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3\homes3\w0322mar\Plocha\A_1.    Veřejné zakázky 2016\1. EVIDENCE_VZ 2023\VZ 26_23_ZPŘ_práce_INV_Pus_Kurk_230 000\5.profil - Vysvětlení ZD č. 1\"/>
    </mc:Choice>
  </mc:AlternateContent>
  <bookViews>
    <workbookView xWindow="0" yWindow="0" windowWidth="28800" windowHeight="11700"/>
  </bookViews>
  <sheets>
    <sheet name="Rekapitulace stavby" sheetId="1" r:id="rId1"/>
    <sheet name="01 - SO 00 - Vedlejší roz..." sheetId="2" r:id="rId2"/>
    <sheet name="02 - SO 01 Stavební úprav..." sheetId="3" r:id="rId3"/>
    <sheet name="03 - SO 02 Zdravotechnika" sheetId="4" r:id="rId4"/>
    <sheet name="04 - SO 03 Ústřední vytápění" sheetId="5" r:id="rId5"/>
    <sheet name="05 - SO 04 Elektroinstalace" sheetId="6" r:id="rId6"/>
    <sheet name="06 - SO 05 Terénní úpravy" sheetId="7" r:id="rId7"/>
  </sheets>
  <definedNames>
    <definedName name="_xlnm._FilterDatabase" localSheetId="1" hidden="1">'01 - SO 00 - Vedlejší roz...'!$C$117:$K$139</definedName>
    <definedName name="_xlnm._FilterDatabase" localSheetId="2" hidden="1">'02 - SO 01 Stavební úprav...'!$C$136:$K$2239</definedName>
    <definedName name="_xlnm._FilterDatabase" localSheetId="3" hidden="1">'03 - SO 02 Zdravotechnika'!$C$123:$K$479</definedName>
    <definedName name="_xlnm._FilterDatabase" localSheetId="4" hidden="1">'04 - SO 03 Ústřední vytápění'!$C$126:$K$394</definedName>
    <definedName name="_xlnm._FilterDatabase" localSheetId="5" hidden="1">'05 - SO 04 Elektroinstalace'!$C$119:$K$241</definedName>
    <definedName name="_xlnm._FilterDatabase" localSheetId="6" hidden="1">'06 - SO 05 Terénní úpravy'!$C$120:$K$357</definedName>
    <definedName name="_xlnm.Print_Titles" localSheetId="1">'01 - SO 00 - Vedlejší roz...'!$117:$117</definedName>
    <definedName name="_xlnm.Print_Titles" localSheetId="2">'02 - SO 01 Stavební úprav...'!$136:$136</definedName>
    <definedName name="_xlnm.Print_Titles" localSheetId="3">'03 - SO 02 Zdravotechnika'!$123:$123</definedName>
    <definedName name="_xlnm.Print_Titles" localSheetId="4">'04 - SO 03 Ústřední vytápění'!$126:$126</definedName>
    <definedName name="_xlnm.Print_Titles" localSheetId="5">'05 - SO 04 Elektroinstalace'!$119:$119</definedName>
    <definedName name="_xlnm.Print_Titles" localSheetId="6">'06 - SO 05 Terénní úpravy'!$120:$120</definedName>
    <definedName name="_xlnm.Print_Titles" localSheetId="0">'Rekapitulace stavby'!$92:$92</definedName>
    <definedName name="_xlnm.Print_Area" localSheetId="1">'01 - SO 00 - Vedlejší roz...'!$C$4:$J$76,'01 - SO 00 - Vedlejší roz...'!$C$82:$J$99,'01 - SO 00 - Vedlejší roz...'!$C$105:$J$139</definedName>
    <definedName name="_xlnm.Print_Area" localSheetId="2">'02 - SO 01 Stavební úprav...'!$C$4:$J$76,'02 - SO 01 Stavební úprav...'!$C$82:$J$118,'02 - SO 01 Stavební úprav...'!$C$124:$J$2239</definedName>
    <definedName name="_xlnm.Print_Area" localSheetId="3">'03 - SO 02 Zdravotechnika'!$C$4:$J$76,'03 - SO 02 Zdravotechnika'!$C$82:$J$105,'03 - SO 02 Zdravotechnika'!$C$111:$J$479</definedName>
    <definedName name="_xlnm.Print_Area" localSheetId="4">'04 - SO 03 Ústřední vytápění'!$C$4:$J$76,'04 - SO 03 Ústřední vytápění'!$C$82:$J$108,'04 - SO 03 Ústřední vytápění'!$C$114:$J$394</definedName>
    <definedName name="_xlnm.Print_Area" localSheetId="5">'05 - SO 04 Elektroinstalace'!$C$4:$J$76,'05 - SO 04 Elektroinstalace'!$C$82:$J$101,'05 - SO 04 Elektroinstalace'!$C$107:$J$241</definedName>
    <definedName name="_xlnm.Print_Area" localSheetId="6">'06 - SO 05 Terénní úpravy'!$C$4:$J$76,'06 - SO 05 Terénní úpravy'!$C$82:$J$102,'06 - SO 05 Terénní úpravy'!$C$108:$J$357</definedName>
    <definedName name="_xlnm.Print_Area" localSheetId="0">'Rekapitulace stavby'!$D$4:$AO$76,'Rekapitulace stavby'!$C$82:$AQ$101</definedName>
  </definedNames>
  <calcPr calcId="162913"/>
</workbook>
</file>

<file path=xl/calcChain.xml><?xml version="1.0" encoding="utf-8"?>
<calcChain xmlns="http://schemas.openxmlformats.org/spreadsheetml/2006/main">
  <c r="J37" i="7" l="1"/>
  <c r="J36" i="7"/>
  <c r="AY100" i="1"/>
  <c r="J35" i="7"/>
  <c r="AX100" i="1"/>
  <c r="BI352" i="7"/>
  <c r="BH352" i="7"/>
  <c r="BG352" i="7"/>
  <c r="BF352" i="7"/>
  <c r="T352" i="7"/>
  <c r="R352" i="7"/>
  <c r="P352" i="7"/>
  <c r="BI346" i="7"/>
  <c r="BH346" i="7"/>
  <c r="BG346" i="7"/>
  <c r="BF346" i="7"/>
  <c r="T346" i="7"/>
  <c r="R346" i="7"/>
  <c r="P346" i="7"/>
  <c r="BI338" i="7"/>
  <c r="BH338" i="7"/>
  <c r="BG338" i="7"/>
  <c r="BF338" i="7"/>
  <c r="T338" i="7"/>
  <c r="R338" i="7"/>
  <c r="P338" i="7"/>
  <c r="BI330" i="7"/>
  <c r="BH330" i="7"/>
  <c r="BG330" i="7"/>
  <c r="BF330" i="7"/>
  <c r="T330" i="7"/>
  <c r="R330" i="7"/>
  <c r="P330" i="7"/>
  <c r="BI323" i="7"/>
  <c r="BH323" i="7"/>
  <c r="BG323" i="7"/>
  <c r="BF323" i="7"/>
  <c r="T323" i="7"/>
  <c r="R323" i="7"/>
  <c r="P323" i="7"/>
  <c r="P316" i="7"/>
  <c r="BI317" i="7"/>
  <c r="BH317" i="7"/>
  <c r="BG317" i="7"/>
  <c r="BF317" i="7"/>
  <c r="T317" i="7"/>
  <c r="T316" i="7" s="1"/>
  <c r="R317" i="7"/>
  <c r="R316" i="7" s="1"/>
  <c r="P317" i="7"/>
  <c r="BI310" i="7"/>
  <c r="BH310" i="7"/>
  <c r="BG310" i="7"/>
  <c r="BF310" i="7"/>
  <c r="T310" i="7"/>
  <c r="R310" i="7"/>
  <c r="P310" i="7"/>
  <c r="BI304" i="7"/>
  <c r="BH304" i="7"/>
  <c r="BG304" i="7"/>
  <c r="BF304" i="7"/>
  <c r="T304" i="7"/>
  <c r="R304" i="7"/>
  <c r="P304" i="7"/>
  <c r="BI298" i="7"/>
  <c r="BH298" i="7"/>
  <c r="BG298" i="7"/>
  <c r="BF298" i="7"/>
  <c r="T298" i="7"/>
  <c r="R298" i="7"/>
  <c r="P298" i="7"/>
  <c r="BI292" i="7"/>
  <c r="BH292" i="7"/>
  <c r="BG292" i="7"/>
  <c r="BF292" i="7"/>
  <c r="T292" i="7"/>
  <c r="R292" i="7"/>
  <c r="P292" i="7"/>
  <c r="BI286" i="7"/>
  <c r="BH286" i="7"/>
  <c r="BG286" i="7"/>
  <c r="BF286" i="7"/>
  <c r="T286" i="7"/>
  <c r="R286" i="7"/>
  <c r="P286" i="7"/>
  <c r="BI280" i="7"/>
  <c r="BH280" i="7"/>
  <c r="BG280" i="7"/>
  <c r="BF280" i="7"/>
  <c r="T280" i="7"/>
  <c r="R280" i="7"/>
  <c r="P280" i="7"/>
  <c r="BI274" i="7"/>
  <c r="BH274" i="7"/>
  <c r="BG274" i="7"/>
  <c r="BF274" i="7"/>
  <c r="T274" i="7"/>
  <c r="R274" i="7"/>
  <c r="P274" i="7"/>
  <c r="BI268" i="7"/>
  <c r="BH268" i="7"/>
  <c r="BG268" i="7"/>
  <c r="BF268" i="7"/>
  <c r="T268" i="7"/>
  <c r="R268" i="7"/>
  <c r="P268" i="7"/>
  <c r="BI261" i="7"/>
  <c r="BH261" i="7"/>
  <c r="BG261" i="7"/>
  <c r="BF261" i="7"/>
  <c r="T261" i="7"/>
  <c r="R261" i="7"/>
  <c r="P261" i="7"/>
  <c r="BI255" i="7"/>
  <c r="BH255" i="7"/>
  <c r="BG255" i="7"/>
  <c r="BF255" i="7"/>
  <c r="T255" i="7"/>
  <c r="T254" i="7" s="1"/>
  <c r="R255" i="7"/>
  <c r="R254" i="7" s="1"/>
  <c r="P255" i="7"/>
  <c r="P254" i="7" s="1"/>
  <c r="BI247" i="7"/>
  <c r="BH247" i="7"/>
  <c r="BG247" i="7"/>
  <c r="BF247" i="7"/>
  <c r="T247" i="7"/>
  <c r="R247" i="7"/>
  <c r="P247" i="7"/>
  <c r="BI240" i="7"/>
  <c r="BH240" i="7"/>
  <c r="BG240" i="7"/>
  <c r="BF240" i="7"/>
  <c r="T240" i="7"/>
  <c r="R240" i="7"/>
  <c r="P240" i="7"/>
  <c r="BI233" i="7"/>
  <c r="BH233" i="7"/>
  <c r="BG233" i="7"/>
  <c r="BF233" i="7"/>
  <c r="T233" i="7"/>
  <c r="R233" i="7"/>
  <c r="P233" i="7"/>
  <c r="BI222" i="7"/>
  <c r="BH222" i="7"/>
  <c r="BG222" i="7"/>
  <c r="BF222" i="7"/>
  <c r="T222" i="7"/>
  <c r="R222" i="7"/>
  <c r="P222" i="7"/>
  <c r="BI211" i="7"/>
  <c r="BH211" i="7"/>
  <c r="BG211" i="7"/>
  <c r="BF211" i="7"/>
  <c r="T211" i="7"/>
  <c r="R211" i="7"/>
  <c r="P211" i="7"/>
  <c r="BI205" i="7"/>
  <c r="BH205" i="7"/>
  <c r="BG205" i="7"/>
  <c r="BF205" i="7"/>
  <c r="T205" i="7"/>
  <c r="R205" i="7"/>
  <c r="P205" i="7"/>
  <c r="BI198" i="7"/>
  <c r="BH198" i="7"/>
  <c r="BG198" i="7"/>
  <c r="BF198" i="7"/>
  <c r="T198" i="7"/>
  <c r="R198" i="7"/>
  <c r="P198" i="7"/>
  <c r="BI190" i="7"/>
  <c r="BH190" i="7"/>
  <c r="BG190" i="7"/>
  <c r="BF190" i="7"/>
  <c r="T190" i="7"/>
  <c r="R190" i="7"/>
  <c r="P190" i="7"/>
  <c r="BI182" i="7"/>
  <c r="BH182" i="7"/>
  <c r="BG182" i="7"/>
  <c r="BF182" i="7"/>
  <c r="T182" i="7"/>
  <c r="R182" i="7"/>
  <c r="P182" i="7"/>
  <c r="BI174" i="7"/>
  <c r="BH174" i="7"/>
  <c r="BG174" i="7"/>
  <c r="BF174" i="7"/>
  <c r="T174" i="7"/>
  <c r="R174" i="7"/>
  <c r="P174" i="7"/>
  <c r="BI166" i="7"/>
  <c r="BH166" i="7"/>
  <c r="BG166" i="7"/>
  <c r="BF166" i="7"/>
  <c r="T166" i="7"/>
  <c r="R166" i="7"/>
  <c r="P166" i="7"/>
  <c r="BI160" i="7"/>
  <c r="BH160" i="7"/>
  <c r="BG160" i="7"/>
  <c r="BF160" i="7"/>
  <c r="T160" i="7"/>
  <c r="R160" i="7"/>
  <c r="P160" i="7"/>
  <c r="BI153" i="7"/>
  <c r="BH153" i="7"/>
  <c r="BG153" i="7"/>
  <c r="BF153" i="7"/>
  <c r="T153" i="7"/>
  <c r="R153" i="7"/>
  <c r="P153" i="7"/>
  <c r="BI147" i="7"/>
  <c r="BH147" i="7"/>
  <c r="BG147" i="7"/>
  <c r="BF147" i="7"/>
  <c r="T147" i="7"/>
  <c r="R147" i="7"/>
  <c r="P147" i="7"/>
  <c r="BI141" i="7"/>
  <c r="BH141" i="7"/>
  <c r="BG141" i="7"/>
  <c r="BF141" i="7"/>
  <c r="T141" i="7"/>
  <c r="R141" i="7"/>
  <c r="P141" i="7"/>
  <c r="BI135" i="7"/>
  <c r="BH135" i="7"/>
  <c r="BG135" i="7"/>
  <c r="BF135" i="7"/>
  <c r="T135" i="7"/>
  <c r="R135" i="7"/>
  <c r="P135" i="7"/>
  <c r="BI129" i="7"/>
  <c r="BH129" i="7"/>
  <c r="BG129" i="7"/>
  <c r="BF129" i="7"/>
  <c r="T129" i="7"/>
  <c r="R129" i="7"/>
  <c r="P129" i="7"/>
  <c r="BI123" i="7"/>
  <c r="BH123" i="7"/>
  <c r="BG123" i="7"/>
  <c r="BF123" i="7"/>
  <c r="T123" i="7"/>
  <c r="R123" i="7"/>
  <c r="P123" i="7"/>
  <c r="F115" i="7"/>
  <c r="E113" i="7"/>
  <c r="F89" i="7"/>
  <c r="E87" i="7"/>
  <c r="J24" i="7"/>
  <c r="E24" i="7"/>
  <c r="J118" i="7" s="1"/>
  <c r="J23" i="7"/>
  <c r="J21" i="7"/>
  <c r="E21" i="7"/>
  <c r="J91" i="7" s="1"/>
  <c r="J20" i="7"/>
  <c r="J18" i="7"/>
  <c r="E18" i="7"/>
  <c r="F118" i="7"/>
  <c r="J17" i="7"/>
  <c r="J15" i="7"/>
  <c r="E15" i="7"/>
  <c r="F91" i="7" s="1"/>
  <c r="J14" i="7"/>
  <c r="J12" i="7"/>
  <c r="J115" i="7"/>
  <c r="E7" i="7"/>
  <c r="E111" i="7" s="1"/>
  <c r="J37" i="6"/>
  <c r="J36" i="6"/>
  <c r="AY99" i="1"/>
  <c r="J35" i="6"/>
  <c r="AX99" i="1"/>
  <c r="BI241" i="6"/>
  <c r="BH241" i="6"/>
  <c r="BG241" i="6"/>
  <c r="BF241" i="6"/>
  <c r="T241" i="6"/>
  <c r="T240" i="6" s="1"/>
  <c r="R241" i="6"/>
  <c r="R240" i="6"/>
  <c r="P241"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F114" i="6"/>
  <c r="E112" i="6"/>
  <c r="F89" i="6"/>
  <c r="E87" i="6"/>
  <c r="J24" i="6"/>
  <c r="E24" i="6"/>
  <c r="J92" i="6" s="1"/>
  <c r="J23" i="6"/>
  <c r="J21" i="6"/>
  <c r="E21" i="6"/>
  <c r="J116" i="6"/>
  <c r="J20" i="6"/>
  <c r="J18" i="6"/>
  <c r="E18" i="6"/>
  <c r="F117" i="6" s="1"/>
  <c r="J17" i="6"/>
  <c r="J15" i="6"/>
  <c r="E15" i="6"/>
  <c r="F116" i="6" s="1"/>
  <c r="J14" i="6"/>
  <c r="J12" i="6"/>
  <c r="J89" i="6" s="1"/>
  <c r="E7" i="6"/>
  <c r="E110" i="6" s="1"/>
  <c r="J37" i="5"/>
  <c r="J36" i="5"/>
  <c r="AY98" i="1"/>
  <c r="J35" i="5"/>
  <c r="AX98" i="1" s="1"/>
  <c r="BI391" i="5"/>
  <c r="BH391" i="5"/>
  <c r="BG391" i="5"/>
  <c r="BF391" i="5"/>
  <c r="T391" i="5"/>
  <c r="T390" i="5"/>
  <c r="R391" i="5"/>
  <c r="R390" i="5"/>
  <c r="P391" i="5"/>
  <c r="P390" i="5"/>
  <c r="BI386" i="5"/>
  <c r="BH386" i="5"/>
  <c r="BG386" i="5"/>
  <c r="BF386" i="5"/>
  <c r="T386" i="5"/>
  <c r="R386" i="5"/>
  <c r="P386" i="5"/>
  <c r="BI382" i="5"/>
  <c r="BH382" i="5"/>
  <c r="BG382" i="5"/>
  <c r="BF382" i="5"/>
  <c r="T382" i="5"/>
  <c r="R382" i="5"/>
  <c r="P382" i="5"/>
  <c r="BI378" i="5"/>
  <c r="BH378" i="5"/>
  <c r="BG378" i="5"/>
  <c r="BF378" i="5"/>
  <c r="T378" i="5"/>
  <c r="R378" i="5"/>
  <c r="P378" i="5"/>
  <c r="BI374" i="5"/>
  <c r="BH374" i="5"/>
  <c r="BG374" i="5"/>
  <c r="BF374" i="5"/>
  <c r="T374" i="5"/>
  <c r="R374" i="5"/>
  <c r="P374" i="5"/>
  <c r="BI370" i="5"/>
  <c r="BH370" i="5"/>
  <c r="BG370" i="5"/>
  <c r="BF370" i="5"/>
  <c r="T370" i="5"/>
  <c r="R370" i="5"/>
  <c r="P370" i="5"/>
  <c r="BI366" i="5"/>
  <c r="BH366" i="5"/>
  <c r="BG366" i="5"/>
  <c r="BF366" i="5"/>
  <c r="T366" i="5"/>
  <c r="R366" i="5"/>
  <c r="P366" i="5"/>
  <c r="BI361" i="5"/>
  <c r="BH361" i="5"/>
  <c r="BG361" i="5"/>
  <c r="BF361" i="5"/>
  <c r="T361" i="5"/>
  <c r="T360" i="5"/>
  <c r="R361" i="5"/>
  <c r="R360" i="5" s="1"/>
  <c r="P361" i="5"/>
  <c r="P360" i="5" s="1"/>
  <c r="BI359" i="5"/>
  <c r="BH359" i="5"/>
  <c r="BG359" i="5"/>
  <c r="BF359" i="5"/>
  <c r="T359" i="5"/>
  <c r="R359" i="5"/>
  <c r="P359" i="5"/>
  <c r="BI358" i="5"/>
  <c r="BH358" i="5"/>
  <c r="BG358" i="5"/>
  <c r="BF358" i="5"/>
  <c r="T358" i="5"/>
  <c r="R358" i="5"/>
  <c r="P358" i="5"/>
  <c r="BI357" i="5"/>
  <c r="BH357" i="5"/>
  <c r="BG357" i="5"/>
  <c r="BF357" i="5"/>
  <c r="T357" i="5"/>
  <c r="R357" i="5"/>
  <c r="P357" i="5"/>
  <c r="BI354" i="5"/>
  <c r="BH354" i="5"/>
  <c r="BG354" i="5"/>
  <c r="BF354" i="5"/>
  <c r="T354" i="5"/>
  <c r="R354" i="5"/>
  <c r="P354" i="5"/>
  <c r="BI351" i="5"/>
  <c r="BH351" i="5"/>
  <c r="BG351" i="5"/>
  <c r="BF351" i="5"/>
  <c r="T351" i="5"/>
  <c r="R351" i="5"/>
  <c r="P351" i="5"/>
  <c r="BI348" i="5"/>
  <c r="BH348" i="5"/>
  <c r="BG348" i="5"/>
  <c r="BF348" i="5"/>
  <c r="T348" i="5"/>
  <c r="R348" i="5"/>
  <c r="P348" i="5"/>
  <c r="BI345" i="5"/>
  <c r="BH345" i="5"/>
  <c r="BG345" i="5"/>
  <c r="BF345" i="5"/>
  <c r="T345" i="5"/>
  <c r="R345" i="5"/>
  <c r="P345" i="5"/>
  <c r="BI341" i="5"/>
  <c r="BH341" i="5"/>
  <c r="BG341" i="5"/>
  <c r="BF341" i="5"/>
  <c r="T341" i="5"/>
  <c r="R341" i="5"/>
  <c r="P341" i="5"/>
  <c r="BI337" i="5"/>
  <c r="BH337" i="5"/>
  <c r="BG337" i="5"/>
  <c r="BF337" i="5"/>
  <c r="T337" i="5"/>
  <c r="R337" i="5"/>
  <c r="P337" i="5"/>
  <c r="BI333" i="5"/>
  <c r="BH333" i="5"/>
  <c r="BG333" i="5"/>
  <c r="BF333" i="5"/>
  <c r="T333" i="5"/>
  <c r="R333" i="5"/>
  <c r="P333" i="5"/>
  <c r="BI329" i="5"/>
  <c r="BH329" i="5"/>
  <c r="BG329" i="5"/>
  <c r="BF329" i="5"/>
  <c r="T329" i="5"/>
  <c r="R329" i="5"/>
  <c r="P329" i="5"/>
  <c r="BI325" i="5"/>
  <c r="BH325" i="5"/>
  <c r="BG325" i="5"/>
  <c r="BF325" i="5"/>
  <c r="T325" i="5"/>
  <c r="R325" i="5"/>
  <c r="P325" i="5"/>
  <c r="BI321" i="5"/>
  <c r="BH321" i="5"/>
  <c r="BG321" i="5"/>
  <c r="BF321" i="5"/>
  <c r="T321" i="5"/>
  <c r="R321" i="5"/>
  <c r="P321" i="5"/>
  <c r="BI317" i="5"/>
  <c r="BH317" i="5"/>
  <c r="BG317" i="5"/>
  <c r="BF317" i="5"/>
  <c r="T317" i="5"/>
  <c r="R317" i="5"/>
  <c r="P317"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5" i="5"/>
  <c r="BH295" i="5"/>
  <c r="BG295" i="5"/>
  <c r="BF295" i="5"/>
  <c r="T295" i="5"/>
  <c r="R295" i="5"/>
  <c r="P295" i="5"/>
  <c r="BI294" i="5"/>
  <c r="BH294" i="5"/>
  <c r="BG294" i="5"/>
  <c r="BF294" i="5"/>
  <c r="T294" i="5"/>
  <c r="R294" i="5"/>
  <c r="P294" i="5"/>
  <c r="BI293" i="5"/>
  <c r="BH293" i="5"/>
  <c r="BG293" i="5"/>
  <c r="BF293" i="5"/>
  <c r="T293" i="5"/>
  <c r="R293" i="5"/>
  <c r="P293" i="5"/>
  <c r="BI289" i="5"/>
  <c r="BH289" i="5"/>
  <c r="BG289" i="5"/>
  <c r="BF289" i="5"/>
  <c r="T289" i="5"/>
  <c r="R289" i="5"/>
  <c r="P289" i="5"/>
  <c r="BI285" i="5"/>
  <c r="BH285" i="5"/>
  <c r="BG285" i="5"/>
  <c r="BF285" i="5"/>
  <c r="T285" i="5"/>
  <c r="R285" i="5"/>
  <c r="P285" i="5"/>
  <c r="BI280" i="5"/>
  <c r="BH280" i="5"/>
  <c r="BG280" i="5"/>
  <c r="BF280" i="5"/>
  <c r="T280" i="5"/>
  <c r="R280" i="5"/>
  <c r="P280" i="5"/>
  <c r="BI276" i="5"/>
  <c r="BH276" i="5"/>
  <c r="BG276" i="5"/>
  <c r="BF276" i="5"/>
  <c r="T276" i="5"/>
  <c r="R276" i="5"/>
  <c r="P276" i="5"/>
  <c r="BI272" i="5"/>
  <c r="BH272" i="5"/>
  <c r="BG272" i="5"/>
  <c r="BF272" i="5"/>
  <c r="T272" i="5"/>
  <c r="R272" i="5"/>
  <c r="P272" i="5"/>
  <c r="BI268" i="5"/>
  <c r="BH268" i="5"/>
  <c r="BG268" i="5"/>
  <c r="BF268" i="5"/>
  <c r="T268" i="5"/>
  <c r="R268" i="5"/>
  <c r="P268" i="5"/>
  <c r="BI264" i="5"/>
  <c r="BH264" i="5"/>
  <c r="BG264" i="5"/>
  <c r="BF264" i="5"/>
  <c r="T264" i="5"/>
  <c r="R264" i="5"/>
  <c r="P264" i="5"/>
  <c r="BI261" i="5"/>
  <c r="BH261" i="5"/>
  <c r="BG261" i="5"/>
  <c r="BF261" i="5"/>
  <c r="T261" i="5"/>
  <c r="R261" i="5"/>
  <c r="P261" i="5"/>
  <c r="BI258" i="5"/>
  <c r="BH258" i="5"/>
  <c r="BG258" i="5"/>
  <c r="BF258" i="5"/>
  <c r="T258" i="5"/>
  <c r="R258" i="5"/>
  <c r="P258" i="5"/>
  <c r="BI255" i="5"/>
  <c r="BH255" i="5"/>
  <c r="BG255" i="5"/>
  <c r="BF255" i="5"/>
  <c r="T255" i="5"/>
  <c r="R255" i="5"/>
  <c r="P255" i="5"/>
  <c r="BI252" i="5"/>
  <c r="BH252" i="5"/>
  <c r="BG252" i="5"/>
  <c r="BF252" i="5"/>
  <c r="T252" i="5"/>
  <c r="R252" i="5"/>
  <c r="P252" i="5"/>
  <c r="BI250" i="5"/>
  <c r="BH250" i="5"/>
  <c r="BG250" i="5"/>
  <c r="BF250" i="5"/>
  <c r="T250" i="5"/>
  <c r="R250" i="5"/>
  <c r="P250" i="5"/>
  <c r="BI249" i="5"/>
  <c r="BH249" i="5"/>
  <c r="BG249" i="5"/>
  <c r="BF249" i="5"/>
  <c r="T249" i="5"/>
  <c r="R249" i="5"/>
  <c r="P249" i="5"/>
  <c r="BI245" i="5"/>
  <c r="BH245" i="5"/>
  <c r="BG245" i="5"/>
  <c r="BF245" i="5"/>
  <c r="T245" i="5"/>
  <c r="R245" i="5"/>
  <c r="P245" i="5"/>
  <c r="BI241" i="5"/>
  <c r="BH241" i="5"/>
  <c r="BG241" i="5"/>
  <c r="BF241" i="5"/>
  <c r="T241" i="5"/>
  <c r="R241" i="5"/>
  <c r="P241" i="5"/>
  <c r="BI237" i="5"/>
  <c r="BH237" i="5"/>
  <c r="BG237" i="5"/>
  <c r="BF237" i="5"/>
  <c r="T237" i="5"/>
  <c r="R237" i="5"/>
  <c r="P237" i="5"/>
  <c r="BI233" i="5"/>
  <c r="BH233" i="5"/>
  <c r="BG233" i="5"/>
  <c r="BF233" i="5"/>
  <c r="T233" i="5"/>
  <c r="R233" i="5"/>
  <c r="P233" i="5"/>
  <c r="BI229" i="5"/>
  <c r="BH229" i="5"/>
  <c r="BG229" i="5"/>
  <c r="BF229" i="5"/>
  <c r="T229" i="5"/>
  <c r="R229" i="5"/>
  <c r="P229" i="5"/>
  <c r="BI225" i="5"/>
  <c r="BH225" i="5"/>
  <c r="BG225" i="5"/>
  <c r="BF225" i="5"/>
  <c r="T225" i="5"/>
  <c r="R225" i="5"/>
  <c r="P225" i="5"/>
  <c r="BI221" i="5"/>
  <c r="BH221" i="5"/>
  <c r="BG221" i="5"/>
  <c r="BF221" i="5"/>
  <c r="T221" i="5"/>
  <c r="R221" i="5"/>
  <c r="P221" i="5"/>
  <c r="BI218" i="5"/>
  <c r="BH218" i="5"/>
  <c r="BG218" i="5"/>
  <c r="BF218" i="5"/>
  <c r="T218" i="5"/>
  <c r="R218" i="5"/>
  <c r="P218" i="5"/>
  <c r="BI215" i="5"/>
  <c r="BH215" i="5"/>
  <c r="BG215" i="5"/>
  <c r="BF215" i="5"/>
  <c r="T215" i="5"/>
  <c r="R215" i="5"/>
  <c r="P215" i="5"/>
  <c r="BI212" i="5"/>
  <c r="BH212" i="5"/>
  <c r="BG212" i="5"/>
  <c r="BF212" i="5"/>
  <c r="T212" i="5"/>
  <c r="R212" i="5"/>
  <c r="P212" i="5"/>
  <c r="BI208" i="5"/>
  <c r="BH208" i="5"/>
  <c r="BG208" i="5"/>
  <c r="BF208" i="5"/>
  <c r="T208" i="5"/>
  <c r="R208" i="5"/>
  <c r="P208" i="5"/>
  <c r="BI204" i="5"/>
  <c r="BH204" i="5"/>
  <c r="BG204" i="5"/>
  <c r="BF204" i="5"/>
  <c r="T204" i="5"/>
  <c r="R204" i="5"/>
  <c r="P204"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7" i="5"/>
  <c r="BH187" i="5"/>
  <c r="BG187" i="5"/>
  <c r="BF187" i="5"/>
  <c r="T187" i="5"/>
  <c r="R187" i="5"/>
  <c r="P187"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68" i="5"/>
  <c r="BH168" i="5"/>
  <c r="BG168" i="5"/>
  <c r="BF168" i="5"/>
  <c r="T168" i="5"/>
  <c r="R168" i="5"/>
  <c r="P168" i="5"/>
  <c r="BI165" i="5"/>
  <c r="BH165" i="5"/>
  <c r="BG165" i="5"/>
  <c r="BF165" i="5"/>
  <c r="T165" i="5"/>
  <c r="R165" i="5"/>
  <c r="P165" i="5"/>
  <c r="BI161" i="5"/>
  <c r="BH161" i="5"/>
  <c r="BG161" i="5"/>
  <c r="BF161" i="5"/>
  <c r="T161" i="5"/>
  <c r="R161" i="5"/>
  <c r="P161" i="5"/>
  <c r="BI158" i="5"/>
  <c r="BH158" i="5"/>
  <c r="BG158" i="5"/>
  <c r="BF158" i="5"/>
  <c r="T158" i="5"/>
  <c r="T157" i="5"/>
  <c r="R158" i="5"/>
  <c r="R157" i="5" s="1"/>
  <c r="P158" i="5"/>
  <c r="P157" i="5" s="1"/>
  <c r="BI156" i="5"/>
  <c r="BH156" i="5"/>
  <c r="BG156" i="5"/>
  <c r="BF156" i="5"/>
  <c r="T156" i="5"/>
  <c r="R156" i="5"/>
  <c r="P156" i="5"/>
  <c r="BI155" i="5"/>
  <c r="BH155" i="5"/>
  <c r="BG155" i="5"/>
  <c r="BF155" i="5"/>
  <c r="T155" i="5"/>
  <c r="R155" i="5"/>
  <c r="P155" i="5"/>
  <c r="BI152" i="5"/>
  <c r="BH152" i="5"/>
  <c r="BG152" i="5"/>
  <c r="BF152" i="5"/>
  <c r="T152" i="5"/>
  <c r="R152" i="5"/>
  <c r="P152" i="5"/>
  <c r="BI151" i="5"/>
  <c r="BH151" i="5"/>
  <c r="BG151" i="5"/>
  <c r="BF151" i="5"/>
  <c r="T151" i="5"/>
  <c r="R151" i="5"/>
  <c r="P151" i="5"/>
  <c r="BI147" i="5"/>
  <c r="BH147" i="5"/>
  <c r="BG147" i="5"/>
  <c r="BF147" i="5"/>
  <c r="T147" i="5"/>
  <c r="R147" i="5"/>
  <c r="P147" i="5"/>
  <c r="BI146" i="5"/>
  <c r="BH146" i="5"/>
  <c r="BG146" i="5"/>
  <c r="BF146" i="5"/>
  <c r="T146" i="5"/>
  <c r="R146" i="5"/>
  <c r="P146" i="5"/>
  <c r="BI142" i="5"/>
  <c r="BH142" i="5"/>
  <c r="BG142" i="5"/>
  <c r="BF142" i="5"/>
  <c r="T142" i="5"/>
  <c r="R142" i="5"/>
  <c r="P142" i="5"/>
  <c r="BI139" i="5"/>
  <c r="BH139" i="5"/>
  <c r="BG139" i="5"/>
  <c r="BF139" i="5"/>
  <c r="T139" i="5"/>
  <c r="R139" i="5"/>
  <c r="P139" i="5"/>
  <c r="BI136" i="5"/>
  <c r="BH136" i="5"/>
  <c r="BG136" i="5"/>
  <c r="BF136" i="5"/>
  <c r="T136" i="5"/>
  <c r="R136" i="5"/>
  <c r="P136" i="5"/>
  <c r="BI132" i="5"/>
  <c r="BH132" i="5"/>
  <c r="BG132" i="5"/>
  <c r="BF132" i="5"/>
  <c r="T132" i="5"/>
  <c r="R132" i="5"/>
  <c r="P132" i="5"/>
  <c r="BI129" i="5"/>
  <c r="BH129" i="5"/>
  <c r="BG129" i="5"/>
  <c r="BF129" i="5"/>
  <c r="T129" i="5"/>
  <c r="R129" i="5"/>
  <c r="P129" i="5"/>
  <c r="F121" i="5"/>
  <c r="E119" i="5"/>
  <c r="F89" i="5"/>
  <c r="E87" i="5"/>
  <c r="J24" i="5"/>
  <c r="E24" i="5"/>
  <c r="J124" i="5" s="1"/>
  <c r="J23" i="5"/>
  <c r="J21" i="5"/>
  <c r="E21" i="5"/>
  <c r="J123" i="5"/>
  <c r="J20" i="5"/>
  <c r="J18" i="5"/>
  <c r="E18" i="5"/>
  <c r="F124" i="5" s="1"/>
  <c r="J17" i="5"/>
  <c r="J15" i="5"/>
  <c r="E15" i="5"/>
  <c r="F91" i="5" s="1"/>
  <c r="J14" i="5"/>
  <c r="J12" i="5"/>
  <c r="J121" i="5" s="1"/>
  <c r="E7" i="5"/>
  <c r="E117" i="5" s="1"/>
  <c r="J37" i="4"/>
  <c r="J36" i="4"/>
  <c r="AY97" i="1" s="1"/>
  <c r="J35" i="4"/>
  <c r="AX97" i="1"/>
  <c r="BI479" i="4"/>
  <c r="BH479" i="4"/>
  <c r="BG479" i="4"/>
  <c r="BF479" i="4"/>
  <c r="T479" i="4"/>
  <c r="R479" i="4"/>
  <c r="P479" i="4"/>
  <c r="BI475" i="4"/>
  <c r="BH475" i="4"/>
  <c r="BG475" i="4"/>
  <c r="BF475" i="4"/>
  <c r="T475" i="4"/>
  <c r="R475" i="4"/>
  <c r="P475" i="4"/>
  <c r="BI473" i="4"/>
  <c r="BH473" i="4"/>
  <c r="BG473" i="4"/>
  <c r="BF473" i="4"/>
  <c r="T473" i="4"/>
  <c r="R473" i="4"/>
  <c r="P473" i="4"/>
  <c r="BI472" i="4"/>
  <c r="BH472" i="4"/>
  <c r="BG472" i="4"/>
  <c r="BF472" i="4"/>
  <c r="T472" i="4"/>
  <c r="R472" i="4"/>
  <c r="P472" i="4"/>
  <c r="BI468" i="4"/>
  <c r="BH468" i="4"/>
  <c r="BG468" i="4"/>
  <c r="BF468" i="4"/>
  <c r="T468" i="4"/>
  <c r="R468" i="4"/>
  <c r="P468" i="4"/>
  <c r="BI464" i="4"/>
  <c r="BH464" i="4"/>
  <c r="BG464" i="4"/>
  <c r="BF464" i="4"/>
  <c r="T464" i="4"/>
  <c r="R464" i="4"/>
  <c r="P464" i="4"/>
  <c r="BI460" i="4"/>
  <c r="BH460" i="4"/>
  <c r="BG460" i="4"/>
  <c r="BF460" i="4"/>
  <c r="T460" i="4"/>
  <c r="R460" i="4"/>
  <c r="P460" i="4"/>
  <c r="BI456" i="4"/>
  <c r="BH456" i="4"/>
  <c r="BG456" i="4"/>
  <c r="BF456" i="4"/>
  <c r="T456" i="4"/>
  <c r="R456" i="4"/>
  <c r="P456" i="4"/>
  <c r="BI452" i="4"/>
  <c r="BH452" i="4"/>
  <c r="BG452" i="4"/>
  <c r="BF452" i="4"/>
  <c r="T452" i="4"/>
  <c r="R452" i="4"/>
  <c r="P452" i="4"/>
  <c r="BI448" i="4"/>
  <c r="BH448" i="4"/>
  <c r="BG448" i="4"/>
  <c r="BF448" i="4"/>
  <c r="T448" i="4"/>
  <c r="R448" i="4"/>
  <c r="P448" i="4"/>
  <c r="BI444" i="4"/>
  <c r="BH444" i="4"/>
  <c r="BG444" i="4"/>
  <c r="BF444" i="4"/>
  <c r="T444" i="4"/>
  <c r="R444" i="4"/>
  <c r="P444" i="4"/>
  <c r="BI440" i="4"/>
  <c r="BH440" i="4"/>
  <c r="BG440" i="4"/>
  <c r="BF440" i="4"/>
  <c r="T440" i="4"/>
  <c r="R440" i="4"/>
  <c r="P440" i="4"/>
  <c r="BI436" i="4"/>
  <c r="BH436" i="4"/>
  <c r="BG436" i="4"/>
  <c r="BF436" i="4"/>
  <c r="T436" i="4"/>
  <c r="R436" i="4"/>
  <c r="P436" i="4"/>
  <c r="BI432" i="4"/>
  <c r="BH432" i="4"/>
  <c r="BG432" i="4"/>
  <c r="BF432" i="4"/>
  <c r="T432" i="4"/>
  <c r="R432" i="4"/>
  <c r="P432" i="4"/>
  <c r="BI428" i="4"/>
  <c r="BH428" i="4"/>
  <c r="BG428" i="4"/>
  <c r="BF428" i="4"/>
  <c r="T428" i="4"/>
  <c r="R428" i="4"/>
  <c r="P428" i="4"/>
  <c r="BI427" i="4"/>
  <c r="BH427" i="4"/>
  <c r="BG427" i="4"/>
  <c r="BF427" i="4"/>
  <c r="T427" i="4"/>
  <c r="R427" i="4"/>
  <c r="P427" i="4"/>
  <c r="BI423" i="4"/>
  <c r="BH423" i="4"/>
  <c r="BG423" i="4"/>
  <c r="BF423" i="4"/>
  <c r="T423" i="4"/>
  <c r="R423" i="4"/>
  <c r="P423" i="4"/>
  <c r="BI419" i="4"/>
  <c r="BH419" i="4"/>
  <c r="BG419" i="4"/>
  <c r="BF419" i="4"/>
  <c r="T419" i="4"/>
  <c r="R419" i="4"/>
  <c r="P419" i="4"/>
  <c r="BI415" i="4"/>
  <c r="BH415" i="4"/>
  <c r="BG415" i="4"/>
  <c r="BF415" i="4"/>
  <c r="T415" i="4"/>
  <c r="R415" i="4"/>
  <c r="P415" i="4"/>
  <c r="BI411" i="4"/>
  <c r="BH411" i="4"/>
  <c r="BG411" i="4"/>
  <c r="BF411" i="4"/>
  <c r="T411" i="4"/>
  <c r="R411" i="4"/>
  <c r="P411" i="4"/>
  <c r="BI407" i="4"/>
  <c r="BH407" i="4"/>
  <c r="BG407" i="4"/>
  <c r="BF407" i="4"/>
  <c r="T407" i="4"/>
  <c r="R407" i="4"/>
  <c r="P407" i="4"/>
  <c r="BI403" i="4"/>
  <c r="BH403" i="4"/>
  <c r="BG403" i="4"/>
  <c r="BF403" i="4"/>
  <c r="T403" i="4"/>
  <c r="R403" i="4"/>
  <c r="P403" i="4"/>
  <c r="BI399" i="4"/>
  <c r="BH399" i="4"/>
  <c r="BG399" i="4"/>
  <c r="BF399" i="4"/>
  <c r="T399" i="4"/>
  <c r="R399" i="4"/>
  <c r="P399" i="4"/>
  <c r="BI395" i="4"/>
  <c r="BH395" i="4"/>
  <c r="BG395" i="4"/>
  <c r="BF395" i="4"/>
  <c r="T395" i="4"/>
  <c r="R395" i="4"/>
  <c r="P395" i="4"/>
  <c r="BI391" i="4"/>
  <c r="BH391" i="4"/>
  <c r="BG391" i="4"/>
  <c r="BF391" i="4"/>
  <c r="T391" i="4"/>
  <c r="R391" i="4"/>
  <c r="P391" i="4"/>
  <c r="BI387" i="4"/>
  <c r="BH387" i="4"/>
  <c r="BG387" i="4"/>
  <c r="BF387" i="4"/>
  <c r="T387" i="4"/>
  <c r="R387" i="4"/>
  <c r="P387" i="4"/>
  <c r="BI383" i="4"/>
  <c r="BH383" i="4"/>
  <c r="BG383" i="4"/>
  <c r="BF383" i="4"/>
  <c r="T383" i="4"/>
  <c r="R383" i="4"/>
  <c r="P383" i="4"/>
  <c r="BI379" i="4"/>
  <c r="BH379" i="4"/>
  <c r="BG379" i="4"/>
  <c r="BF379" i="4"/>
  <c r="T379" i="4"/>
  <c r="R379" i="4"/>
  <c r="P379" i="4"/>
  <c r="BI378" i="4"/>
  <c r="BH378" i="4"/>
  <c r="BG378" i="4"/>
  <c r="BF378" i="4"/>
  <c r="T378" i="4"/>
  <c r="R378" i="4"/>
  <c r="P378" i="4"/>
  <c r="BI374" i="4"/>
  <c r="BH374" i="4"/>
  <c r="BG374" i="4"/>
  <c r="BF374" i="4"/>
  <c r="T374" i="4"/>
  <c r="R374" i="4"/>
  <c r="P374" i="4"/>
  <c r="BI370" i="4"/>
  <c r="BH370" i="4"/>
  <c r="BG370" i="4"/>
  <c r="BF370" i="4"/>
  <c r="T370" i="4"/>
  <c r="R370" i="4"/>
  <c r="P370" i="4"/>
  <c r="BI368" i="4"/>
  <c r="BH368" i="4"/>
  <c r="BG368" i="4"/>
  <c r="BF368" i="4"/>
  <c r="T368" i="4"/>
  <c r="R368" i="4"/>
  <c r="P368" i="4"/>
  <c r="BI367" i="4"/>
  <c r="BH367" i="4"/>
  <c r="BG367" i="4"/>
  <c r="BF367" i="4"/>
  <c r="T367" i="4"/>
  <c r="R367" i="4"/>
  <c r="P367" i="4"/>
  <c r="BI366" i="4"/>
  <c r="BH366" i="4"/>
  <c r="BG366" i="4"/>
  <c r="BF366" i="4"/>
  <c r="T366" i="4"/>
  <c r="R366" i="4"/>
  <c r="P366" i="4"/>
  <c r="BI361" i="4"/>
  <c r="BH361" i="4"/>
  <c r="BG361" i="4"/>
  <c r="BF361" i="4"/>
  <c r="T361" i="4"/>
  <c r="R361" i="4"/>
  <c r="P361" i="4"/>
  <c r="BI357" i="4"/>
  <c r="BH357" i="4"/>
  <c r="BG357" i="4"/>
  <c r="BF357" i="4"/>
  <c r="T357" i="4"/>
  <c r="R357" i="4"/>
  <c r="P357" i="4"/>
  <c r="BI353" i="4"/>
  <c r="BH353" i="4"/>
  <c r="BG353" i="4"/>
  <c r="BF353" i="4"/>
  <c r="T353" i="4"/>
  <c r="R353" i="4"/>
  <c r="P353" i="4"/>
  <c r="BI349" i="4"/>
  <c r="BH349" i="4"/>
  <c r="BG349" i="4"/>
  <c r="BF349" i="4"/>
  <c r="T349" i="4"/>
  <c r="R349" i="4"/>
  <c r="P349" i="4"/>
  <c r="BI348" i="4"/>
  <c r="BH348" i="4"/>
  <c r="BG348" i="4"/>
  <c r="BF348" i="4"/>
  <c r="T348" i="4"/>
  <c r="R348" i="4"/>
  <c r="P348" i="4"/>
  <c r="BI344" i="4"/>
  <c r="BH344" i="4"/>
  <c r="BG344" i="4"/>
  <c r="BF344" i="4"/>
  <c r="T344" i="4"/>
  <c r="R344" i="4"/>
  <c r="P344" i="4"/>
  <c r="BI341" i="4"/>
  <c r="BH341" i="4"/>
  <c r="BG341" i="4"/>
  <c r="BF341" i="4"/>
  <c r="T341" i="4"/>
  <c r="R341" i="4"/>
  <c r="P341" i="4"/>
  <c r="BI337" i="4"/>
  <c r="BH337" i="4"/>
  <c r="BG337" i="4"/>
  <c r="BF337" i="4"/>
  <c r="T337" i="4"/>
  <c r="R337" i="4"/>
  <c r="P337" i="4"/>
  <c r="BI336" i="4"/>
  <c r="BH336" i="4"/>
  <c r="BG336" i="4"/>
  <c r="BF336" i="4"/>
  <c r="T336" i="4"/>
  <c r="R336" i="4"/>
  <c r="P336" i="4"/>
  <c r="BI332" i="4"/>
  <c r="BH332" i="4"/>
  <c r="BG332" i="4"/>
  <c r="BF332" i="4"/>
  <c r="T332" i="4"/>
  <c r="R332" i="4"/>
  <c r="P332" i="4"/>
  <c r="BI328" i="4"/>
  <c r="BH328" i="4"/>
  <c r="BG328" i="4"/>
  <c r="BF328" i="4"/>
  <c r="T328" i="4"/>
  <c r="R328" i="4"/>
  <c r="P328" i="4"/>
  <c r="BI324" i="4"/>
  <c r="BH324" i="4"/>
  <c r="BG324" i="4"/>
  <c r="BF324" i="4"/>
  <c r="T324" i="4"/>
  <c r="R324" i="4"/>
  <c r="P324" i="4"/>
  <c r="BI320" i="4"/>
  <c r="BH320" i="4"/>
  <c r="BG320" i="4"/>
  <c r="BF320" i="4"/>
  <c r="T320" i="4"/>
  <c r="R320" i="4"/>
  <c r="P320" i="4"/>
  <c r="BI316" i="4"/>
  <c r="BH316" i="4"/>
  <c r="BG316" i="4"/>
  <c r="BF316" i="4"/>
  <c r="T316" i="4"/>
  <c r="R316" i="4"/>
  <c r="P316" i="4"/>
  <c r="BI313" i="4"/>
  <c r="BH313" i="4"/>
  <c r="BG313" i="4"/>
  <c r="BF313" i="4"/>
  <c r="T313" i="4"/>
  <c r="R313" i="4"/>
  <c r="P313" i="4"/>
  <c r="BI310" i="4"/>
  <c r="BH310" i="4"/>
  <c r="BG310" i="4"/>
  <c r="BF310" i="4"/>
  <c r="T310" i="4"/>
  <c r="R310" i="4"/>
  <c r="P310" i="4"/>
  <c r="BI307" i="4"/>
  <c r="BH307" i="4"/>
  <c r="BG307" i="4"/>
  <c r="BF307" i="4"/>
  <c r="T307" i="4"/>
  <c r="R307" i="4"/>
  <c r="P307" i="4"/>
  <c r="BI303" i="4"/>
  <c r="BH303" i="4"/>
  <c r="BG303" i="4"/>
  <c r="BF303" i="4"/>
  <c r="T303" i="4"/>
  <c r="R303" i="4"/>
  <c r="P303" i="4"/>
  <c r="BI299" i="4"/>
  <c r="BH299" i="4"/>
  <c r="BG299" i="4"/>
  <c r="BF299" i="4"/>
  <c r="T299" i="4"/>
  <c r="R299" i="4"/>
  <c r="P299" i="4"/>
  <c r="BI295" i="4"/>
  <c r="BH295" i="4"/>
  <c r="BG295" i="4"/>
  <c r="BF295" i="4"/>
  <c r="T295" i="4"/>
  <c r="R295" i="4"/>
  <c r="P295" i="4"/>
  <c r="BI291" i="4"/>
  <c r="BH291" i="4"/>
  <c r="BG291" i="4"/>
  <c r="BF291" i="4"/>
  <c r="T291" i="4"/>
  <c r="R291" i="4"/>
  <c r="P291" i="4"/>
  <c r="BI287" i="4"/>
  <c r="BH287" i="4"/>
  <c r="BG287" i="4"/>
  <c r="BF287" i="4"/>
  <c r="T287" i="4"/>
  <c r="R287" i="4"/>
  <c r="P287" i="4"/>
  <c r="BI283" i="4"/>
  <c r="BH283" i="4"/>
  <c r="BG283" i="4"/>
  <c r="BF283" i="4"/>
  <c r="T283" i="4"/>
  <c r="R283" i="4"/>
  <c r="P283" i="4"/>
  <c r="BI279" i="4"/>
  <c r="BH279" i="4"/>
  <c r="BG279" i="4"/>
  <c r="BF279" i="4"/>
  <c r="T279" i="4"/>
  <c r="R279" i="4"/>
  <c r="P279" i="4"/>
  <c r="BI275" i="4"/>
  <c r="BH275" i="4"/>
  <c r="BG275" i="4"/>
  <c r="BF275" i="4"/>
  <c r="T275" i="4"/>
  <c r="R275" i="4"/>
  <c r="P275" i="4"/>
  <c r="BI271" i="4"/>
  <c r="BH271" i="4"/>
  <c r="BG271" i="4"/>
  <c r="BF271" i="4"/>
  <c r="T271" i="4"/>
  <c r="R271" i="4"/>
  <c r="P271" i="4"/>
  <c r="BI267" i="4"/>
  <c r="BH267" i="4"/>
  <c r="BG267" i="4"/>
  <c r="BF267" i="4"/>
  <c r="T267" i="4"/>
  <c r="R267" i="4"/>
  <c r="P267" i="4"/>
  <c r="BI263" i="4"/>
  <c r="BH263" i="4"/>
  <c r="BG263" i="4"/>
  <c r="BF263" i="4"/>
  <c r="T263" i="4"/>
  <c r="R263" i="4"/>
  <c r="P263" i="4"/>
  <c r="BI259" i="4"/>
  <c r="BH259" i="4"/>
  <c r="BG259" i="4"/>
  <c r="BF259" i="4"/>
  <c r="T259" i="4"/>
  <c r="R259" i="4"/>
  <c r="P259" i="4"/>
  <c r="BI254" i="4"/>
  <c r="BH254" i="4"/>
  <c r="BG254" i="4"/>
  <c r="BF254" i="4"/>
  <c r="T254" i="4"/>
  <c r="R254" i="4"/>
  <c r="P254" i="4"/>
  <c r="BI250" i="4"/>
  <c r="BH250" i="4"/>
  <c r="BG250" i="4"/>
  <c r="BF250" i="4"/>
  <c r="T250" i="4"/>
  <c r="R250" i="4"/>
  <c r="P250" i="4"/>
  <c r="BI246" i="4"/>
  <c r="BH246" i="4"/>
  <c r="BG246" i="4"/>
  <c r="BF246" i="4"/>
  <c r="T246" i="4"/>
  <c r="R246" i="4"/>
  <c r="P246" i="4"/>
  <c r="BI242" i="4"/>
  <c r="BH242" i="4"/>
  <c r="BG242" i="4"/>
  <c r="BF242" i="4"/>
  <c r="T242" i="4"/>
  <c r="R242" i="4"/>
  <c r="P242" i="4"/>
  <c r="BI238" i="4"/>
  <c r="BH238" i="4"/>
  <c r="BG238" i="4"/>
  <c r="BF238" i="4"/>
  <c r="T238" i="4"/>
  <c r="R238" i="4"/>
  <c r="P238" i="4"/>
  <c r="BI234" i="4"/>
  <c r="BH234" i="4"/>
  <c r="BG234" i="4"/>
  <c r="BF234" i="4"/>
  <c r="T234" i="4"/>
  <c r="R234" i="4"/>
  <c r="P234" i="4"/>
  <c r="BI231" i="4"/>
  <c r="BH231" i="4"/>
  <c r="BG231" i="4"/>
  <c r="BF231" i="4"/>
  <c r="T231" i="4"/>
  <c r="R231" i="4"/>
  <c r="P231" i="4"/>
  <c r="BI228" i="4"/>
  <c r="BH228" i="4"/>
  <c r="BG228" i="4"/>
  <c r="BF228" i="4"/>
  <c r="T228" i="4"/>
  <c r="R228" i="4"/>
  <c r="P228" i="4"/>
  <c r="BI223" i="4"/>
  <c r="BH223" i="4"/>
  <c r="BG223" i="4"/>
  <c r="BF223" i="4"/>
  <c r="T223" i="4"/>
  <c r="R223" i="4"/>
  <c r="P223" i="4"/>
  <c r="BI219" i="4"/>
  <c r="BH219" i="4"/>
  <c r="BG219" i="4"/>
  <c r="BF219" i="4"/>
  <c r="T219" i="4"/>
  <c r="R219" i="4"/>
  <c r="P219" i="4"/>
  <c r="BI215" i="4"/>
  <c r="BH215" i="4"/>
  <c r="BG215" i="4"/>
  <c r="BF215" i="4"/>
  <c r="T215" i="4"/>
  <c r="R215" i="4"/>
  <c r="P215" i="4"/>
  <c r="BI211" i="4"/>
  <c r="BH211" i="4"/>
  <c r="BG211" i="4"/>
  <c r="BF211" i="4"/>
  <c r="T211" i="4"/>
  <c r="R211" i="4"/>
  <c r="P211" i="4"/>
  <c r="BI206" i="4"/>
  <c r="BH206" i="4"/>
  <c r="BG206" i="4"/>
  <c r="BF206" i="4"/>
  <c r="T206" i="4"/>
  <c r="R206" i="4"/>
  <c r="P206" i="4"/>
  <c r="BI202" i="4"/>
  <c r="BH202" i="4"/>
  <c r="BG202" i="4"/>
  <c r="BF202" i="4"/>
  <c r="T202" i="4"/>
  <c r="R202" i="4"/>
  <c r="P202" i="4"/>
  <c r="BI200" i="4"/>
  <c r="BH200" i="4"/>
  <c r="BG200" i="4"/>
  <c r="BF200" i="4"/>
  <c r="T200" i="4"/>
  <c r="R200" i="4"/>
  <c r="P200" i="4"/>
  <c r="BI199" i="4"/>
  <c r="BH199" i="4"/>
  <c r="BG199" i="4"/>
  <c r="BF199" i="4"/>
  <c r="T199" i="4"/>
  <c r="R199" i="4"/>
  <c r="P199" i="4"/>
  <c r="BI198" i="4"/>
  <c r="BH198" i="4"/>
  <c r="BG198" i="4"/>
  <c r="BF198" i="4"/>
  <c r="T198" i="4"/>
  <c r="R198" i="4"/>
  <c r="P198" i="4"/>
  <c r="BI194" i="4"/>
  <c r="BH194" i="4"/>
  <c r="BG194" i="4"/>
  <c r="BF194" i="4"/>
  <c r="T194" i="4"/>
  <c r="R194" i="4"/>
  <c r="P194" i="4"/>
  <c r="BI190" i="4"/>
  <c r="BH190" i="4"/>
  <c r="BG190" i="4"/>
  <c r="BF190" i="4"/>
  <c r="T190" i="4"/>
  <c r="R190" i="4"/>
  <c r="P190" i="4"/>
  <c r="BI186" i="4"/>
  <c r="BH186" i="4"/>
  <c r="BG186" i="4"/>
  <c r="BF186" i="4"/>
  <c r="T186" i="4"/>
  <c r="R186" i="4"/>
  <c r="P186" i="4"/>
  <c r="BI182" i="4"/>
  <c r="BH182" i="4"/>
  <c r="BG182" i="4"/>
  <c r="BF182" i="4"/>
  <c r="T182" i="4"/>
  <c r="R182" i="4"/>
  <c r="P182" i="4"/>
  <c r="BI178" i="4"/>
  <c r="BH178" i="4"/>
  <c r="BG178" i="4"/>
  <c r="BF178" i="4"/>
  <c r="T178" i="4"/>
  <c r="R178" i="4"/>
  <c r="P178" i="4"/>
  <c r="BI174" i="4"/>
  <c r="BH174" i="4"/>
  <c r="BG174" i="4"/>
  <c r="BF174" i="4"/>
  <c r="T174" i="4"/>
  <c r="R174" i="4"/>
  <c r="P174" i="4"/>
  <c r="BI170" i="4"/>
  <c r="BH170" i="4"/>
  <c r="BG170" i="4"/>
  <c r="BF170" i="4"/>
  <c r="T170" i="4"/>
  <c r="R170" i="4"/>
  <c r="P170" i="4"/>
  <c r="BI166" i="4"/>
  <c r="BH166" i="4"/>
  <c r="BG166" i="4"/>
  <c r="BF166" i="4"/>
  <c r="T166" i="4"/>
  <c r="R166" i="4"/>
  <c r="P166" i="4"/>
  <c r="BI162" i="4"/>
  <c r="BH162" i="4"/>
  <c r="BG162" i="4"/>
  <c r="BF162" i="4"/>
  <c r="T162" i="4"/>
  <c r="R162" i="4"/>
  <c r="P162" i="4"/>
  <c r="BI158" i="4"/>
  <c r="BH158" i="4"/>
  <c r="BG158" i="4"/>
  <c r="BF158" i="4"/>
  <c r="T158" i="4"/>
  <c r="R158" i="4"/>
  <c r="P158"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4" i="4"/>
  <c r="BH144" i="4"/>
  <c r="BG144" i="4"/>
  <c r="BF144" i="4"/>
  <c r="T144" i="4"/>
  <c r="R144" i="4"/>
  <c r="P144" i="4"/>
  <c r="BI141" i="4"/>
  <c r="BH141" i="4"/>
  <c r="BG141" i="4"/>
  <c r="BF141" i="4"/>
  <c r="T141" i="4"/>
  <c r="T140" i="4"/>
  <c r="R141" i="4"/>
  <c r="R140" i="4"/>
  <c r="P141" i="4"/>
  <c r="P140" i="4" s="1"/>
  <c r="BI139" i="4"/>
  <c r="BH139" i="4"/>
  <c r="BG139" i="4"/>
  <c r="BF139" i="4"/>
  <c r="T139" i="4"/>
  <c r="R139" i="4"/>
  <c r="P139" i="4"/>
  <c r="BI136" i="4"/>
  <c r="BH136" i="4"/>
  <c r="BG136" i="4"/>
  <c r="BF136" i="4"/>
  <c r="T136" i="4"/>
  <c r="R136" i="4"/>
  <c r="P136" i="4"/>
  <c r="BI135" i="4"/>
  <c r="BH135" i="4"/>
  <c r="BG135" i="4"/>
  <c r="BF135" i="4"/>
  <c r="T135" i="4"/>
  <c r="R135" i="4"/>
  <c r="P135" i="4"/>
  <c r="BI131" i="4"/>
  <c r="BH131" i="4"/>
  <c r="BG131" i="4"/>
  <c r="BF131" i="4"/>
  <c r="T131" i="4"/>
  <c r="R131" i="4"/>
  <c r="P131" i="4"/>
  <c r="BI130" i="4"/>
  <c r="BH130" i="4"/>
  <c r="BG130" i="4"/>
  <c r="BF130" i="4"/>
  <c r="T130" i="4"/>
  <c r="R130" i="4"/>
  <c r="P130" i="4"/>
  <c r="BI126" i="4"/>
  <c r="BH126" i="4"/>
  <c r="BG126" i="4"/>
  <c r="BF126" i="4"/>
  <c r="T126" i="4"/>
  <c r="T125" i="4"/>
  <c r="R126" i="4"/>
  <c r="R125" i="4" s="1"/>
  <c r="P126" i="4"/>
  <c r="P125" i="4" s="1"/>
  <c r="F118" i="4"/>
  <c r="E116" i="4"/>
  <c r="F89" i="4"/>
  <c r="E87" i="4"/>
  <c r="J24" i="4"/>
  <c r="E24" i="4"/>
  <c r="J121" i="4" s="1"/>
  <c r="J23" i="4"/>
  <c r="J21" i="4"/>
  <c r="E21" i="4"/>
  <c r="J91" i="4"/>
  <c r="J20" i="4"/>
  <c r="J18" i="4"/>
  <c r="E18" i="4"/>
  <c r="F121" i="4" s="1"/>
  <c r="J17" i="4"/>
  <c r="J15" i="4"/>
  <c r="E15" i="4"/>
  <c r="F91" i="4" s="1"/>
  <c r="J14" i="4"/>
  <c r="J12" i="4"/>
  <c r="J89" i="4" s="1"/>
  <c r="E7" i="4"/>
  <c r="E85" i="4" s="1"/>
  <c r="J37" i="3"/>
  <c r="J36" i="3"/>
  <c r="AY96" i="1"/>
  <c r="J35" i="3"/>
  <c r="AX96" i="1"/>
  <c r="BI2235" i="3"/>
  <c r="BH2235" i="3"/>
  <c r="BG2235" i="3"/>
  <c r="BF2235" i="3"/>
  <c r="T2235" i="3"/>
  <c r="R2235" i="3"/>
  <c r="P2235" i="3"/>
  <c r="BI2230" i="3"/>
  <c r="BH2230" i="3"/>
  <c r="BG2230" i="3"/>
  <c r="BF2230" i="3"/>
  <c r="T2230" i="3"/>
  <c r="R2230" i="3"/>
  <c r="P2230" i="3"/>
  <c r="BI2225" i="3"/>
  <c r="BH2225" i="3"/>
  <c r="BG2225" i="3"/>
  <c r="BF2225" i="3"/>
  <c r="T2225" i="3"/>
  <c r="R2225" i="3"/>
  <c r="P2225" i="3"/>
  <c r="BI2220" i="3"/>
  <c r="BH2220" i="3"/>
  <c r="BG2220" i="3"/>
  <c r="BF2220" i="3"/>
  <c r="T2220" i="3"/>
  <c r="R2220" i="3"/>
  <c r="P2220" i="3"/>
  <c r="BI2215" i="3"/>
  <c r="BH2215" i="3"/>
  <c r="BG2215" i="3"/>
  <c r="BF2215" i="3"/>
  <c r="T2215" i="3"/>
  <c r="R2215" i="3"/>
  <c r="P2215" i="3"/>
  <c r="BI2205" i="3"/>
  <c r="BH2205" i="3"/>
  <c r="BG2205" i="3"/>
  <c r="BF2205" i="3"/>
  <c r="T2205" i="3"/>
  <c r="T2204" i="3"/>
  <c r="R2205" i="3"/>
  <c r="R2204" i="3"/>
  <c r="P2205" i="3"/>
  <c r="P2204" i="3" s="1"/>
  <c r="BI2199" i="3"/>
  <c r="BH2199" i="3"/>
  <c r="BG2199" i="3"/>
  <c r="BF2199" i="3"/>
  <c r="T2199" i="3"/>
  <c r="T2198" i="3"/>
  <c r="R2199" i="3"/>
  <c r="R2198" i="3"/>
  <c r="P2199" i="3"/>
  <c r="P2198" i="3"/>
  <c r="BI2195" i="3"/>
  <c r="BH2195" i="3"/>
  <c r="BG2195" i="3"/>
  <c r="BF2195" i="3"/>
  <c r="T2195" i="3"/>
  <c r="R2195" i="3"/>
  <c r="P2195" i="3"/>
  <c r="BI2189" i="3"/>
  <c r="BH2189" i="3"/>
  <c r="BG2189" i="3"/>
  <c r="BF2189" i="3"/>
  <c r="T2189" i="3"/>
  <c r="R2189" i="3"/>
  <c r="P2189" i="3"/>
  <c r="BI2121" i="3"/>
  <c r="BH2121" i="3"/>
  <c r="BG2121" i="3"/>
  <c r="BF2121" i="3"/>
  <c r="T2121" i="3"/>
  <c r="R2121" i="3"/>
  <c r="P2121" i="3"/>
  <c r="BI2117" i="3"/>
  <c r="BH2117" i="3"/>
  <c r="BG2117" i="3"/>
  <c r="BF2117" i="3"/>
  <c r="T2117" i="3"/>
  <c r="R2117" i="3"/>
  <c r="P2117" i="3"/>
  <c r="BI2113" i="3"/>
  <c r="BH2113" i="3"/>
  <c r="BG2113" i="3"/>
  <c r="BF2113" i="3"/>
  <c r="T2113" i="3"/>
  <c r="R2113" i="3"/>
  <c r="P2113" i="3"/>
  <c r="BI2111" i="3"/>
  <c r="BH2111" i="3"/>
  <c r="BG2111" i="3"/>
  <c r="BF2111" i="3"/>
  <c r="T2111" i="3"/>
  <c r="R2111" i="3"/>
  <c r="P2111" i="3"/>
  <c r="BI2106" i="3"/>
  <c r="BH2106" i="3"/>
  <c r="BG2106" i="3"/>
  <c r="BF2106" i="3"/>
  <c r="T2106" i="3"/>
  <c r="R2106" i="3"/>
  <c r="P2106" i="3"/>
  <c r="BI2085" i="3"/>
  <c r="BH2085" i="3"/>
  <c r="BG2085" i="3"/>
  <c r="BF2085" i="3"/>
  <c r="T2085" i="3"/>
  <c r="R2085" i="3"/>
  <c r="P2085" i="3"/>
  <c r="BI2038" i="3"/>
  <c r="BH2038" i="3"/>
  <c r="BG2038" i="3"/>
  <c r="BF2038" i="3"/>
  <c r="T2038" i="3"/>
  <c r="R2038" i="3"/>
  <c r="P2038" i="3"/>
  <c r="BI2034" i="3"/>
  <c r="BH2034" i="3"/>
  <c r="BG2034" i="3"/>
  <c r="BF2034" i="3"/>
  <c r="T2034" i="3"/>
  <c r="R2034" i="3"/>
  <c r="P2034" i="3"/>
  <c r="BI1985" i="3"/>
  <c r="BH1985" i="3"/>
  <c r="BG1985" i="3"/>
  <c r="BF1985" i="3"/>
  <c r="T1985" i="3"/>
  <c r="R1985" i="3"/>
  <c r="P1985" i="3"/>
  <c r="BI1980" i="3"/>
  <c r="BH1980" i="3"/>
  <c r="BG1980" i="3"/>
  <c r="BF1980" i="3"/>
  <c r="T1980" i="3"/>
  <c r="R1980" i="3"/>
  <c r="P1980" i="3"/>
  <c r="BI1977" i="3"/>
  <c r="BH1977" i="3"/>
  <c r="BG1977" i="3"/>
  <c r="BF1977" i="3"/>
  <c r="T1977" i="3"/>
  <c r="R1977" i="3"/>
  <c r="P1977" i="3"/>
  <c r="BI1973" i="3"/>
  <c r="BH1973" i="3"/>
  <c r="BG1973" i="3"/>
  <c r="BF1973" i="3"/>
  <c r="T1973" i="3"/>
  <c r="R1973" i="3"/>
  <c r="P1973" i="3"/>
  <c r="BI1969" i="3"/>
  <c r="BH1969" i="3"/>
  <c r="BG1969" i="3"/>
  <c r="BF1969" i="3"/>
  <c r="T1969" i="3"/>
  <c r="R1969" i="3"/>
  <c r="P1969" i="3"/>
  <c r="BI1964" i="3"/>
  <c r="BH1964" i="3"/>
  <c r="BG1964" i="3"/>
  <c r="BF1964" i="3"/>
  <c r="T1964" i="3"/>
  <c r="R1964" i="3"/>
  <c r="P1964" i="3"/>
  <c r="BI1893" i="3"/>
  <c r="BH1893" i="3"/>
  <c r="BG1893" i="3"/>
  <c r="BF1893" i="3"/>
  <c r="T1893" i="3"/>
  <c r="R1893" i="3"/>
  <c r="P1893" i="3"/>
  <c r="BI1811" i="3"/>
  <c r="BH1811" i="3"/>
  <c r="BG1811" i="3"/>
  <c r="BF1811" i="3"/>
  <c r="T1811" i="3"/>
  <c r="R1811" i="3"/>
  <c r="P1811" i="3"/>
  <c r="BI1788" i="3"/>
  <c r="BH1788" i="3"/>
  <c r="BG1788" i="3"/>
  <c r="BF1788" i="3"/>
  <c r="T1788" i="3"/>
  <c r="R1788" i="3"/>
  <c r="P1788" i="3"/>
  <c r="BI1759" i="3"/>
  <c r="BH1759" i="3"/>
  <c r="BG1759" i="3"/>
  <c r="BF1759" i="3"/>
  <c r="T1759" i="3"/>
  <c r="R1759" i="3"/>
  <c r="P1759" i="3"/>
  <c r="BI1755" i="3"/>
  <c r="BH1755" i="3"/>
  <c r="BG1755" i="3"/>
  <c r="BF1755" i="3"/>
  <c r="T1755" i="3"/>
  <c r="R1755" i="3"/>
  <c r="P1755" i="3"/>
  <c r="BI1750" i="3"/>
  <c r="BH1750" i="3"/>
  <c r="BG1750" i="3"/>
  <c r="BF1750" i="3"/>
  <c r="T1750" i="3"/>
  <c r="R1750" i="3"/>
  <c r="P1750" i="3"/>
  <c r="BI1745" i="3"/>
  <c r="BH1745" i="3"/>
  <c r="BG1745" i="3"/>
  <c r="BF1745" i="3"/>
  <c r="T1745" i="3"/>
  <c r="R1745" i="3"/>
  <c r="R1744" i="3" s="1"/>
  <c r="P1745" i="3"/>
  <c r="BI1742" i="3"/>
  <c r="BH1742" i="3"/>
  <c r="BG1742" i="3"/>
  <c r="BF1742" i="3"/>
  <c r="T1742" i="3"/>
  <c r="R1742" i="3"/>
  <c r="P1742" i="3"/>
  <c r="BI1736" i="3"/>
  <c r="BH1736" i="3"/>
  <c r="BG1736" i="3"/>
  <c r="BF1736" i="3"/>
  <c r="T1736" i="3"/>
  <c r="R1736" i="3"/>
  <c r="P1736" i="3"/>
  <c r="BI1732" i="3"/>
  <c r="BH1732" i="3"/>
  <c r="BG1732" i="3"/>
  <c r="BF1732" i="3"/>
  <c r="T1732" i="3"/>
  <c r="R1732" i="3"/>
  <c r="P1732" i="3"/>
  <c r="BI1708" i="3"/>
  <c r="BH1708" i="3"/>
  <c r="BG1708" i="3"/>
  <c r="BF1708" i="3"/>
  <c r="T1708" i="3"/>
  <c r="R1708" i="3"/>
  <c r="P1708" i="3"/>
  <c r="BI1644" i="3"/>
  <c r="BH1644" i="3"/>
  <c r="BG1644" i="3"/>
  <c r="BF1644" i="3"/>
  <c r="T1644" i="3"/>
  <c r="R1644" i="3"/>
  <c r="P1644" i="3"/>
  <c r="BI1620" i="3"/>
  <c r="BH1620" i="3"/>
  <c r="BG1620" i="3"/>
  <c r="BF1620" i="3"/>
  <c r="T1620" i="3"/>
  <c r="R1620" i="3"/>
  <c r="P1620" i="3"/>
  <c r="BI1616" i="3"/>
  <c r="BH1616" i="3"/>
  <c r="BG1616" i="3"/>
  <c r="BF1616" i="3"/>
  <c r="T1616" i="3"/>
  <c r="R1616" i="3"/>
  <c r="P1616" i="3"/>
  <c r="BI1599" i="3"/>
  <c r="BH1599" i="3"/>
  <c r="BG1599" i="3"/>
  <c r="BF1599" i="3"/>
  <c r="T1599" i="3"/>
  <c r="R1599" i="3"/>
  <c r="P1599" i="3"/>
  <c r="BI1595" i="3"/>
  <c r="BH1595" i="3"/>
  <c r="BG1595" i="3"/>
  <c r="BF1595" i="3"/>
  <c r="T1595" i="3"/>
  <c r="R1595" i="3"/>
  <c r="P1595" i="3"/>
  <c r="BI1591" i="3"/>
  <c r="BH1591" i="3"/>
  <c r="BG1591" i="3"/>
  <c r="BF1591" i="3"/>
  <c r="T1591" i="3"/>
  <c r="R1591" i="3"/>
  <c r="P1591" i="3"/>
  <c r="BI1585" i="3"/>
  <c r="BH1585" i="3"/>
  <c r="BG1585" i="3"/>
  <c r="BF1585" i="3"/>
  <c r="T1585" i="3"/>
  <c r="R1585" i="3"/>
  <c r="P1585" i="3"/>
  <c r="BI1578" i="3"/>
  <c r="BH1578" i="3"/>
  <c r="BG1578" i="3"/>
  <c r="BF1578" i="3"/>
  <c r="T1578" i="3"/>
  <c r="R1578" i="3"/>
  <c r="P1578" i="3"/>
  <c r="BI1551" i="3"/>
  <c r="BH1551" i="3"/>
  <c r="BG1551" i="3"/>
  <c r="BF1551" i="3"/>
  <c r="T1551" i="3"/>
  <c r="R1551" i="3"/>
  <c r="P1551" i="3"/>
  <c r="BI1546" i="3"/>
  <c r="BH1546" i="3"/>
  <c r="BG1546" i="3"/>
  <c r="BF1546" i="3"/>
  <c r="T1546" i="3"/>
  <c r="R1546" i="3"/>
  <c r="P1546" i="3"/>
  <c r="BI1541" i="3"/>
  <c r="BH1541" i="3"/>
  <c r="BG1541" i="3"/>
  <c r="BF1541" i="3"/>
  <c r="T1541" i="3"/>
  <c r="R1541" i="3"/>
  <c r="P1541" i="3"/>
  <c r="BI1536" i="3"/>
  <c r="BH1536" i="3"/>
  <c r="BG1536" i="3"/>
  <c r="BF1536" i="3"/>
  <c r="T1536" i="3"/>
  <c r="R1536" i="3"/>
  <c r="P1536" i="3"/>
  <c r="BI1532" i="3"/>
  <c r="BH1532" i="3"/>
  <c r="BG1532" i="3"/>
  <c r="BF1532" i="3"/>
  <c r="T1532" i="3"/>
  <c r="R1532" i="3"/>
  <c r="P1532" i="3"/>
  <c r="BI1527" i="3"/>
  <c r="BH1527" i="3"/>
  <c r="BG1527" i="3"/>
  <c r="BF1527" i="3"/>
  <c r="T1527" i="3"/>
  <c r="R1527" i="3"/>
  <c r="P1527" i="3"/>
  <c r="BI1522" i="3"/>
  <c r="BH1522" i="3"/>
  <c r="BG1522" i="3"/>
  <c r="BF1522" i="3"/>
  <c r="T1522" i="3"/>
  <c r="R1522" i="3"/>
  <c r="P1522" i="3"/>
  <c r="BI1517" i="3"/>
  <c r="BH1517" i="3"/>
  <c r="BG1517" i="3"/>
  <c r="BF1517" i="3"/>
  <c r="T1517" i="3"/>
  <c r="R1517" i="3"/>
  <c r="P1517" i="3"/>
  <c r="BI1512" i="3"/>
  <c r="BH1512" i="3"/>
  <c r="BG1512" i="3"/>
  <c r="BF1512" i="3"/>
  <c r="T1512" i="3"/>
  <c r="R1512" i="3"/>
  <c r="P1512" i="3"/>
  <c r="BI1507" i="3"/>
  <c r="BH1507" i="3"/>
  <c r="BG1507" i="3"/>
  <c r="BF1507" i="3"/>
  <c r="T1507" i="3"/>
  <c r="R1507" i="3"/>
  <c r="P1507" i="3"/>
  <c r="BI1502" i="3"/>
  <c r="BH1502" i="3"/>
  <c r="BG1502" i="3"/>
  <c r="BF1502" i="3"/>
  <c r="T1502" i="3"/>
  <c r="R1502" i="3"/>
  <c r="P1502" i="3"/>
  <c r="BI1486" i="3"/>
  <c r="BH1486" i="3"/>
  <c r="BG1486" i="3"/>
  <c r="BF1486" i="3"/>
  <c r="T1486" i="3"/>
  <c r="T1485" i="3"/>
  <c r="R1486" i="3"/>
  <c r="R1485" i="3"/>
  <c r="P1486" i="3"/>
  <c r="P1485" i="3"/>
  <c r="BI1478" i="3"/>
  <c r="BH1478" i="3"/>
  <c r="BG1478" i="3"/>
  <c r="BF1478" i="3"/>
  <c r="T1478" i="3"/>
  <c r="T1477" i="3" s="1"/>
  <c r="R1478" i="3"/>
  <c r="R1477" i="3"/>
  <c r="P1478" i="3"/>
  <c r="P1477" i="3"/>
  <c r="BI1475" i="3"/>
  <c r="BH1475" i="3"/>
  <c r="BG1475" i="3"/>
  <c r="BF1475" i="3"/>
  <c r="T1475" i="3"/>
  <c r="R1475" i="3"/>
  <c r="P1475" i="3"/>
  <c r="BI1469" i="3"/>
  <c r="BH1469" i="3"/>
  <c r="BG1469" i="3"/>
  <c r="BF1469" i="3"/>
  <c r="T1469" i="3"/>
  <c r="R1469" i="3"/>
  <c r="P1469" i="3"/>
  <c r="BI1438" i="3"/>
  <c r="BH1438" i="3"/>
  <c r="BG1438" i="3"/>
  <c r="BF1438" i="3"/>
  <c r="T1438" i="3"/>
  <c r="R1438" i="3"/>
  <c r="P1438" i="3"/>
  <c r="BI1409" i="3"/>
  <c r="BH1409" i="3"/>
  <c r="BG1409" i="3"/>
  <c r="BF1409" i="3"/>
  <c r="T1409" i="3"/>
  <c r="R1409" i="3"/>
  <c r="P1409" i="3"/>
  <c r="BI1366" i="3"/>
  <c r="BH1366" i="3"/>
  <c r="BG1366" i="3"/>
  <c r="BF1366" i="3"/>
  <c r="T1366" i="3"/>
  <c r="R1366" i="3"/>
  <c r="P1366" i="3"/>
  <c r="BI1287" i="3"/>
  <c r="BH1287" i="3"/>
  <c r="BG1287" i="3"/>
  <c r="BF1287" i="3"/>
  <c r="T1287" i="3"/>
  <c r="R1287" i="3"/>
  <c r="P1287" i="3"/>
  <c r="BI1283" i="3"/>
  <c r="BH1283" i="3"/>
  <c r="BG1283" i="3"/>
  <c r="BF1283" i="3"/>
  <c r="T1283" i="3"/>
  <c r="R1283" i="3"/>
  <c r="P1283" i="3"/>
  <c r="BI1275" i="3"/>
  <c r="BH1275" i="3"/>
  <c r="BG1275" i="3"/>
  <c r="BF1275" i="3"/>
  <c r="T1275" i="3"/>
  <c r="R1275" i="3"/>
  <c r="P1275" i="3"/>
  <c r="BI1268" i="3"/>
  <c r="BH1268" i="3"/>
  <c r="BG1268" i="3"/>
  <c r="BF1268" i="3"/>
  <c r="T1268" i="3"/>
  <c r="R1268" i="3"/>
  <c r="P1268" i="3"/>
  <c r="BI1260" i="3"/>
  <c r="BH1260" i="3"/>
  <c r="BG1260" i="3"/>
  <c r="BF1260" i="3"/>
  <c r="T1260" i="3"/>
  <c r="R1260" i="3"/>
  <c r="P1260" i="3"/>
  <c r="BI1256" i="3"/>
  <c r="BH1256" i="3"/>
  <c r="BG1256" i="3"/>
  <c r="BF1256" i="3"/>
  <c r="T1256" i="3"/>
  <c r="R1256" i="3"/>
  <c r="P1256" i="3"/>
  <c r="BI1251" i="3"/>
  <c r="BH1251" i="3"/>
  <c r="BG1251" i="3"/>
  <c r="BF1251" i="3"/>
  <c r="T1251" i="3"/>
  <c r="R1251" i="3"/>
  <c r="P1251" i="3"/>
  <c r="BI1248" i="3"/>
  <c r="BH1248" i="3"/>
  <c r="BG1248" i="3"/>
  <c r="BF1248" i="3"/>
  <c r="T1248" i="3"/>
  <c r="T1247" i="3" s="1"/>
  <c r="R1248" i="3"/>
  <c r="R1247" i="3" s="1"/>
  <c r="P1248" i="3"/>
  <c r="P1247" i="3" s="1"/>
  <c r="BI1239" i="3"/>
  <c r="BH1239" i="3"/>
  <c r="BG1239" i="3"/>
  <c r="BF1239" i="3"/>
  <c r="T1239" i="3"/>
  <c r="R1239" i="3"/>
  <c r="P1239" i="3"/>
  <c r="BI1238" i="3"/>
  <c r="BH1238" i="3"/>
  <c r="BG1238" i="3"/>
  <c r="BF1238" i="3"/>
  <c r="T1238" i="3"/>
  <c r="R1238" i="3"/>
  <c r="P1238" i="3"/>
  <c r="BI1211" i="3"/>
  <c r="BH1211" i="3"/>
  <c r="BG1211" i="3"/>
  <c r="BF1211" i="3"/>
  <c r="T1211" i="3"/>
  <c r="R1211" i="3"/>
  <c r="P1211" i="3"/>
  <c r="BI1202" i="3"/>
  <c r="BH1202" i="3"/>
  <c r="BG1202" i="3"/>
  <c r="BF1202" i="3"/>
  <c r="T1202" i="3"/>
  <c r="R1202" i="3"/>
  <c r="P1202" i="3"/>
  <c r="BI1196" i="3"/>
  <c r="BH1196" i="3"/>
  <c r="BG1196" i="3"/>
  <c r="BF1196" i="3"/>
  <c r="T1196" i="3"/>
  <c r="R1196" i="3"/>
  <c r="P1196" i="3"/>
  <c r="BI1190" i="3"/>
  <c r="BH1190" i="3"/>
  <c r="BG1190" i="3"/>
  <c r="BF1190" i="3"/>
  <c r="T1190" i="3"/>
  <c r="R1190" i="3"/>
  <c r="P1190" i="3"/>
  <c r="BI1185" i="3"/>
  <c r="BH1185" i="3"/>
  <c r="BG1185" i="3"/>
  <c r="BF1185" i="3"/>
  <c r="T1185" i="3"/>
  <c r="R1185" i="3"/>
  <c r="P1185" i="3"/>
  <c r="BI1147" i="3"/>
  <c r="BH1147" i="3"/>
  <c r="BG1147" i="3"/>
  <c r="BF1147" i="3"/>
  <c r="T1147" i="3"/>
  <c r="R1147" i="3"/>
  <c r="P1147" i="3"/>
  <c r="BI1135" i="3"/>
  <c r="BH1135" i="3"/>
  <c r="BG1135" i="3"/>
  <c r="BF1135" i="3"/>
  <c r="T1135" i="3"/>
  <c r="R1135" i="3"/>
  <c r="P1135" i="3"/>
  <c r="BI1123" i="3"/>
  <c r="BH1123" i="3"/>
  <c r="BG1123" i="3"/>
  <c r="BF1123" i="3"/>
  <c r="T1123" i="3"/>
  <c r="R1123" i="3"/>
  <c r="P1123" i="3"/>
  <c r="BI1109" i="3"/>
  <c r="BH1109" i="3"/>
  <c r="BG1109" i="3"/>
  <c r="BF1109" i="3"/>
  <c r="T1109" i="3"/>
  <c r="R1109" i="3"/>
  <c r="P1109" i="3"/>
  <c r="BI1101" i="3"/>
  <c r="BH1101" i="3"/>
  <c r="BG1101" i="3"/>
  <c r="BF1101" i="3"/>
  <c r="T1101" i="3"/>
  <c r="R1101" i="3"/>
  <c r="P1101" i="3"/>
  <c r="BI1048" i="3"/>
  <c r="BH1048" i="3"/>
  <c r="BG1048" i="3"/>
  <c r="BF1048" i="3"/>
  <c r="T1048" i="3"/>
  <c r="R1048" i="3"/>
  <c r="P1048" i="3"/>
  <c r="BI1002" i="3"/>
  <c r="BH1002" i="3"/>
  <c r="BG1002" i="3"/>
  <c r="BF1002" i="3"/>
  <c r="T1002" i="3"/>
  <c r="R1002" i="3"/>
  <c r="P1002" i="3"/>
  <c r="BI928" i="3"/>
  <c r="BH928" i="3"/>
  <c r="BG928" i="3"/>
  <c r="BF928" i="3"/>
  <c r="T928" i="3"/>
  <c r="R928" i="3"/>
  <c r="P928" i="3"/>
  <c r="BI905" i="3"/>
  <c r="BH905" i="3"/>
  <c r="BG905" i="3"/>
  <c r="BF905" i="3"/>
  <c r="T905" i="3"/>
  <c r="R905" i="3"/>
  <c r="P905" i="3"/>
  <c r="BI879" i="3"/>
  <c r="BH879" i="3"/>
  <c r="BG879" i="3"/>
  <c r="BF879" i="3"/>
  <c r="T879" i="3"/>
  <c r="R879" i="3"/>
  <c r="P879" i="3"/>
  <c r="BI873" i="3"/>
  <c r="BH873" i="3"/>
  <c r="BG873" i="3"/>
  <c r="BF873" i="3"/>
  <c r="T873" i="3"/>
  <c r="R873" i="3"/>
  <c r="P873" i="3"/>
  <c r="BI864" i="3"/>
  <c r="BH864" i="3"/>
  <c r="BG864" i="3"/>
  <c r="BF864" i="3"/>
  <c r="T864" i="3"/>
  <c r="R864" i="3"/>
  <c r="P864" i="3"/>
  <c r="BI856" i="3"/>
  <c r="BH856" i="3"/>
  <c r="BG856" i="3"/>
  <c r="BF856" i="3"/>
  <c r="T856" i="3"/>
  <c r="R856" i="3"/>
  <c r="P856" i="3"/>
  <c r="BI843" i="3"/>
  <c r="BH843" i="3"/>
  <c r="BG843" i="3"/>
  <c r="BF843" i="3"/>
  <c r="T843" i="3"/>
  <c r="R843" i="3"/>
  <c r="P843" i="3"/>
  <c r="BI828" i="3"/>
  <c r="BH828" i="3"/>
  <c r="BG828" i="3"/>
  <c r="BF828" i="3"/>
  <c r="T828" i="3"/>
  <c r="R828" i="3"/>
  <c r="P828" i="3"/>
  <c r="BI826" i="3"/>
  <c r="BH826" i="3"/>
  <c r="BG826" i="3"/>
  <c r="BF826" i="3"/>
  <c r="T826" i="3"/>
  <c r="R826" i="3"/>
  <c r="P826" i="3"/>
  <c r="BI821" i="3"/>
  <c r="BH821" i="3"/>
  <c r="BG821" i="3"/>
  <c r="BF821" i="3"/>
  <c r="T821" i="3"/>
  <c r="R821" i="3"/>
  <c r="P821" i="3"/>
  <c r="BI816" i="3"/>
  <c r="BH816" i="3"/>
  <c r="BG816" i="3"/>
  <c r="BF816" i="3"/>
  <c r="T816" i="3"/>
  <c r="R816" i="3"/>
  <c r="P816" i="3"/>
  <c r="BI811" i="3"/>
  <c r="BH811" i="3"/>
  <c r="BG811" i="3"/>
  <c r="BF811" i="3"/>
  <c r="T811" i="3"/>
  <c r="R811" i="3"/>
  <c r="P811" i="3"/>
  <c r="BI806" i="3"/>
  <c r="BH806" i="3"/>
  <c r="BG806" i="3"/>
  <c r="BF806" i="3"/>
  <c r="T806" i="3"/>
  <c r="R806" i="3"/>
  <c r="P806" i="3"/>
  <c r="BI801" i="3"/>
  <c r="BH801" i="3"/>
  <c r="BG801" i="3"/>
  <c r="BF801" i="3"/>
  <c r="T801" i="3"/>
  <c r="R801" i="3"/>
  <c r="P801" i="3"/>
  <c r="BI796" i="3"/>
  <c r="BH796" i="3"/>
  <c r="BG796" i="3"/>
  <c r="BF796" i="3"/>
  <c r="T796" i="3"/>
  <c r="R796" i="3"/>
  <c r="P796" i="3"/>
  <c r="BI791" i="3"/>
  <c r="BH791" i="3"/>
  <c r="BG791" i="3"/>
  <c r="BF791" i="3"/>
  <c r="T791" i="3"/>
  <c r="R791" i="3"/>
  <c r="P791" i="3"/>
  <c r="BI786" i="3"/>
  <c r="BH786" i="3"/>
  <c r="BG786" i="3"/>
  <c r="BF786" i="3"/>
  <c r="T786" i="3"/>
  <c r="R786" i="3"/>
  <c r="P786" i="3"/>
  <c r="BI781" i="3"/>
  <c r="BH781" i="3"/>
  <c r="BG781" i="3"/>
  <c r="BF781" i="3"/>
  <c r="T781" i="3"/>
  <c r="R781" i="3"/>
  <c r="P781" i="3"/>
  <c r="BI776" i="3"/>
  <c r="BH776" i="3"/>
  <c r="BG776" i="3"/>
  <c r="BF776" i="3"/>
  <c r="T776" i="3"/>
  <c r="R776" i="3"/>
  <c r="P776" i="3"/>
  <c r="BI771" i="3"/>
  <c r="BH771" i="3"/>
  <c r="BG771" i="3"/>
  <c r="BF771" i="3"/>
  <c r="T771" i="3"/>
  <c r="R771" i="3"/>
  <c r="P771" i="3"/>
  <c r="BI763" i="3"/>
  <c r="BH763" i="3"/>
  <c r="BG763" i="3"/>
  <c r="BF763" i="3"/>
  <c r="T763" i="3"/>
  <c r="R763" i="3"/>
  <c r="P763" i="3"/>
  <c r="BI690" i="3"/>
  <c r="BH690" i="3"/>
  <c r="BG690" i="3"/>
  <c r="BF690" i="3"/>
  <c r="T690" i="3"/>
  <c r="T689" i="3"/>
  <c r="R690" i="3"/>
  <c r="R689" i="3" s="1"/>
  <c r="P690" i="3"/>
  <c r="P689" i="3" s="1"/>
  <c r="BI681" i="3"/>
  <c r="BH681" i="3"/>
  <c r="BG681" i="3"/>
  <c r="BF681" i="3"/>
  <c r="T681" i="3"/>
  <c r="R681" i="3"/>
  <c r="P681" i="3"/>
  <c r="BI614" i="3"/>
  <c r="BH614" i="3"/>
  <c r="BG614" i="3"/>
  <c r="BF614" i="3"/>
  <c r="T614" i="3"/>
  <c r="R614" i="3"/>
  <c r="P614" i="3"/>
  <c r="BI597" i="3"/>
  <c r="BH597" i="3"/>
  <c r="BG597" i="3"/>
  <c r="BF597" i="3"/>
  <c r="T597" i="3"/>
  <c r="R597" i="3"/>
  <c r="P597" i="3"/>
  <c r="BI589" i="3"/>
  <c r="BH589" i="3"/>
  <c r="BG589" i="3"/>
  <c r="BF589" i="3"/>
  <c r="T589" i="3"/>
  <c r="R589" i="3"/>
  <c r="P589" i="3"/>
  <c r="BI573" i="3"/>
  <c r="BH573" i="3"/>
  <c r="BG573" i="3"/>
  <c r="BF573" i="3"/>
  <c r="T573" i="3"/>
  <c r="R573" i="3"/>
  <c r="P573" i="3"/>
  <c r="BI565" i="3"/>
  <c r="BH565" i="3"/>
  <c r="BG565" i="3"/>
  <c r="BF565" i="3"/>
  <c r="T565" i="3"/>
  <c r="R565" i="3"/>
  <c r="P565" i="3"/>
  <c r="BI557" i="3"/>
  <c r="BH557" i="3"/>
  <c r="BG557" i="3"/>
  <c r="BF557" i="3"/>
  <c r="T557" i="3"/>
  <c r="R557" i="3"/>
  <c r="P557" i="3"/>
  <c r="BI549" i="3"/>
  <c r="BH549" i="3"/>
  <c r="BG549" i="3"/>
  <c r="BF549" i="3"/>
  <c r="T549" i="3"/>
  <c r="R549" i="3"/>
  <c r="P549" i="3"/>
  <c r="BI539" i="3"/>
  <c r="BH539" i="3"/>
  <c r="BG539" i="3"/>
  <c r="BF539" i="3"/>
  <c r="T539" i="3"/>
  <c r="R539" i="3"/>
  <c r="P539" i="3"/>
  <c r="BI529" i="3"/>
  <c r="BH529" i="3"/>
  <c r="BG529" i="3"/>
  <c r="BF529" i="3"/>
  <c r="T529" i="3"/>
  <c r="R529" i="3"/>
  <c r="P529" i="3"/>
  <c r="BI471" i="3"/>
  <c r="BH471" i="3"/>
  <c r="BG471" i="3"/>
  <c r="BF471" i="3"/>
  <c r="T471" i="3"/>
  <c r="R471" i="3"/>
  <c r="P471" i="3"/>
  <c r="BI467" i="3"/>
  <c r="BH467" i="3"/>
  <c r="BG467" i="3"/>
  <c r="BF467" i="3"/>
  <c r="T467" i="3"/>
  <c r="R467" i="3"/>
  <c r="P467" i="3"/>
  <c r="BI391" i="3"/>
  <c r="BH391" i="3"/>
  <c r="BG391" i="3"/>
  <c r="BF391" i="3"/>
  <c r="T391" i="3"/>
  <c r="R391" i="3"/>
  <c r="P391" i="3"/>
  <c r="BI385" i="3"/>
  <c r="BH385" i="3"/>
  <c r="BG385" i="3"/>
  <c r="BF385" i="3"/>
  <c r="T385" i="3"/>
  <c r="R385" i="3"/>
  <c r="P385" i="3"/>
  <c r="BI380" i="3"/>
  <c r="BH380" i="3"/>
  <c r="BG380" i="3"/>
  <c r="BF380" i="3"/>
  <c r="T380" i="3"/>
  <c r="R380" i="3"/>
  <c r="P380" i="3"/>
  <c r="BI371" i="3"/>
  <c r="BH371" i="3"/>
  <c r="BG371" i="3"/>
  <c r="BF371" i="3"/>
  <c r="T371" i="3"/>
  <c r="R371" i="3"/>
  <c r="P371" i="3"/>
  <c r="BI340" i="3"/>
  <c r="BH340" i="3"/>
  <c r="BG340" i="3"/>
  <c r="BF340" i="3"/>
  <c r="T340" i="3"/>
  <c r="R340" i="3"/>
  <c r="P340" i="3"/>
  <c r="BI329" i="3"/>
  <c r="BH329" i="3"/>
  <c r="BG329" i="3"/>
  <c r="BF329" i="3"/>
  <c r="T329" i="3"/>
  <c r="R329" i="3"/>
  <c r="P329" i="3"/>
  <c r="BI320" i="3"/>
  <c r="BH320" i="3"/>
  <c r="BG320" i="3"/>
  <c r="BF320" i="3"/>
  <c r="T320" i="3"/>
  <c r="R320" i="3"/>
  <c r="P320" i="3"/>
  <c r="BI307" i="3"/>
  <c r="BH307" i="3"/>
  <c r="BG307" i="3"/>
  <c r="BF307" i="3"/>
  <c r="T307" i="3"/>
  <c r="R307" i="3"/>
  <c r="P307" i="3"/>
  <c r="BI295" i="3"/>
  <c r="BH295" i="3"/>
  <c r="BG295" i="3"/>
  <c r="BF295" i="3"/>
  <c r="T295" i="3"/>
  <c r="R295" i="3"/>
  <c r="P295" i="3"/>
  <c r="BI289" i="3"/>
  <c r="BH289" i="3"/>
  <c r="BG289" i="3"/>
  <c r="BF289" i="3"/>
  <c r="T289" i="3"/>
  <c r="R289" i="3"/>
  <c r="P289" i="3"/>
  <c r="BI282" i="3"/>
  <c r="BH282" i="3"/>
  <c r="BG282" i="3"/>
  <c r="BF282" i="3"/>
  <c r="T282" i="3"/>
  <c r="R282" i="3"/>
  <c r="P282" i="3"/>
  <c r="BI268" i="3"/>
  <c r="BH268" i="3"/>
  <c r="BG268" i="3"/>
  <c r="BF268" i="3"/>
  <c r="T268" i="3"/>
  <c r="R268" i="3"/>
  <c r="P268" i="3"/>
  <c r="BI235" i="3"/>
  <c r="BH235" i="3"/>
  <c r="BG235" i="3"/>
  <c r="BF235" i="3"/>
  <c r="T235" i="3"/>
  <c r="R235" i="3"/>
  <c r="P235" i="3"/>
  <c r="BI221" i="3"/>
  <c r="BH221" i="3"/>
  <c r="BG221" i="3"/>
  <c r="BF221" i="3"/>
  <c r="T221" i="3"/>
  <c r="R221" i="3"/>
  <c r="P221" i="3"/>
  <c r="BI213" i="3"/>
  <c r="BH213" i="3"/>
  <c r="BG213" i="3"/>
  <c r="BF213" i="3"/>
  <c r="T213" i="3"/>
  <c r="R213" i="3"/>
  <c r="P213" i="3"/>
  <c r="BI207" i="3"/>
  <c r="BH207" i="3"/>
  <c r="BG207" i="3"/>
  <c r="BF207" i="3"/>
  <c r="T207" i="3"/>
  <c r="R207" i="3"/>
  <c r="P207" i="3"/>
  <c r="BI194" i="3"/>
  <c r="BH194" i="3"/>
  <c r="BG194" i="3"/>
  <c r="BF194" i="3"/>
  <c r="T194" i="3"/>
  <c r="R194" i="3"/>
  <c r="P194" i="3"/>
  <c r="BI190" i="3"/>
  <c r="BH190" i="3"/>
  <c r="BG190" i="3"/>
  <c r="BF190" i="3"/>
  <c r="T190" i="3"/>
  <c r="R190" i="3"/>
  <c r="P190" i="3"/>
  <c r="BI176" i="3"/>
  <c r="BH176" i="3"/>
  <c r="BG176" i="3"/>
  <c r="BF176" i="3"/>
  <c r="T176" i="3"/>
  <c r="R176" i="3"/>
  <c r="P176" i="3"/>
  <c r="BI162" i="3"/>
  <c r="BH162" i="3"/>
  <c r="BG162" i="3"/>
  <c r="BF162" i="3"/>
  <c r="T162" i="3"/>
  <c r="R162" i="3"/>
  <c r="P162" i="3"/>
  <c r="BI160" i="3"/>
  <c r="BH160" i="3"/>
  <c r="BG160" i="3"/>
  <c r="BF160" i="3"/>
  <c r="T160" i="3"/>
  <c r="R160" i="3"/>
  <c r="P160"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39" i="3"/>
  <c r="BH139" i="3"/>
  <c r="BG139" i="3"/>
  <c r="BF139" i="3"/>
  <c r="T139" i="3"/>
  <c r="R139" i="3"/>
  <c r="P139" i="3"/>
  <c r="F131" i="3"/>
  <c r="E129" i="3"/>
  <c r="F89" i="3"/>
  <c r="E87" i="3"/>
  <c r="J24" i="3"/>
  <c r="E24" i="3"/>
  <c r="J134" i="3" s="1"/>
  <c r="J23" i="3"/>
  <c r="J21" i="3"/>
  <c r="E21" i="3"/>
  <c r="J91" i="3"/>
  <c r="J20" i="3"/>
  <c r="J18" i="3"/>
  <c r="E18" i="3"/>
  <c r="F134" i="3" s="1"/>
  <c r="J17" i="3"/>
  <c r="J15" i="3"/>
  <c r="E15" i="3"/>
  <c r="F91" i="3" s="1"/>
  <c r="J14" i="3"/>
  <c r="J12" i="3"/>
  <c r="J131" i="3" s="1"/>
  <c r="E7" i="3"/>
  <c r="E127" i="3" s="1"/>
  <c r="J37" i="2"/>
  <c r="J36" i="2"/>
  <c r="AY95" i="1"/>
  <c r="J35" i="2"/>
  <c r="AX95" i="1"/>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F112" i="2"/>
  <c r="E110" i="2"/>
  <c r="F89" i="2"/>
  <c r="E87" i="2"/>
  <c r="J24" i="2"/>
  <c r="E24" i="2"/>
  <c r="J92" i="2" s="1"/>
  <c r="J23" i="2"/>
  <c r="J21" i="2"/>
  <c r="E21" i="2"/>
  <c r="J91" i="2" s="1"/>
  <c r="J20" i="2"/>
  <c r="J18" i="2"/>
  <c r="E18" i="2"/>
  <c r="F115" i="2" s="1"/>
  <c r="J17" i="2"/>
  <c r="J15" i="2"/>
  <c r="E15" i="2"/>
  <c r="F91" i="2" s="1"/>
  <c r="J14" i="2"/>
  <c r="J12" i="2"/>
  <c r="J89" i="2"/>
  <c r="E7" i="2"/>
  <c r="E85" i="2"/>
  <c r="L90" i="1"/>
  <c r="AM90" i="1"/>
  <c r="AM89" i="1"/>
  <c r="L89" i="1"/>
  <c r="AM87" i="1"/>
  <c r="L87" i="1"/>
  <c r="L85" i="1"/>
  <c r="L84" i="1"/>
  <c r="AS94" i="1"/>
  <c r="BK131" i="2"/>
  <c r="BK126" i="2"/>
  <c r="BK124" i="2"/>
  <c r="BK120" i="2"/>
  <c r="BK2111" i="3"/>
  <c r="BK1973" i="3"/>
  <c r="J1742" i="3"/>
  <c r="J1616" i="3"/>
  <c r="BK1578" i="3"/>
  <c r="J1532" i="3"/>
  <c r="BK1486" i="3"/>
  <c r="J1475" i="3"/>
  <c r="J1275" i="3"/>
  <c r="J1202" i="3"/>
  <c r="J1190" i="3"/>
  <c r="BK1109" i="3"/>
  <c r="J1002" i="3"/>
  <c r="BK826" i="3"/>
  <c r="BK801" i="3"/>
  <c r="BK681" i="3"/>
  <c r="BK589" i="3"/>
  <c r="BK557" i="3"/>
  <c r="BK539" i="3"/>
  <c r="J385" i="3"/>
  <c r="BK329" i="3"/>
  <c r="J268" i="3"/>
  <c r="BK2117" i="3"/>
  <c r="BK2034" i="3"/>
  <c r="J1980" i="3"/>
  <c r="BK1759" i="3"/>
  <c r="BK1708" i="3"/>
  <c r="BK1599" i="3"/>
  <c r="BK1512" i="3"/>
  <c r="BK1502" i="3"/>
  <c r="J1469" i="3"/>
  <c r="BK1366" i="3"/>
  <c r="BK1268" i="3"/>
  <c r="J864" i="3"/>
  <c r="J843" i="3"/>
  <c r="BK816" i="3"/>
  <c r="BK776" i="3"/>
  <c r="BK690" i="3"/>
  <c r="J557" i="3"/>
  <c r="BK190" i="3"/>
  <c r="BK162" i="3"/>
  <c r="BK146" i="3"/>
  <c r="J2195" i="3"/>
  <c r="J2038" i="3"/>
  <c r="J1977" i="3"/>
  <c r="BK1745" i="3"/>
  <c r="J1708" i="3"/>
  <c r="BK1595" i="3"/>
  <c r="BK1551" i="3"/>
  <c r="J1546" i="3"/>
  <c r="BK1532" i="3"/>
  <c r="BK1475" i="3"/>
  <c r="BK1248" i="3"/>
  <c r="J1211" i="3"/>
  <c r="BK1190" i="3"/>
  <c r="BK1147" i="3"/>
  <c r="BK928" i="3"/>
  <c r="J873" i="3"/>
  <c r="J776" i="3"/>
  <c r="J614" i="3"/>
  <c r="J539" i="3"/>
  <c r="BK471" i="3"/>
  <c r="J380" i="3"/>
  <c r="J307" i="3"/>
  <c r="BK282" i="3"/>
  <c r="J146" i="3"/>
  <c r="J2235" i="3"/>
  <c r="BK2230" i="3"/>
  <c r="J2230" i="3"/>
  <c r="J2225" i="3"/>
  <c r="BK2215" i="3"/>
  <c r="J2199" i="3"/>
  <c r="J2111" i="3"/>
  <c r="BK2085" i="3"/>
  <c r="J2034" i="3"/>
  <c r="J1973" i="3"/>
  <c r="J1788" i="3"/>
  <c r="BK1742" i="3"/>
  <c r="BK1541" i="3"/>
  <c r="BK1517" i="3"/>
  <c r="J1507" i="3"/>
  <c r="BK1438" i="3"/>
  <c r="J1283" i="3"/>
  <c r="J1256" i="3"/>
  <c r="J1109" i="3"/>
  <c r="BK1002" i="3"/>
  <c r="J905" i="3"/>
  <c r="BK843" i="3"/>
  <c r="J690" i="3"/>
  <c r="J597" i="3"/>
  <c r="J529" i="3"/>
  <c r="BK467" i="3"/>
  <c r="J371" i="3"/>
  <c r="J282" i="3"/>
  <c r="BK207" i="3"/>
  <c r="BK150" i="3"/>
  <c r="J472" i="4"/>
  <c r="J436" i="4"/>
  <c r="BK427" i="4"/>
  <c r="BK411" i="4"/>
  <c r="J368" i="4"/>
  <c r="J341" i="4"/>
  <c r="J336" i="4"/>
  <c r="BK303" i="4"/>
  <c r="J295" i="4"/>
  <c r="J283" i="4"/>
  <c r="BK275" i="4"/>
  <c r="J231" i="4"/>
  <c r="J215" i="4"/>
  <c r="J206" i="4"/>
  <c r="BK198" i="4"/>
  <c r="J182" i="4"/>
  <c r="J158" i="4"/>
  <c r="J151" i="4"/>
  <c r="J479" i="4"/>
  <c r="J475" i="4"/>
  <c r="BK472" i="4"/>
  <c r="J464" i="4"/>
  <c r="J448" i="4"/>
  <c r="BK440" i="4"/>
  <c r="J403" i="4"/>
  <c r="BK387" i="4"/>
  <c r="BK379" i="4"/>
  <c r="J374" i="4"/>
  <c r="BK353" i="4"/>
  <c r="BK320" i="4"/>
  <c r="J310" i="4"/>
  <c r="J279" i="4"/>
  <c r="J254" i="4"/>
  <c r="BK228" i="4"/>
  <c r="BK202" i="4"/>
  <c r="J198" i="4"/>
  <c r="J190" i="4"/>
  <c r="BK170" i="4"/>
  <c r="BK144" i="4"/>
  <c r="BK130" i="4"/>
  <c r="BK460" i="4"/>
  <c r="J452" i="4"/>
  <c r="J432" i="4"/>
  <c r="BK415" i="4"/>
  <c r="J366" i="4"/>
  <c r="BK344" i="4"/>
  <c r="BK328" i="4"/>
  <c r="BK313" i="4"/>
  <c r="J299" i="4"/>
  <c r="J275" i="4"/>
  <c r="BK231" i="4"/>
  <c r="J200" i="4"/>
  <c r="J194" i="4"/>
  <c r="J152" i="4"/>
  <c r="BK149" i="4"/>
  <c r="J139" i="4"/>
  <c r="BK428" i="4"/>
  <c r="J407" i="4"/>
  <c r="J391" i="4"/>
  <c r="BK361" i="4"/>
  <c r="BK337" i="4"/>
  <c r="J328" i="4"/>
  <c r="BK316" i="4"/>
  <c r="J263" i="4"/>
  <c r="J250" i="4"/>
  <c r="BK242" i="4"/>
  <c r="J219" i="4"/>
  <c r="J202" i="4"/>
  <c r="J174" i="4"/>
  <c r="J141" i="4"/>
  <c r="J135" i="4"/>
  <c r="J391" i="5"/>
  <c r="BK386" i="5"/>
  <c r="J370" i="5"/>
  <c r="BK357" i="5"/>
  <c r="J329" i="5"/>
  <c r="BK289" i="5"/>
  <c r="BK261" i="5"/>
  <c r="BK250" i="5"/>
  <c r="J229" i="5"/>
  <c r="BK204" i="5"/>
  <c r="J194" i="5"/>
  <c r="J191" i="5"/>
  <c r="J165" i="5"/>
  <c r="J156" i="5"/>
  <c r="BK151" i="5"/>
  <c r="J136" i="5"/>
  <c r="BK361" i="5"/>
  <c r="J357" i="5"/>
  <c r="BK329" i="5"/>
  <c r="J309" i="5"/>
  <c r="BK295" i="5"/>
  <c r="J289" i="5"/>
  <c r="J285" i="5"/>
  <c r="BK276" i="5"/>
  <c r="J264" i="5"/>
  <c r="BK241" i="5"/>
  <c r="J212" i="5"/>
  <c r="BK187" i="5"/>
  <c r="J175" i="5"/>
  <c r="J152" i="5"/>
  <c r="J151" i="5"/>
  <c r="BK146" i="5"/>
  <c r="BK136" i="5"/>
  <c r="BK382" i="5"/>
  <c r="BK341" i="5"/>
  <c r="BK321" i="5"/>
  <c r="J305" i="5"/>
  <c r="BK294" i="5"/>
  <c r="J272" i="5"/>
  <c r="BK264" i="5"/>
  <c r="BK255" i="5"/>
  <c r="J241" i="5"/>
  <c r="BK218" i="5"/>
  <c r="J208" i="5"/>
  <c r="J181" i="5"/>
  <c r="BK175" i="5"/>
  <c r="BK173" i="5"/>
  <c r="J155" i="5"/>
  <c r="J132" i="5"/>
  <c r="J374" i="5"/>
  <c r="BK348" i="5"/>
  <c r="J333" i="5"/>
  <c r="J317" i="5"/>
  <c r="BK185" i="5"/>
  <c r="J158" i="5"/>
  <c r="BK129" i="5"/>
  <c r="J238" i="6"/>
  <c r="J230" i="6"/>
  <c r="BK228" i="6"/>
  <c r="J226" i="6"/>
  <c r="J216" i="6"/>
  <c r="BK212" i="6"/>
  <c r="J204" i="6"/>
  <c r="J202" i="6"/>
  <c r="BK194" i="6"/>
  <c r="J192" i="6"/>
  <c r="BK188" i="6"/>
  <c r="J180" i="6"/>
  <c r="J172" i="6"/>
  <c r="J169" i="6"/>
  <c r="J166" i="6"/>
  <c r="BK157" i="6"/>
  <c r="J154" i="6"/>
  <c r="BK148" i="6"/>
  <c r="BK145" i="6"/>
  <c r="BK136" i="6"/>
  <c r="BK134" i="6"/>
  <c r="BK128" i="6"/>
  <c r="J123" i="6"/>
  <c r="J232" i="6"/>
  <c r="J210" i="6"/>
  <c r="J201" i="6"/>
  <c r="BK195" i="6"/>
  <c r="BK191" i="6"/>
  <c r="BK184" i="6"/>
  <c r="J174" i="6"/>
  <c r="BK162" i="6"/>
  <c r="J157" i="6"/>
  <c r="J152" i="6"/>
  <c r="J145" i="6"/>
  <c r="BK140" i="6"/>
  <c r="J137" i="6"/>
  <c r="J241" i="6"/>
  <c r="BK230" i="6"/>
  <c r="BK222" i="6"/>
  <c r="J219" i="6"/>
  <c r="BK213" i="6"/>
  <c r="BK211" i="6"/>
  <c r="J207" i="6"/>
  <c r="BK196" i="6"/>
  <c r="J190" i="6"/>
  <c r="BK179" i="6"/>
  <c r="BK172" i="6"/>
  <c r="J167" i="6"/>
  <c r="J162" i="6"/>
  <c r="J155" i="6"/>
  <c r="BK147" i="6"/>
  <c r="J143" i="6"/>
  <c r="J140" i="6"/>
  <c r="J139" i="6"/>
  <c r="BK137" i="6"/>
  <c r="BK132" i="6"/>
  <c r="J317" i="7"/>
  <c r="BK280" i="7"/>
  <c r="J222" i="7"/>
  <c r="BK198" i="7"/>
  <c r="BK174" i="7"/>
  <c r="BK123" i="7"/>
  <c r="J280" i="7"/>
  <c r="BK255" i="7"/>
  <c r="J233" i="7"/>
  <c r="BK160" i="7"/>
  <c r="BK153" i="7"/>
  <c r="J141" i="7"/>
  <c r="BK352" i="7"/>
  <c r="BK310" i="7"/>
  <c r="J268" i="7"/>
  <c r="BK211" i="7"/>
  <c r="BK190" i="7"/>
  <c r="J166" i="7"/>
  <c r="BK141" i="7"/>
  <c r="BK330" i="7"/>
  <c r="BK304" i="7"/>
  <c r="J286" i="7"/>
  <c r="J255" i="7"/>
  <c r="J240" i="7"/>
  <c r="BK233" i="7"/>
  <c r="J190" i="7"/>
  <c r="J128" i="2"/>
  <c r="BK137" i="2"/>
  <c r="BK135" i="2"/>
  <c r="BK133" i="2"/>
  <c r="J131" i="2"/>
  <c r="BK128" i="2"/>
  <c r="BK122" i="2"/>
  <c r="J120" i="2"/>
  <c r="J2106" i="3"/>
  <c r="BK1969" i="3"/>
  <c r="BK1811" i="3"/>
  <c r="J1759" i="3"/>
  <c r="BK1591" i="3"/>
  <c r="BK1536" i="3"/>
  <c r="J1522" i="3"/>
  <c r="J1438" i="3"/>
  <c r="J1248" i="3"/>
  <c r="BK1211" i="3"/>
  <c r="BK1135" i="3"/>
  <c r="BK873" i="3"/>
  <c r="J821" i="3"/>
  <c r="BK796" i="3"/>
  <c r="BK786" i="3"/>
  <c r="BK597" i="3"/>
  <c r="J391" i="3"/>
  <c r="BK340" i="3"/>
  <c r="BK307" i="3"/>
  <c r="BK289" i="3"/>
  <c r="J190" i="3"/>
  <c r="J2189" i="3"/>
  <c r="J1969" i="3"/>
  <c r="J1745" i="3"/>
  <c r="J1644" i="3"/>
  <c r="J1591" i="3"/>
  <c r="J1551" i="3"/>
  <c r="J1517" i="3"/>
  <c r="BK1507" i="3"/>
  <c r="J1287" i="3"/>
  <c r="J1135" i="3"/>
  <c r="J1101" i="3"/>
  <c r="BK1048" i="3"/>
  <c r="BK856" i="3"/>
  <c r="J791" i="3"/>
  <c r="J763" i="3"/>
  <c r="J565" i="3"/>
  <c r="BK235" i="3"/>
  <c r="J213" i="3"/>
  <c r="J176" i="3"/>
  <c r="BK160" i="3"/>
  <c r="J1985" i="3"/>
  <c r="BK1964" i="3"/>
  <c r="BK1755" i="3"/>
  <c r="BK1736" i="3"/>
  <c r="J1620" i="3"/>
  <c r="J1585" i="3"/>
  <c r="J1486" i="3"/>
  <c r="BK1469" i="3"/>
  <c r="J1260" i="3"/>
  <c r="J1251" i="3"/>
  <c r="J1238" i="3"/>
  <c r="J1196" i="3"/>
  <c r="BK905" i="3"/>
  <c r="J828" i="3"/>
  <c r="J816" i="3"/>
  <c r="J801" i="3"/>
  <c r="J771" i="3"/>
  <c r="BK549" i="3"/>
  <c r="BK529" i="3"/>
  <c r="BK320" i="3"/>
  <c r="J289" i="3"/>
  <c r="BK213" i="3"/>
  <c r="BK176" i="3"/>
  <c r="J152" i="3"/>
  <c r="BK2235" i="3"/>
  <c r="BK2220" i="3"/>
  <c r="J2215" i="3"/>
  <c r="J2205" i="3"/>
  <c r="BK2195" i="3"/>
  <c r="J2113" i="3"/>
  <c r="BK2106" i="3"/>
  <c r="BK2038" i="3"/>
  <c r="J1750" i="3"/>
  <c r="J1599" i="3"/>
  <c r="J1595" i="3"/>
  <c r="BK1546" i="3"/>
  <c r="BK1522" i="3"/>
  <c r="J1512" i="3"/>
  <c r="J1268" i="3"/>
  <c r="BK1251" i="3"/>
  <c r="BK1202" i="3"/>
  <c r="BK1123" i="3"/>
  <c r="J856" i="3"/>
  <c r="J811" i="3"/>
  <c r="J786" i="3"/>
  <c r="BK614" i="3"/>
  <c r="BK573" i="3"/>
  <c r="J471" i="3"/>
  <c r="J235" i="3"/>
  <c r="J160" i="3"/>
  <c r="BK148" i="3"/>
  <c r="BK456" i="4"/>
  <c r="J444" i="4"/>
  <c r="J428" i="4"/>
  <c r="J387" i="4"/>
  <c r="BK370" i="4"/>
  <c r="J367" i="4"/>
  <c r="BK366" i="4"/>
  <c r="BK357" i="4"/>
  <c r="BK348" i="4"/>
  <c r="J344" i="4"/>
  <c r="BK299" i="4"/>
  <c r="BK291" i="4"/>
  <c r="BK279" i="4"/>
  <c r="BK263" i="4"/>
  <c r="BK250" i="4"/>
  <c r="BK238" i="4"/>
  <c r="BK219" i="4"/>
  <c r="BK190" i="4"/>
  <c r="BK166" i="4"/>
  <c r="J154" i="4"/>
  <c r="BK152" i="4"/>
  <c r="J136" i="4"/>
  <c r="BK479" i="4"/>
  <c r="J473" i="4"/>
  <c r="J460" i="4"/>
  <c r="BK444" i="4"/>
  <c r="J427" i="4"/>
  <c r="J419" i="4"/>
  <c r="J411" i="4"/>
  <c r="J399" i="4"/>
  <c r="BK367" i="4"/>
  <c r="J349" i="4"/>
  <c r="J316" i="4"/>
  <c r="BK307" i="4"/>
  <c r="BK295" i="4"/>
  <c r="J271" i="4"/>
  <c r="BK215" i="4"/>
  <c r="BK200" i="4"/>
  <c r="BK194" i="4"/>
  <c r="BK182" i="4"/>
  <c r="BK174" i="4"/>
  <c r="BK154" i="4"/>
  <c r="BK136" i="4"/>
  <c r="J456" i="4"/>
  <c r="J440" i="4"/>
  <c r="BK419" i="4"/>
  <c r="J383" i="4"/>
  <c r="J378" i="4"/>
  <c r="BK349" i="4"/>
  <c r="J324" i="4"/>
  <c r="BK310" i="4"/>
  <c r="BK283" i="4"/>
  <c r="BK271" i="4"/>
  <c r="J267" i="4"/>
  <c r="J242" i="4"/>
  <c r="J223" i="4"/>
  <c r="BK158" i="4"/>
  <c r="BK150" i="4"/>
  <c r="BK141" i="4"/>
  <c r="BK131" i="4"/>
  <c r="J130" i="4"/>
  <c r="BK452" i="4"/>
  <c r="BK403" i="4"/>
  <c r="J370" i="4"/>
  <c r="J353" i="4"/>
  <c r="BK336" i="4"/>
  <c r="BK324" i="4"/>
  <c r="J313" i="4"/>
  <c r="BK287" i="4"/>
  <c r="J246" i="4"/>
  <c r="J228" i="4"/>
  <c r="BK206" i="4"/>
  <c r="J178" i="4"/>
  <c r="J170" i="4"/>
  <c r="J162" i="4"/>
  <c r="J386" i="5"/>
  <c r="BK359" i="5"/>
  <c r="J354" i="5"/>
  <c r="BK317" i="5"/>
  <c r="J301" i="5"/>
  <c r="BK293" i="5"/>
  <c r="J276" i="5"/>
  <c r="J237" i="5"/>
  <c r="BK208" i="5"/>
  <c r="J197" i="5"/>
  <c r="J185" i="5"/>
  <c r="J183" i="5"/>
  <c r="J168" i="5"/>
  <c r="J139" i="5"/>
  <c r="J382" i="5"/>
  <c r="J358" i="5"/>
  <c r="BK351" i="5"/>
  <c r="J345" i="5"/>
  <c r="J337" i="5"/>
  <c r="J325" i="5"/>
  <c r="J293" i="5"/>
  <c r="J280" i="5"/>
  <c r="BK272" i="5"/>
  <c r="BK249" i="5"/>
  <c r="J225" i="5"/>
  <c r="J218" i="5"/>
  <c r="J204" i="5"/>
  <c r="BK197" i="5"/>
  <c r="BK191" i="5"/>
  <c r="BK181" i="5"/>
  <c r="J174" i="5"/>
  <c r="BK142" i="5"/>
  <c r="BK378" i="5"/>
  <c r="J361" i="5"/>
  <c r="BK354" i="5"/>
  <c r="BK325" i="5"/>
  <c r="BK309" i="5"/>
  <c r="J295" i="5"/>
  <c r="J261" i="5"/>
  <c r="J250" i="5"/>
  <c r="BK245" i="5"/>
  <c r="BK237" i="5"/>
  <c r="BK225" i="5"/>
  <c r="BK215" i="5"/>
  <c r="BK174" i="5"/>
  <c r="BK165" i="5"/>
  <c r="BK156" i="5"/>
  <c r="J142" i="5"/>
  <c r="J378" i="5"/>
  <c r="BK366" i="5"/>
  <c r="BK337" i="5"/>
  <c r="BK184" i="5"/>
  <c r="J182" i="5"/>
  <c r="J161" i="5"/>
  <c r="BK139" i="5"/>
  <c r="BK237" i="6"/>
  <c r="BK236" i="6"/>
  <c r="J233" i="6"/>
  <c r="J231" i="6"/>
  <c r="J228" i="6"/>
  <c r="BK226" i="6"/>
  <c r="BK224" i="6"/>
  <c r="BK223" i="6"/>
  <c r="J222" i="6"/>
  <c r="BK218" i="6"/>
  <c r="BK217" i="6"/>
  <c r="BK216" i="6"/>
  <c r="BK215" i="6"/>
  <c r="BK210" i="6"/>
  <c r="BK206" i="6"/>
  <c r="BK205" i="6"/>
  <c r="BK204" i="6"/>
  <c r="BK201" i="6"/>
  <c r="J200" i="6"/>
  <c r="BK198" i="6"/>
  <c r="BK192" i="6"/>
  <c r="J191" i="6"/>
  <c r="BK190" i="6"/>
  <c r="J188" i="6"/>
  <c r="BK187" i="6"/>
  <c r="J185" i="6"/>
  <c r="BK183" i="6"/>
  <c r="J182" i="6"/>
  <c r="BK180" i="6"/>
  <c r="BK177" i="6"/>
  <c r="J176" i="6"/>
  <c r="J175" i="6"/>
  <c r="BK174" i="6"/>
  <c r="BK173" i="6"/>
  <c r="J170" i="6"/>
  <c r="BK167" i="6"/>
  <c r="BK166" i="6"/>
  <c r="J161" i="6"/>
  <c r="BK159" i="6"/>
  <c r="J158" i="6"/>
  <c r="BK151" i="6"/>
  <c r="J150" i="6"/>
  <c r="BK143" i="6"/>
  <c r="J141" i="6"/>
  <c r="J135" i="6"/>
  <c r="J133" i="6"/>
  <c r="J131" i="6"/>
  <c r="J128" i="6"/>
  <c r="BK126" i="6"/>
  <c r="J124" i="6"/>
  <c r="BK123" i="6"/>
  <c r="BK122" i="6"/>
  <c r="J237" i="6"/>
  <c r="J236" i="6"/>
  <c r="J235" i="6"/>
  <c r="BK234" i="6"/>
  <c r="BK233" i="6"/>
  <c r="J224" i="6"/>
  <c r="J223" i="6"/>
  <c r="J221" i="6"/>
  <c r="J218" i="6"/>
  <c r="J213" i="6"/>
  <c r="J208" i="6"/>
  <c r="J198" i="6"/>
  <c r="BK193" i="6"/>
  <c r="BK185" i="6"/>
  <c r="J183" i="6"/>
  <c r="BK181" i="6"/>
  <c r="BK175" i="6"/>
  <c r="J171" i="6"/>
  <c r="BK161" i="6"/>
  <c r="BK155" i="6"/>
  <c r="BK153" i="6"/>
  <c r="BK149" i="6"/>
  <c r="J147" i="6"/>
  <c r="J144" i="6"/>
  <c r="J129" i="6"/>
  <c r="BK124" i="6"/>
  <c r="BK238" i="6"/>
  <c r="J234" i="6"/>
  <c r="J215" i="6"/>
  <c r="BK202" i="6"/>
  <c r="J199" i="6"/>
  <c r="J186" i="6"/>
  <c r="BK176" i="6"/>
  <c r="J173" i="6"/>
  <c r="J168" i="6"/>
  <c r="J163" i="6"/>
  <c r="BK158" i="6"/>
  <c r="BK141" i="6"/>
  <c r="BK138" i="6"/>
  <c r="J134" i="6"/>
  <c r="BK129" i="6"/>
  <c r="J126" i="6"/>
  <c r="BK241" i="6"/>
  <c r="BK232" i="6"/>
  <c r="J214" i="6"/>
  <c r="J212" i="6"/>
  <c r="BK208" i="6"/>
  <c r="J205" i="6"/>
  <c r="BK199" i="6"/>
  <c r="J193" i="6"/>
  <c r="J177" i="6"/>
  <c r="BK171" i="6"/>
  <c r="BK163" i="6"/>
  <c r="J159" i="6"/>
  <c r="J153" i="6"/>
  <c r="J149" i="6"/>
  <c r="BK146" i="6"/>
  <c r="J138" i="6"/>
  <c r="J136" i="6"/>
  <c r="BK131" i="6"/>
  <c r="BK125" i="6"/>
  <c r="J310" i="7"/>
  <c r="BK247" i="7"/>
  <c r="J182" i="7"/>
  <c r="J153" i="7"/>
  <c r="J298" i="7"/>
  <c r="BK286" i="7"/>
  <c r="J274" i="7"/>
  <c r="J198" i="7"/>
  <c r="J147" i="7"/>
  <c r="J123" i="7"/>
  <c r="J352" i="7"/>
  <c r="BK338" i="7"/>
  <c r="J323" i="7"/>
  <c r="BK274" i="7"/>
  <c r="BK222" i="7"/>
  <c r="BK147" i="7"/>
  <c r="J129" i="7"/>
  <c r="J346" i="7"/>
  <c r="BK323" i="7"/>
  <c r="BK298" i="7"/>
  <c r="BK261" i="7"/>
  <c r="J211" i="7"/>
  <c r="BK182" i="7"/>
  <c r="J174" i="7"/>
  <c r="BK129" i="7"/>
  <c r="BK139" i="2"/>
  <c r="J139" i="2"/>
  <c r="J137" i="2"/>
  <c r="J135" i="2"/>
  <c r="J133" i="2"/>
  <c r="J126" i="2"/>
  <c r="J124" i="2"/>
  <c r="J122" i="2"/>
  <c r="J2121" i="3"/>
  <c r="J2085" i="3"/>
  <c r="J1964" i="3"/>
  <c r="BK1788" i="3"/>
  <c r="BK1644" i="3"/>
  <c r="J1541" i="3"/>
  <c r="BK1527" i="3"/>
  <c r="J1478" i="3"/>
  <c r="BK1283" i="3"/>
  <c r="J1239" i="3"/>
  <c r="J1185" i="3"/>
  <c r="BK1101" i="3"/>
  <c r="BK864" i="3"/>
  <c r="BK811" i="3"/>
  <c r="BK791" i="3"/>
  <c r="J781" i="3"/>
  <c r="BK565" i="3"/>
  <c r="J549" i="3"/>
  <c r="BK385" i="3"/>
  <c r="BK371" i="3"/>
  <c r="J320" i="3"/>
  <c r="J295" i="3"/>
  <c r="J148" i="3"/>
  <c r="BK2113" i="3"/>
  <c r="BK1985" i="3"/>
  <c r="J1811" i="3"/>
  <c r="J1732" i="3"/>
  <c r="BK1620" i="3"/>
  <c r="J1578" i="3"/>
  <c r="BK1478" i="3"/>
  <c r="BK1409" i="3"/>
  <c r="BK1275" i="3"/>
  <c r="BK1196" i="3"/>
  <c r="J1123" i="3"/>
  <c r="BK828" i="3"/>
  <c r="J796" i="3"/>
  <c r="BK771" i="3"/>
  <c r="J573" i="3"/>
  <c r="BK380" i="3"/>
  <c r="J194" i="3"/>
  <c r="J139" i="3"/>
  <c r="J2117" i="3"/>
  <c r="BK1980" i="3"/>
  <c r="J1893" i="3"/>
  <c r="BK1750" i="3"/>
  <c r="BK1732" i="3"/>
  <c r="BK1616" i="3"/>
  <c r="J1536" i="3"/>
  <c r="J1502" i="3"/>
  <c r="J1366" i="3"/>
  <c r="BK1287" i="3"/>
  <c r="BK1256" i="3"/>
  <c r="BK1239" i="3"/>
  <c r="BK1185" i="3"/>
  <c r="J1048" i="3"/>
  <c r="BK879" i="3"/>
  <c r="J826" i="3"/>
  <c r="BK806" i="3"/>
  <c r="BK781" i="3"/>
  <c r="J681" i="3"/>
  <c r="J467" i="3"/>
  <c r="J340" i="3"/>
  <c r="BK295" i="3"/>
  <c r="BK221" i="3"/>
  <c r="J207" i="3"/>
  <c r="J162" i="3"/>
  <c r="J150" i="3"/>
  <c r="BK2225" i="3"/>
  <c r="J2220" i="3"/>
  <c r="BK2205" i="3"/>
  <c r="BK2199" i="3"/>
  <c r="BK2189" i="3"/>
  <c r="BK2121" i="3"/>
  <c r="BK1977" i="3"/>
  <c r="BK1893" i="3"/>
  <c r="J1755" i="3"/>
  <c r="J1736" i="3"/>
  <c r="BK1585" i="3"/>
  <c r="J1527" i="3"/>
  <c r="J1409" i="3"/>
  <c r="BK1260" i="3"/>
  <c r="BK1238" i="3"/>
  <c r="J1147" i="3"/>
  <c r="J928" i="3"/>
  <c r="J879" i="3"/>
  <c r="BK821" i="3"/>
  <c r="J806" i="3"/>
  <c r="BK763" i="3"/>
  <c r="J589" i="3"/>
  <c r="BK391" i="3"/>
  <c r="J329" i="3"/>
  <c r="BK268" i="3"/>
  <c r="J221" i="3"/>
  <c r="BK194" i="3"/>
  <c r="BK152" i="3"/>
  <c r="BK139" i="3"/>
  <c r="BK432" i="4"/>
  <c r="J415" i="4"/>
  <c r="J395" i="4"/>
  <c r="BK374" i="4"/>
  <c r="J259" i="4"/>
  <c r="J199" i="4"/>
  <c r="BK162" i="4"/>
  <c r="J150" i="4"/>
  <c r="BK135" i="4"/>
  <c r="BK475" i="4"/>
  <c r="BK473" i="4"/>
  <c r="BK468" i="4"/>
  <c r="J423" i="4"/>
  <c r="BK407" i="4"/>
  <c r="BK391" i="4"/>
  <c r="BK383" i="4"/>
  <c r="BK378" i="4"/>
  <c r="J357" i="4"/>
  <c r="J337" i="4"/>
  <c r="J303" i="4"/>
  <c r="J287" i="4"/>
  <c r="BK259" i="4"/>
  <c r="BK234" i="4"/>
  <c r="BK223" i="4"/>
  <c r="BK199" i="4"/>
  <c r="BK178" i="4"/>
  <c r="J149" i="4"/>
  <c r="J131" i="4"/>
  <c r="J468" i="4"/>
  <c r="BK464" i="4"/>
  <c r="BK448" i="4"/>
  <c r="BK399" i="4"/>
  <c r="J379" i="4"/>
  <c r="J361" i="4"/>
  <c r="J348" i="4"/>
  <c r="BK332" i="4"/>
  <c r="J320" i="4"/>
  <c r="J307" i="4"/>
  <c r="BK246" i="4"/>
  <c r="J238" i="4"/>
  <c r="J211" i="4"/>
  <c r="J186" i="4"/>
  <c r="BK151" i="4"/>
  <c r="J144" i="4"/>
  <c r="BK126" i="4"/>
  <c r="BK436" i="4"/>
  <c r="BK423" i="4"/>
  <c r="BK395" i="4"/>
  <c r="BK368" i="4"/>
  <c r="BK341" i="4"/>
  <c r="J332" i="4"/>
  <c r="J291" i="4"/>
  <c r="BK267" i="4"/>
  <c r="BK254" i="4"/>
  <c r="J234" i="4"/>
  <c r="BK211" i="4"/>
  <c r="BK186" i="4"/>
  <c r="J166" i="4"/>
  <c r="BK139" i="4"/>
  <c r="J126" i="4"/>
  <c r="BK391" i="5"/>
  <c r="BK374" i="5"/>
  <c r="BK358" i="5"/>
  <c r="BK305" i="5"/>
  <c r="BK297" i="5"/>
  <c r="BK285" i="5"/>
  <c r="BK258" i="5"/>
  <c r="J245" i="5"/>
  <c r="J215" i="5"/>
  <c r="J200" i="5"/>
  <c r="J184" i="5"/>
  <c r="J173" i="5"/>
  <c r="BK158" i="5"/>
  <c r="BK155" i="5"/>
  <c r="BK147" i="5"/>
  <c r="BK132" i="5"/>
  <c r="J366" i="5"/>
  <c r="J348" i="5"/>
  <c r="J341" i="5"/>
  <c r="BK333" i="5"/>
  <c r="BK313" i="5"/>
  <c r="J297" i="5"/>
  <c r="J294" i="5"/>
  <c r="BK268" i="5"/>
  <c r="J258" i="5"/>
  <c r="J255" i="5"/>
  <c r="J252" i="5"/>
  <c r="BK233" i="5"/>
  <c r="BK229" i="5"/>
  <c r="J221" i="5"/>
  <c r="BK200" i="5"/>
  <c r="BK194" i="5"/>
  <c r="BK183" i="5"/>
  <c r="BK176" i="5"/>
  <c r="J147" i="5"/>
  <c r="BK370" i="5"/>
  <c r="J359" i="5"/>
  <c r="BK345" i="5"/>
  <c r="J313" i="5"/>
  <c r="BK301" i="5"/>
  <c r="BK280" i="5"/>
  <c r="J268" i="5"/>
  <c r="BK252" i="5"/>
  <c r="J249" i="5"/>
  <c r="J233" i="5"/>
  <c r="BK221" i="5"/>
  <c r="BK212" i="5"/>
  <c r="BK182" i="5"/>
  <c r="BK168" i="5"/>
  <c r="BK161" i="5"/>
  <c r="BK152" i="5"/>
  <c r="J129" i="5"/>
  <c r="J351" i="5"/>
  <c r="J321" i="5"/>
  <c r="J187" i="5"/>
  <c r="J176" i="5"/>
  <c r="J146" i="5"/>
  <c r="BK239" i="6"/>
  <c r="BK231" i="6"/>
  <c r="J229" i="6"/>
  <c r="J227" i="6"/>
  <c r="BK219" i="6"/>
  <c r="BK214" i="6"/>
  <c r="J211" i="6"/>
  <c r="BK207" i="6"/>
  <c r="J203" i="6"/>
  <c r="J196" i="6"/>
  <c r="BK186" i="6"/>
  <c r="J184" i="6"/>
  <c r="BK182" i="6"/>
  <c r="J179" i="6"/>
  <c r="BK170" i="6"/>
  <c r="BK168" i="6"/>
  <c r="J156" i="6"/>
  <c r="BK152" i="6"/>
  <c r="J146" i="6"/>
  <c r="BK139" i="6"/>
  <c r="BK135" i="6"/>
  <c r="BK130" i="6"/>
  <c r="J127" i="6"/>
  <c r="BK235" i="6"/>
  <c r="BK227" i="6"/>
  <c r="BK209" i="6"/>
  <c r="BK200" i="6"/>
  <c r="J194" i="6"/>
  <c r="BK189" i="6"/>
  <c r="J181" i="6"/>
  <c r="BK169" i="6"/>
  <c r="J165" i="6"/>
  <c r="J160" i="6"/>
  <c r="BK156" i="6"/>
  <c r="BK150" i="6"/>
  <c r="J142" i="6"/>
  <c r="J132" i="6"/>
  <c r="BK127" i="6"/>
  <c r="J125" i="6"/>
  <c r="J239" i="6"/>
  <c r="BK229" i="6"/>
  <c r="BK221" i="6"/>
  <c r="J217" i="6"/>
  <c r="J209" i="6"/>
  <c r="J206" i="6"/>
  <c r="BK203" i="6"/>
  <c r="J195" i="6"/>
  <c r="J189" i="6"/>
  <c r="J187" i="6"/>
  <c r="BK165" i="6"/>
  <c r="BK160" i="6"/>
  <c r="BK154" i="6"/>
  <c r="J151" i="6"/>
  <c r="J148" i="6"/>
  <c r="BK144" i="6"/>
  <c r="BK142" i="6"/>
  <c r="BK133" i="6"/>
  <c r="J130" i="6"/>
  <c r="J122" i="6"/>
  <c r="J338" i="7"/>
  <c r="J292" i="7"/>
  <c r="BK240" i="7"/>
  <c r="J205" i="7"/>
  <c r="J160" i="7"/>
  <c r="BK317" i="7"/>
  <c r="BK292" i="7"/>
  <c r="BK268" i="7"/>
  <c r="J247" i="7"/>
  <c r="BK166" i="7"/>
  <c r="J135" i="7"/>
  <c r="BK346" i="7"/>
  <c r="J330" i="7"/>
  <c r="J304" i="7"/>
  <c r="J261" i="7"/>
  <c r="BK205" i="7"/>
  <c r="BK135" i="7"/>
  <c r="T119" i="2" l="1"/>
  <c r="T130" i="2"/>
  <c r="T118" i="2" s="1"/>
  <c r="BK138" i="3"/>
  <c r="J138" i="3" s="1"/>
  <c r="J97" i="3" s="1"/>
  <c r="BK161" i="3"/>
  <c r="J161" i="3"/>
  <c r="J98" i="3" s="1"/>
  <c r="BK234" i="3"/>
  <c r="J234" i="3" s="1"/>
  <c r="J99" i="3" s="1"/>
  <c r="R234" i="3"/>
  <c r="P339" i="3"/>
  <c r="BK528" i="3"/>
  <c r="J528" i="3" s="1"/>
  <c r="J101" i="3" s="1"/>
  <c r="P528" i="3"/>
  <c r="BK827" i="3"/>
  <c r="J827" i="3"/>
  <c r="J104" i="3" s="1"/>
  <c r="R827" i="3"/>
  <c r="P1250" i="3"/>
  <c r="R129" i="4"/>
  <c r="R124" i="4" s="1"/>
  <c r="BK143" i="4"/>
  <c r="J143" i="4" s="1"/>
  <c r="J100" i="4" s="1"/>
  <c r="P153" i="4"/>
  <c r="P201" i="4"/>
  <c r="T369" i="4"/>
  <c r="T474" i="4"/>
  <c r="R128" i="5"/>
  <c r="BK135" i="5"/>
  <c r="J135" i="5" s="1"/>
  <c r="J98" i="5" s="1"/>
  <c r="P145" i="5"/>
  <c r="T160" i="5"/>
  <c r="T186" i="5"/>
  <c r="BK251" i="5"/>
  <c r="J251" i="5" s="1"/>
  <c r="J103" i="5" s="1"/>
  <c r="R296" i="5"/>
  <c r="BK365" i="5"/>
  <c r="J365" i="5" s="1"/>
  <c r="J106" i="5" s="1"/>
  <c r="BK121" i="6"/>
  <c r="J121" i="6" s="1"/>
  <c r="J97" i="6" s="1"/>
  <c r="BK220" i="6"/>
  <c r="J220" i="6" s="1"/>
  <c r="J98" i="6" s="1"/>
  <c r="R225" i="6"/>
  <c r="BK122" i="7"/>
  <c r="BK267" i="7"/>
  <c r="J267" i="7"/>
  <c r="J99" i="7" s="1"/>
  <c r="BK119" i="2"/>
  <c r="J119" i="2" s="1"/>
  <c r="J97" i="2" s="1"/>
  <c r="R119" i="2"/>
  <c r="P130" i="2"/>
  <c r="P138" i="3"/>
  <c r="T138" i="3"/>
  <c r="R161" i="3"/>
  <c r="P234" i="3"/>
  <c r="T234" i="3"/>
  <c r="T339" i="3"/>
  <c r="R528" i="3"/>
  <c r="BK762" i="3"/>
  <c r="J762" i="3" s="1"/>
  <c r="J103" i="3" s="1"/>
  <c r="T762" i="3"/>
  <c r="P827" i="3"/>
  <c r="BK1250" i="3"/>
  <c r="J1250" i="3" s="1"/>
  <c r="J106" i="3" s="1"/>
  <c r="T1250" i="3"/>
  <c r="P1501" i="3"/>
  <c r="T1501" i="3"/>
  <c r="BK1590" i="3"/>
  <c r="J1590" i="3"/>
  <c r="J111" i="3" s="1"/>
  <c r="R1590" i="3"/>
  <c r="BK1744" i="3"/>
  <c r="J1744" i="3"/>
  <c r="J112" i="3" s="1"/>
  <c r="T1744" i="3"/>
  <c r="T1979" i="3"/>
  <c r="T2112" i="3"/>
  <c r="R2214" i="3"/>
  <c r="P129" i="4"/>
  <c r="P124" i="4" s="1"/>
  <c r="AU97" i="1" s="1"/>
  <c r="BK153" i="4"/>
  <c r="J153" i="4" s="1"/>
  <c r="J101" i="4" s="1"/>
  <c r="R201" i="4"/>
  <c r="P369" i="4"/>
  <c r="P474" i="4"/>
  <c r="P128" i="5"/>
  <c r="P135" i="5"/>
  <c r="T145" i="5"/>
  <c r="R160" i="5"/>
  <c r="BK186" i="5"/>
  <c r="J186" i="5"/>
  <c r="J102" i="5" s="1"/>
  <c r="P251" i="5"/>
  <c r="BK296" i="5"/>
  <c r="J296" i="5"/>
  <c r="J104" i="5" s="1"/>
  <c r="T365" i="5"/>
  <c r="P121" i="6"/>
  <c r="T220" i="6"/>
  <c r="T225" i="6"/>
  <c r="T122" i="7"/>
  <c r="P267" i="7"/>
  <c r="P329" i="7"/>
  <c r="P1979" i="3"/>
  <c r="BK2112" i="3"/>
  <c r="J2112" i="3" s="1"/>
  <c r="J114" i="3" s="1"/>
  <c r="P2112" i="3"/>
  <c r="BK2214" i="3"/>
  <c r="J2214" i="3" s="1"/>
  <c r="J117" i="3" s="1"/>
  <c r="T2214" i="3"/>
  <c r="BK129" i="4"/>
  <c r="J129" i="4" s="1"/>
  <c r="J98" i="4" s="1"/>
  <c r="R143" i="4"/>
  <c r="R153" i="4"/>
  <c r="T201" i="4"/>
  <c r="BK369" i="4"/>
  <c r="J369" i="4" s="1"/>
  <c r="J103" i="4" s="1"/>
  <c r="BK474" i="4"/>
  <c r="J474" i="4"/>
  <c r="J104" i="4" s="1"/>
  <c r="BK128" i="5"/>
  <c r="J128" i="5" s="1"/>
  <c r="J97" i="5" s="1"/>
  <c r="R135" i="5"/>
  <c r="BK145" i="5"/>
  <c r="J145" i="5" s="1"/>
  <c r="J99" i="5" s="1"/>
  <c r="P160" i="5"/>
  <c r="P186" i="5"/>
  <c r="T251" i="5"/>
  <c r="P296" i="5"/>
  <c r="R365" i="5"/>
  <c r="T121" i="6"/>
  <c r="T120" i="6" s="1"/>
  <c r="R220" i="6"/>
  <c r="P225" i="6"/>
  <c r="R122" i="7"/>
  <c r="R121" i="7" s="1"/>
  <c r="R267" i="7"/>
  <c r="R329" i="7"/>
  <c r="P119" i="2"/>
  <c r="P118" i="2" s="1"/>
  <c r="AU95" i="1" s="1"/>
  <c r="BK130" i="2"/>
  <c r="J130" i="2"/>
  <c r="J98" i="2" s="1"/>
  <c r="R130" i="2"/>
  <c r="R138" i="3"/>
  <c r="P161" i="3"/>
  <c r="T161" i="3"/>
  <c r="BK339" i="3"/>
  <c r="J339" i="3" s="1"/>
  <c r="J100" i="3" s="1"/>
  <c r="R339" i="3"/>
  <c r="T528" i="3"/>
  <c r="P762" i="3"/>
  <c r="R762" i="3"/>
  <c r="T827" i="3"/>
  <c r="R1250" i="3"/>
  <c r="BK1501" i="3"/>
  <c r="J1501" i="3" s="1"/>
  <c r="J109" i="3" s="1"/>
  <c r="R1501" i="3"/>
  <c r="BK1577" i="3"/>
  <c r="J1577" i="3" s="1"/>
  <c r="J110" i="3" s="1"/>
  <c r="P1577" i="3"/>
  <c r="R1577" i="3"/>
  <c r="T1577" i="3"/>
  <c r="P1590" i="3"/>
  <c r="T1590" i="3"/>
  <c r="P1744" i="3"/>
  <c r="BK1979" i="3"/>
  <c r="J1979" i="3" s="1"/>
  <c r="J113" i="3" s="1"/>
  <c r="R1979" i="3"/>
  <c r="R2112" i="3"/>
  <c r="P2214" i="3"/>
  <c r="T129" i="4"/>
  <c r="T124" i="4" s="1"/>
  <c r="P143" i="4"/>
  <c r="T143" i="4"/>
  <c r="T153" i="4"/>
  <c r="BK201" i="4"/>
  <c r="J201" i="4" s="1"/>
  <c r="J102" i="4" s="1"/>
  <c r="R369" i="4"/>
  <c r="R474" i="4"/>
  <c r="T128" i="5"/>
  <c r="T135" i="5"/>
  <c r="R145" i="5"/>
  <c r="BK160" i="5"/>
  <c r="J160" i="5"/>
  <c r="J101" i="5" s="1"/>
  <c r="R186" i="5"/>
  <c r="R251" i="5"/>
  <c r="T296" i="5"/>
  <c r="P365" i="5"/>
  <c r="R121" i="6"/>
  <c r="R120" i="6" s="1"/>
  <c r="P220" i="6"/>
  <c r="BK225" i="6"/>
  <c r="J225" i="6"/>
  <c r="J99" i="6" s="1"/>
  <c r="P122" i="7"/>
  <c r="P121" i="7" s="1"/>
  <c r="AU100" i="1" s="1"/>
  <c r="T267" i="7"/>
  <c r="BK329" i="7"/>
  <c r="J329" i="7" s="1"/>
  <c r="J101" i="7" s="1"/>
  <c r="T329" i="7"/>
  <c r="BK360" i="5"/>
  <c r="J360" i="5"/>
  <c r="J105" i="5"/>
  <c r="BK689" i="3"/>
  <c r="J689" i="3"/>
  <c r="J102" i="3" s="1"/>
  <c r="BK1477" i="3"/>
  <c r="J1477" i="3" s="1"/>
  <c r="J107" i="3" s="1"/>
  <c r="BK2204" i="3"/>
  <c r="J2204" i="3"/>
  <c r="J116" i="3" s="1"/>
  <c r="BK316" i="7"/>
  <c r="J316" i="7"/>
  <c r="J100" i="7"/>
  <c r="BK125" i="4"/>
  <c r="J125" i="4"/>
  <c r="J97" i="4" s="1"/>
  <c r="BK140" i="4"/>
  <c r="J140" i="4" s="1"/>
  <c r="J99" i="4" s="1"/>
  <c r="BK157" i="5"/>
  <c r="J157" i="5"/>
  <c r="J100" i="5" s="1"/>
  <c r="BK1247" i="3"/>
  <c r="J1247" i="3"/>
  <c r="J105" i="3"/>
  <c r="BK1485" i="3"/>
  <c r="J1485" i="3"/>
  <c r="J108" i="3" s="1"/>
  <c r="BK2198" i="3"/>
  <c r="J2198" i="3" s="1"/>
  <c r="J115" i="3" s="1"/>
  <c r="BK390" i="5"/>
  <c r="J390" i="5"/>
  <c r="J107" i="5" s="1"/>
  <c r="BK240" i="6"/>
  <c r="J240" i="6"/>
  <c r="J100" i="6"/>
  <c r="BK254" i="7"/>
  <c r="J254" i="7"/>
  <c r="J98" i="7" s="1"/>
  <c r="E85" i="7"/>
  <c r="J89" i="7"/>
  <c r="J92" i="7"/>
  <c r="J117" i="7"/>
  <c r="BE135" i="7"/>
  <c r="BE141" i="7"/>
  <c r="BE153" i="7"/>
  <c r="BE160" i="7"/>
  <c r="BE166" i="7"/>
  <c r="BE211" i="7"/>
  <c r="BE240" i="7"/>
  <c r="BE280" i="7"/>
  <c r="BE286" i="7"/>
  <c r="BE292" i="7"/>
  <c r="BE310" i="7"/>
  <c r="BE338" i="7"/>
  <c r="BE123" i="7"/>
  <c r="BE147" i="7"/>
  <c r="BE174" i="7"/>
  <c r="BE190" i="7"/>
  <c r="BE222" i="7"/>
  <c r="BE247" i="7"/>
  <c r="BE274" i="7"/>
  <c r="BE317" i="7"/>
  <c r="BE346" i="7"/>
  <c r="BE352" i="7"/>
  <c r="F92" i="7"/>
  <c r="F117" i="7"/>
  <c r="BE198" i="7"/>
  <c r="BE205" i="7"/>
  <c r="BE261" i="7"/>
  <c r="BE298" i="7"/>
  <c r="BE304" i="7"/>
  <c r="BE323" i="7"/>
  <c r="BE330" i="7"/>
  <c r="BE129" i="7"/>
  <c r="BE182" i="7"/>
  <c r="BE233" i="7"/>
  <c r="BE255" i="7"/>
  <c r="BE268" i="7"/>
  <c r="J91" i="6"/>
  <c r="J114" i="6"/>
  <c r="BE123" i="6"/>
  <c r="BE126" i="6"/>
  <c r="BE134" i="6"/>
  <c r="BE138" i="6"/>
  <c r="BE139" i="6"/>
  <c r="BE141" i="6"/>
  <c r="BE156" i="6"/>
  <c r="BE157" i="6"/>
  <c r="BE166" i="6"/>
  <c r="BE168" i="6"/>
  <c r="BE174" i="6"/>
  <c r="BE176" i="6"/>
  <c r="BE181" i="6"/>
  <c r="BE182" i="6"/>
  <c r="BE191" i="6"/>
  <c r="BE200" i="6"/>
  <c r="BE201" i="6"/>
  <c r="BE205" i="6"/>
  <c r="BE210" i="6"/>
  <c r="BE214" i="6"/>
  <c r="BE224" i="6"/>
  <c r="BE228" i="6"/>
  <c r="BE230" i="6"/>
  <c r="BE231" i="6"/>
  <c r="BE232" i="6"/>
  <c r="BE233" i="6"/>
  <c r="BE235" i="6"/>
  <c r="BE237" i="6"/>
  <c r="BE239" i="6"/>
  <c r="BE241" i="6"/>
  <c r="E85" i="6"/>
  <c r="F92" i="6"/>
  <c r="J117" i="6"/>
  <c r="BE122" i="6"/>
  <c r="BE132" i="6"/>
  <c r="BE135" i="6"/>
  <c r="BE142" i="6"/>
  <c r="BE143" i="6"/>
  <c r="BE146" i="6"/>
  <c r="BE147" i="6"/>
  <c r="BE149" i="6"/>
  <c r="BE151" i="6"/>
  <c r="BE153" i="6"/>
  <c r="BE154" i="6"/>
  <c r="BE167" i="6"/>
  <c r="BE170" i="6"/>
  <c r="BE172" i="6"/>
  <c r="BE175" i="6"/>
  <c r="BE179" i="6"/>
  <c r="BE180" i="6"/>
  <c r="BE183" i="6"/>
  <c r="BE186" i="6"/>
  <c r="BE187" i="6"/>
  <c r="BE192" i="6"/>
  <c r="BE193" i="6"/>
  <c r="BE196" i="6"/>
  <c r="BE203" i="6"/>
  <c r="BE206" i="6"/>
  <c r="BE207" i="6"/>
  <c r="BE216" i="6"/>
  <c r="BE218" i="6"/>
  <c r="BE219" i="6"/>
  <c r="BE222" i="6"/>
  <c r="BE223" i="6"/>
  <c r="BE226" i="6"/>
  <c r="BE236" i="6"/>
  <c r="F91" i="6"/>
  <c r="BE124" i="6"/>
  <c r="BE125" i="6"/>
  <c r="BE131" i="6"/>
  <c r="BE137" i="6"/>
  <c r="BE150" i="6"/>
  <c r="BE158" i="6"/>
  <c r="BE159" i="6"/>
  <c r="BE162" i="6"/>
  <c r="BE163" i="6"/>
  <c r="BE165" i="6"/>
  <c r="BE171" i="6"/>
  <c r="BE173" i="6"/>
  <c r="BE177" i="6"/>
  <c r="BE189" i="6"/>
  <c r="BE190" i="6"/>
  <c r="BE199" i="6"/>
  <c r="BE204" i="6"/>
  <c r="BE208" i="6"/>
  <c r="BE209" i="6"/>
  <c r="BE215" i="6"/>
  <c r="BE217" i="6"/>
  <c r="BE238" i="6"/>
  <c r="BE127" i="6"/>
  <c r="BE128" i="6"/>
  <c r="BE129" i="6"/>
  <c r="BE130" i="6"/>
  <c r="BE133" i="6"/>
  <c r="BE136" i="6"/>
  <c r="BE140" i="6"/>
  <c r="BE144" i="6"/>
  <c r="BE145" i="6"/>
  <c r="BE148" i="6"/>
  <c r="BE152" i="6"/>
  <c r="BE155" i="6"/>
  <c r="BE160" i="6"/>
  <c r="BE161" i="6"/>
  <c r="BE169" i="6"/>
  <c r="BE184" i="6"/>
  <c r="BE185" i="6"/>
  <c r="BE188" i="6"/>
  <c r="BE194" i="6"/>
  <c r="BE195" i="6"/>
  <c r="BE198" i="6"/>
  <c r="BE202" i="6"/>
  <c r="BE211" i="6"/>
  <c r="BE212" i="6"/>
  <c r="BE213" i="6"/>
  <c r="BE221" i="6"/>
  <c r="BE227" i="6"/>
  <c r="BE229" i="6"/>
  <c r="BE234" i="6"/>
  <c r="E85" i="5"/>
  <c r="J91" i="5"/>
  <c r="BE142" i="5"/>
  <c r="BE155" i="5"/>
  <c r="BE165" i="5"/>
  <c r="BE168" i="5"/>
  <c r="BE173" i="5"/>
  <c r="BE297" i="5"/>
  <c r="BE305" i="5"/>
  <c r="BE309" i="5"/>
  <c r="BE321" i="5"/>
  <c r="BE341" i="5"/>
  <c r="BE351" i="5"/>
  <c r="BE354" i="5"/>
  <c r="BE361" i="5"/>
  <c r="J89" i="5"/>
  <c r="F92" i="5"/>
  <c r="F123" i="5"/>
  <c r="BE132" i="5"/>
  <c r="BE139" i="5"/>
  <c r="BE176" i="5"/>
  <c r="BE183" i="5"/>
  <c r="BE184" i="5"/>
  <c r="BE187" i="5"/>
  <c r="BE191" i="5"/>
  <c r="BE200" i="5"/>
  <c r="BE208" i="5"/>
  <c r="BE212" i="5"/>
  <c r="BE215" i="5"/>
  <c r="BE218" i="5"/>
  <c r="BE225" i="5"/>
  <c r="BE229" i="5"/>
  <c r="BE241" i="5"/>
  <c r="BE250" i="5"/>
  <c r="BE252" i="5"/>
  <c r="BE258" i="5"/>
  <c r="BE261" i="5"/>
  <c r="BE276" i="5"/>
  <c r="BE285" i="5"/>
  <c r="BE289" i="5"/>
  <c r="BE329" i="5"/>
  <c r="BE357" i="5"/>
  <c r="BE129" i="5"/>
  <c r="BE146" i="5"/>
  <c r="BE152" i="5"/>
  <c r="BE156" i="5"/>
  <c r="BE158" i="5"/>
  <c r="BE185" i="5"/>
  <c r="BE194" i="5"/>
  <c r="BE221" i="5"/>
  <c r="BE237" i="5"/>
  <c r="BE245" i="5"/>
  <c r="BE264" i="5"/>
  <c r="BE268" i="5"/>
  <c r="BE272" i="5"/>
  <c r="BE280" i="5"/>
  <c r="BE293" i="5"/>
  <c r="BE294" i="5"/>
  <c r="BE301" i="5"/>
  <c r="BE313" i="5"/>
  <c r="BE317" i="5"/>
  <c r="BE358" i="5"/>
  <c r="BE366" i="5"/>
  <c r="BE374" i="5"/>
  <c r="J92" i="5"/>
  <c r="BE136" i="5"/>
  <c r="BE147" i="5"/>
  <c r="BE151" i="5"/>
  <c r="BE161" i="5"/>
  <c r="BE174" i="5"/>
  <c r="BE175" i="5"/>
  <c r="BE181" i="5"/>
  <c r="BE182" i="5"/>
  <c r="BE197" i="5"/>
  <c r="BE204" i="5"/>
  <c r="BE233" i="5"/>
  <c r="BE249" i="5"/>
  <c r="BE255" i="5"/>
  <c r="BE295" i="5"/>
  <c r="BE325" i="5"/>
  <c r="BE333" i="5"/>
  <c r="BE337" i="5"/>
  <c r="BE345" i="5"/>
  <c r="BE348" i="5"/>
  <c r="BE359" i="5"/>
  <c r="BE370" i="5"/>
  <c r="BE378" i="5"/>
  <c r="BE382" i="5"/>
  <c r="BE386" i="5"/>
  <c r="BE391" i="5"/>
  <c r="J92" i="4"/>
  <c r="F120" i="4"/>
  <c r="BE131" i="4"/>
  <c r="BE149" i="4"/>
  <c r="BE152" i="4"/>
  <c r="BE154" i="4"/>
  <c r="BE182" i="4"/>
  <c r="BE186" i="4"/>
  <c r="BE190" i="4"/>
  <c r="BE198" i="4"/>
  <c r="BE215" i="4"/>
  <c r="BE219" i="4"/>
  <c r="BE228" i="4"/>
  <c r="BE303" i="4"/>
  <c r="BE307" i="4"/>
  <c r="BE344" i="4"/>
  <c r="BE348" i="4"/>
  <c r="BE366" i="4"/>
  <c r="BE374" i="4"/>
  <c r="BE379" i="4"/>
  <c r="BE407" i="4"/>
  <c r="BE411" i="4"/>
  <c r="BE423" i="4"/>
  <c r="BE448" i="4"/>
  <c r="E114" i="4"/>
  <c r="J120" i="4"/>
  <c r="BE135" i="4"/>
  <c r="BE162" i="4"/>
  <c r="BE166" i="4"/>
  <c r="BE174" i="4"/>
  <c r="BE178" i="4"/>
  <c r="BE194" i="4"/>
  <c r="BE199" i="4"/>
  <c r="BE234" i="4"/>
  <c r="BE238" i="4"/>
  <c r="BE250" i="4"/>
  <c r="BE254" i="4"/>
  <c r="BE259" i="4"/>
  <c r="BE271" i="4"/>
  <c r="BE287" i="4"/>
  <c r="BE295" i="4"/>
  <c r="BE336" i="4"/>
  <c r="BE367" i="4"/>
  <c r="BE370" i="4"/>
  <c r="BE387" i="4"/>
  <c r="BE399" i="4"/>
  <c r="BE427" i="4"/>
  <c r="BE432" i="4"/>
  <c r="BE440" i="4"/>
  <c r="BE444" i="4"/>
  <c r="BE452" i="4"/>
  <c r="F92" i="4"/>
  <c r="J118" i="4"/>
  <c r="BE126" i="4"/>
  <c r="BE141" i="4"/>
  <c r="BE150" i="4"/>
  <c r="BE151" i="4"/>
  <c r="BE158" i="4"/>
  <c r="BE206" i="4"/>
  <c r="BE246" i="4"/>
  <c r="BE263" i="4"/>
  <c r="BE267" i="4"/>
  <c r="BE275" i="4"/>
  <c r="BE279" i="4"/>
  <c r="BE283" i="4"/>
  <c r="BE291" i="4"/>
  <c r="BE299" i="4"/>
  <c r="BE313" i="4"/>
  <c r="BE324" i="4"/>
  <c r="BE332" i="4"/>
  <c r="BE337" i="4"/>
  <c r="BE341" i="4"/>
  <c r="BE357" i="4"/>
  <c r="BE361" i="4"/>
  <c r="BE368" i="4"/>
  <c r="BE395" i="4"/>
  <c r="BE415" i="4"/>
  <c r="BE428" i="4"/>
  <c r="BE436" i="4"/>
  <c r="BE472" i="4"/>
  <c r="BE473" i="4"/>
  <c r="BE475" i="4"/>
  <c r="BE479" i="4"/>
  <c r="BE130" i="4"/>
  <c r="BE136" i="4"/>
  <c r="BE139" i="4"/>
  <c r="BE144" i="4"/>
  <c r="BE170" i="4"/>
  <c r="BE200" i="4"/>
  <c r="BE202" i="4"/>
  <c r="BE211" i="4"/>
  <c r="BE223" i="4"/>
  <c r="BE231" i="4"/>
  <c r="BE242" i="4"/>
  <c r="BE310" i="4"/>
  <c r="BE316" i="4"/>
  <c r="BE320" i="4"/>
  <c r="BE328" i="4"/>
  <c r="BE349" i="4"/>
  <c r="BE353" i="4"/>
  <c r="BE378" i="4"/>
  <c r="BE383" i="4"/>
  <c r="BE391" i="4"/>
  <c r="BE403" i="4"/>
  <c r="BE419" i="4"/>
  <c r="BE456" i="4"/>
  <c r="BE460" i="4"/>
  <c r="BE464" i="4"/>
  <c r="BE468" i="4"/>
  <c r="E85" i="3"/>
  <c r="J89" i="3"/>
  <c r="J92" i="3"/>
  <c r="J133" i="3"/>
  <c r="BE176" i="3"/>
  <c r="BE282" i="3"/>
  <c r="BE289" i="3"/>
  <c r="BE295" i="3"/>
  <c r="BE307" i="3"/>
  <c r="BE329" i="3"/>
  <c r="BE340" i="3"/>
  <c r="BE539" i="3"/>
  <c r="BE549" i="3"/>
  <c r="BE557" i="3"/>
  <c r="BE776" i="3"/>
  <c r="BE786" i="3"/>
  <c r="BE796" i="3"/>
  <c r="BE801" i="3"/>
  <c r="BE806" i="3"/>
  <c r="BE864" i="3"/>
  <c r="BE873" i="3"/>
  <c r="BE1048" i="3"/>
  <c r="BE1135" i="3"/>
  <c r="BE1147" i="3"/>
  <c r="BE1239" i="3"/>
  <c r="BE1268" i="3"/>
  <c r="BE1275" i="3"/>
  <c r="BE1283" i="3"/>
  <c r="BE1469" i="3"/>
  <c r="BE1475" i="3"/>
  <c r="BE1478" i="3"/>
  <c r="BE1486" i="3"/>
  <c r="BE1502" i="3"/>
  <c r="BE1591" i="3"/>
  <c r="BE1616" i="3"/>
  <c r="BE1620" i="3"/>
  <c r="BE1708" i="3"/>
  <c r="BE1732" i="3"/>
  <c r="BE1750" i="3"/>
  <c r="BE1788" i="3"/>
  <c r="BE1964" i="3"/>
  <c r="BE1977" i="3"/>
  <c r="BE2121" i="3"/>
  <c r="BE2189" i="3"/>
  <c r="BE2195" i="3"/>
  <c r="BE2199" i="3"/>
  <c r="BE2205" i="3"/>
  <c r="BE2215" i="3"/>
  <c r="BE2220" i="3"/>
  <c r="BE2225" i="3"/>
  <c r="BE2230" i="3"/>
  <c r="BE2235" i="3"/>
  <c r="F92" i="3"/>
  <c r="BE148" i="3"/>
  <c r="BE160" i="3"/>
  <c r="BE190" i="3"/>
  <c r="BE235" i="3"/>
  <c r="BE371" i="3"/>
  <c r="BE565" i="3"/>
  <c r="BE573" i="3"/>
  <c r="BE589" i="3"/>
  <c r="BE690" i="3"/>
  <c r="BE791" i="3"/>
  <c r="BE811" i="3"/>
  <c r="BE816" i="3"/>
  <c r="BE843" i="3"/>
  <c r="BE1002" i="3"/>
  <c r="BE1123" i="3"/>
  <c r="BE1185" i="3"/>
  <c r="BE1409" i="3"/>
  <c r="BE1512" i="3"/>
  <c r="BE1522" i="3"/>
  <c r="BE1536" i="3"/>
  <c r="BE1599" i="3"/>
  <c r="BE1644" i="3"/>
  <c r="BE1759" i="3"/>
  <c r="BE1811" i="3"/>
  <c r="BE1969" i="3"/>
  <c r="BE2038" i="3"/>
  <c r="BE2085" i="3"/>
  <c r="BE2106" i="3"/>
  <c r="BE2111" i="3"/>
  <c r="BE2113" i="3"/>
  <c r="F133" i="3"/>
  <c r="BE139" i="3"/>
  <c r="BE150" i="3"/>
  <c r="BE221" i="3"/>
  <c r="BE268" i="3"/>
  <c r="BE320" i="3"/>
  <c r="BE385" i="3"/>
  <c r="BE391" i="3"/>
  <c r="BE467" i="3"/>
  <c r="BE471" i="3"/>
  <c r="BE597" i="3"/>
  <c r="BE614" i="3"/>
  <c r="BE681" i="3"/>
  <c r="BE781" i="3"/>
  <c r="BE821" i="3"/>
  <c r="BE826" i="3"/>
  <c r="BE879" i="3"/>
  <c r="BE928" i="3"/>
  <c r="BE1101" i="3"/>
  <c r="BE1109" i="3"/>
  <c r="BE1190" i="3"/>
  <c r="BE1196" i="3"/>
  <c r="BE1202" i="3"/>
  <c r="BE1211" i="3"/>
  <c r="BE1238" i="3"/>
  <c r="BE1438" i="3"/>
  <c r="BE1517" i="3"/>
  <c r="BE1527" i="3"/>
  <c r="BE1532" i="3"/>
  <c r="BE1541" i="3"/>
  <c r="BE1546" i="3"/>
  <c r="BE1551" i="3"/>
  <c r="BE1578" i="3"/>
  <c r="BE1595" i="3"/>
  <c r="BE1736" i="3"/>
  <c r="BE1742" i="3"/>
  <c r="BE1893" i="3"/>
  <c r="BE1973" i="3"/>
  <c r="BE146" i="3"/>
  <c r="BE152" i="3"/>
  <c r="BE162" i="3"/>
  <c r="BE194" i="3"/>
  <c r="BE207" i="3"/>
  <c r="BE213" i="3"/>
  <c r="BE380" i="3"/>
  <c r="BE529" i="3"/>
  <c r="BE763" i="3"/>
  <c r="BE771" i="3"/>
  <c r="BE828" i="3"/>
  <c r="BE856" i="3"/>
  <c r="BE905" i="3"/>
  <c r="BE1248" i="3"/>
  <c r="BE1251" i="3"/>
  <c r="BE1256" i="3"/>
  <c r="BE1260" i="3"/>
  <c r="BE1287" i="3"/>
  <c r="BE1366" i="3"/>
  <c r="BE1507" i="3"/>
  <c r="BE1585" i="3"/>
  <c r="BE1745" i="3"/>
  <c r="BE1755" i="3"/>
  <c r="BE1980" i="3"/>
  <c r="BE1985" i="3"/>
  <c r="BE2034" i="3"/>
  <c r="BE2117" i="3"/>
  <c r="J114" i="2"/>
  <c r="J115" i="2"/>
  <c r="BE120" i="2"/>
  <c r="BE122" i="2"/>
  <c r="BE124" i="2"/>
  <c r="BE128" i="2"/>
  <c r="BE131" i="2"/>
  <c r="BE133" i="2"/>
  <c r="BE135" i="2"/>
  <c r="BE137" i="2"/>
  <c r="F92" i="2"/>
  <c r="E108" i="2"/>
  <c r="J112" i="2"/>
  <c r="F114" i="2"/>
  <c r="BE126" i="2"/>
  <c r="BE139" i="2"/>
  <c r="F35" i="2"/>
  <c r="BB95" i="1" s="1"/>
  <c r="F34" i="3"/>
  <c r="BA96" i="1"/>
  <c r="F36" i="3"/>
  <c r="BC96" i="1"/>
  <c r="J34" i="6"/>
  <c r="AW99" i="1" s="1"/>
  <c r="F37" i="6"/>
  <c r="BD99" i="1"/>
  <c r="F37" i="7"/>
  <c r="BD100" i="1" s="1"/>
  <c r="F36" i="2"/>
  <c r="BC95" i="1" s="1"/>
  <c r="F34" i="2"/>
  <c r="BA95" i="1"/>
  <c r="F37" i="3"/>
  <c r="BD96" i="1"/>
  <c r="F37" i="4"/>
  <c r="BD97" i="1" s="1"/>
  <c r="F36" i="4"/>
  <c r="BC97" i="1"/>
  <c r="F34" i="5"/>
  <c r="BA98" i="1" s="1"/>
  <c r="F36" i="5"/>
  <c r="BC98" i="1" s="1"/>
  <c r="F36" i="6"/>
  <c r="BC99" i="1"/>
  <c r="J34" i="7"/>
  <c r="AW100" i="1"/>
  <c r="J34" i="2"/>
  <c r="AW95" i="1" s="1"/>
  <c r="J34" i="3"/>
  <c r="AW96" i="1" s="1"/>
  <c r="F35" i="4"/>
  <c r="BB97" i="1" s="1"/>
  <c r="F35" i="5"/>
  <c r="BB98" i="1" s="1"/>
  <c r="F35" i="6"/>
  <c r="BB99" i="1"/>
  <c r="F35" i="7"/>
  <c r="BB100" i="1"/>
  <c r="F37" i="2"/>
  <c r="BD95" i="1" s="1"/>
  <c r="F35" i="3"/>
  <c r="BB96" i="1" s="1"/>
  <c r="F34" i="4"/>
  <c r="BA97" i="1" s="1"/>
  <c r="J34" i="4"/>
  <c r="AW97" i="1" s="1"/>
  <c r="J34" i="5"/>
  <c r="AW98" i="1"/>
  <c r="F37" i="5"/>
  <c r="BD98" i="1"/>
  <c r="F34" i="6"/>
  <c r="BA99" i="1" s="1"/>
  <c r="F34" i="7"/>
  <c r="BA100" i="1" s="1"/>
  <c r="F36" i="7"/>
  <c r="BC100" i="1" s="1"/>
  <c r="T127" i="5" l="1"/>
  <c r="R137" i="3"/>
  <c r="P120" i="6"/>
  <c r="AU99" i="1"/>
  <c r="P137" i="3"/>
  <c r="AU96" i="1" s="1"/>
  <c r="R118" i="2"/>
  <c r="R127" i="5"/>
  <c r="P127" i="5"/>
  <c r="AU98" i="1"/>
  <c r="T137" i="3"/>
  <c r="T121" i="7"/>
  <c r="BK121" i="7"/>
  <c r="J121" i="7"/>
  <c r="J96" i="7" s="1"/>
  <c r="BK118" i="2"/>
  <c r="J118" i="2"/>
  <c r="J96" i="2" s="1"/>
  <c r="BK124" i="4"/>
  <c r="J124" i="4"/>
  <c r="J96" i="4"/>
  <c r="BK120" i="6"/>
  <c r="J120" i="6" s="1"/>
  <c r="J96" i="6" s="1"/>
  <c r="J122" i="7"/>
  <c r="J97" i="7"/>
  <c r="BK137" i="3"/>
  <c r="J137" i="3" s="1"/>
  <c r="J96" i="3" s="1"/>
  <c r="BK127" i="5"/>
  <c r="J127" i="5"/>
  <c r="J30" i="5"/>
  <c r="AG98" i="1"/>
  <c r="F33" i="3"/>
  <c r="AZ96" i="1" s="1"/>
  <c r="J33" i="2"/>
  <c r="AV95" i="1" s="1"/>
  <c r="AT95" i="1" s="1"/>
  <c r="F33" i="4"/>
  <c r="AZ97" i="1" s="1"/>
  <c r="F33" i="5"/>
  <c r="AZ98" i="1" s="1"/>
  <c r="F33" i="6"/>
  <c r="AZ99" i="1" s="1"/>
  <c r="J33" i="7"/>
  <c r="AV100" i="1" s="1"/>
  <c r="AT100" i="1" s="1"/>
  <c r="BD94" i="1"/>
  <c r="W33" i="1" s="1"/>
  <c r="BB94" i="1"/>
  <c r="W31" i="1"/>
  <c r="F33" i="2"/>
  <c r="AZ95" i="1"/>
  <c r="J33" i="4"/>
  <c r="AV97" i="1" s="1"/>
  <c r="AT97" i="1" s="1"/>
  <c r="J33" i="5"/>
  <c r="AV98" i="1" s="1"/>
  <c r="AT98" i="1" s="1"/>
  <c r="AN98" i="1" s="1"/>
  <c r="J33" i="6"/>
  <c r="AV99" i="1"/>
  <c r="AT99" i="1"/>
  <c r="F33" i="7"/>
  <c r="AZ100" i="1" s="1"/>
  <c r="BA94" i="1"/>
  <c r="W30" i="1" s="1"/>
  <c r="BC94" i="1"/>
  <c r="W32" i="1"/>
  <c r="J33" i="3"/>
  <c r="AV96" i="1" s="1"/>
  <c r="AT96" i="1" s="1"/>
  <c r="J96" i="5" l="1"/>
  <c r="J39" i="5"/>
  <c r="AU94" i="1"/>
  <c r="AW94" i="1"/>
  <c r="AK30" i="1"/>
  <c r="AX94" i="1"/>
  <c r="J30" i="7"/>
  <c r="AG100" i="1"/>
  <c r="J30" i="3"/>
  <c r="AG96" i="1"/>
  <c r="J30" i="4"/>
  <c r="AG97" i="1"/>
  <c r="J30" i="2"/>
  <c r="AG95" i="1"/>
  <c r="J30" i="6"/>
  <c r="AG99" i="1"/>
  <c r="AY94" i="1"/>
  <c r="AZ94" i="1"/>
  <c r="W29" i="1" s="1"/>
  <c r="J39" i="4" l="1"/>
  <c r="J39" i="2"/>
  <c r="J39" i="6"/>
  <c r="J39" i="3"/>
  <c r="J39" i="7"/>
  <c r="AN95" i="1"/>
  <c r="AN100" i="1"/>
  <c r="AN97" i="1"/>
  <c r="AN99" i="1"/>
  <c r="AN96" i="1"/>
  <c r="AG94" i="1"/>
  <c r="AK26" i="1" s="1"/>
  <c r="AK35" i="1" s="1"/>
  <c r="AV94" i="1"/>
  <c r="AK29" i="1"/>
  <c r="AT94" i="1" l="1"/>
  <c r="AN94" i="1"/>
</calcChain>
</file>

<file path=xl/sharedStrings.xml><?xml version="1.0" encoding="utf-8"?>
<sst xmlns="http://schemas.openxmlformats.org/spreadsheetml/2006/main" count="31158" uniqueCount="2485">
  <si>
    <t>Export Komplet</t>
  </si>
  <si>
    <t/>
  </si>
  <si>
    <t>2.0</t>
  </si>
  <si>
    <t>ZAMOK</t>
  </si>
  <si>
    <t>False</t>
  </si>
  <si>
    <t>{19424323-562b-46a5-a05e-98a839099c1d}</t>
  </si>
  <si>
    <t>0,01</t>
  </si>
  <si>
    <t>21</t>
  </si>
  <si>
    <t>15</t>
  </si>
  <si>
    <t>REKAPITULACE STAVBY</t>
  </si>
  <si>
    <t>v ---  níže se nacházejí doplnkové a pomocné údaje k sestavám  --- v</t>
  </si>
  <si>
    <t>Návod na vyplnění</t>
  </si>
  <si>
    <t>0,001</t>
  </si>
  <si>
    <t>Kód:</t>
  </si>
  <si>
    <t>01-B,C/23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</si>
  <si>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</si>
  <si>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</si>
  <si>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MŠ Galvase Ostrava RO</t>
  </si>
  <si>
    <t>KSO:</t>
  </si>
  <si>
    <t>CC-CZ:</t>
  </si>
  <si>
    <t>Místo:</t>
  </si>
  <si>
    <t xml:space="preserve"> </t>
  </si>
  <si>
    <t>Datum:</t>
  </si>
  <si>
    <t>30. 1. 2023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</si>
  <si>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</si>
  <si>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</si>
  <si>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</si>
  <si>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</si>
  <si>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</si>
  <si>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</si>
  <si>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</si>
  <si>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</si>
  <si>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</si>
  <si>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</si>
  <si>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</si>
  <si>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</si>
  <si>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</si>
  <si>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</si>
  <si>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</si>
  <si>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</si>
  <si>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</si>
  <si>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</si>
  <si>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</si>
  <si>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</si>
  <si>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</si>
  <si>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</si>
  <si>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</si>
  <si>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</si>
  <si>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</si>
  <si>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</si>
  <si>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</si>
  <si>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</si>
  <si>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</si>
  <si>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</si>
  <si>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</si>
  <si>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</si>
  <si>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</si>
  <si>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</si>
  <si>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</si>
  <si>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</si>
  <si>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</si>
  <si>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</si>
  <si>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</si>
  <si>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</si>
  <si>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</si>
  <si>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</si>
  <si>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</si>
  <si>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</si>
  <si>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</si>
  <si>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</si>
  <si>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</si>
  <si>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</si>
  <si>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</si>
  <si>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</si>
  <si>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</si>
  <si>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</si>
  <si>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</si>
  <si>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</si>
  <si>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</si>
  <si>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SO 00 - Vedlejší rozpočtové náklady</t>
  </si>
  <si>
    <t>STA</t>
  </si>
  <si>
    <t>1</t>
  </si>
  <si>
    <t>{458805be-9619-47d2-bd07-3a01c71e340f}</t>
  </si>
  <si>
    <t>2</t>
  </si>
  <si>
    <t>02</t>
  </si>
  <si>
    <t>SO 01 Stavební úpravy - objekt B, C</t>
  </si>
  <si>
    <t>{2e08664b-41b9-455c-aee5-1c5ac3e5894b}</t>
  </si>
  <si>
    <t>03</t>
  </si>
  <si>
    <t>SO 02 Zdravotechnika</t>
  </si>
  <si>
    <t>{608c2870-e9f7-4709-8f1e-d13da89335d6}</t>
  </si>
  <si>
    <t>04</t>
  </si>
  <si>
    <t>SO 03 Ústřední vytápění</t>
  </si>
  <si>
    <t>{7ee4a94d-9965-4ee7-bc50-d430abee5210}</t>
  </si>
  <si>
    <t>05</t>
  </si>
  <si>
    <t>SO 04 Elektroinstalace</t>
  </si>
  <si>
    <t>{5b0d9ca1-7d63-497f-857a-a16001d6a326}</t>
  </si>
  <si>
    <t>06</t>
  </si>
  <si>
    <t>SO 05 Terénní úpravy</t>
  </si>
  <si>
    <t>{5695668e-a127-4a24-8214-e8d6967a0254}</t>
  </si>
  <si>
    <t>KRYCÍ LIST SOUPISU PRACÍ</t>
  </si>
  <si>
    <t>Objekt:</t>
  </si>
  <si>
    <t>01 - SO 00 - Vedlejší rozpočtové náklady</t>
  </si>
  <si>
    <t>REKAPITULACE ČLENĚNÍ SOUPISU PRACÍ</t>
  </si>
  <si>
    <t>Kód dílu - Popis</t>
  </si>
  <si>
    <t>Cena celkem [CZK]</t>
  </si>
  <si>
    <t>Náklady ze soupisu prací</t>
  </si>
  <si>
    <t>-1</t>
  </si>
  <si>
    <t>VN - Vedlejší náklady</t>
  </si>
  <si>
    <t>ON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</si>
  <si>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</si>
  <si>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</si>
  <si>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</si>
  <si>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</si>
  <si>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</si>
  <si>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</si>
  <si>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</si>
  <si>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</si>
  <si>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</si>
  <si>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</si>
  <si>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</si>
  <si>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</si>
  <si>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</si>
  <si>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VN</t>
  </si>
  <si>
    <t>Vedlejší náklady</t>
  </si>
  <si>
    <t>ROZPOCET</t>
  </si>
  <si>
    <t>K</t>
  </si>
  <si>
    <t>005121010R</t>
  </si>
  <si>
    <t>Vybudování zařízení staveniště</t>
  </si>
  <si>
    <t>Soubor</t>
  </si>
  <si>
    <t>4</t>
  </si>
  <si>
    <t>PSC</t>
  </si>
  <si>
    <t>Poznámka k souboru cen:_x000D_
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</si>
  <si>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</si>
  <si>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</si>
  <si>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Poznámka k souboru cen:_x000D_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</si>
  <si>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3</t>
  </si>
  <si>
    <t>005121030R</t>
  </si>
  <si>
    <t>Odstranění zařízení staveniště</t>
  </si>
  <si>
    <t>6</t>
  </si>
  <si>
    <t>Poznámka k souboru cen:_x000D_
Odstranění objektů zařízení staveniště včetně přípojek energií a jejich odvoz. Položka zahrnuje i náklady na úpravu povrchů po odstranění zařízení staveniště a úklid ploch, na kterých bylo zařízení staveniště provozováno.</t>
  </si>
  <si>
    <t>005122010R</t>
  </si>
  <si>
    <t>Provoz objednatele</t>
  </si>
  <si>
    <t>8</t>
  </si>
  <si>
    <t>Poznámka k souboru cen:_x000D_
Náklady na ztížené provádění stavebních prací v důsledku nepřerušeného provozu na staveništi nebo v případech nepřerušeného provozu v objektech v nichž se stavební práce provádí.</t>
  </si>
  <si>
    <t>5</t>
  </si>
  <si>
    <t>005124010R</t>
  </si>
  <si>
    <t>Koordinační činnost</t>
  </si>
  <si>
    <t>10</t>
  </si>
  <si>
    <t>Poznámka k souboru cen:_x000D_
Koordinace stavebních a technologických dodávek stavby.</t>
  </si>
  <si>
    <t>ON</t>
  </si>
  <si>
    <t>Ostatní náklady</t>
  </si>
  <si>
    <t>005211010R</t>
  </si>
  <si>
    <t>Předání a převzetí staveniště</t>
  </si>
  <si>
    <t>12</t>
  </si>
  <si>
    <t>Poznámka k souboru cen:_x000D_
Náklady spojené s účastí zhotovitele na předání a převzetí staveniště.</t>
  </si>
  <si>
    <t>7</t>
  </si>
  <si>
    <t>005211080R</t>
  </si>
  <si>
    <t>Bezpečnostní a hygienická opatření na staveništi</t>
  </si>
  <si>
    <t>14</t>
  </si>
  <si>
    <t>Poznámka k souboru cen:_x000D_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Provoz pro pěší bude zajištěn provizorními lávkami. Výkopy na volných a neohrazených pozemcích budou opatřeny ochranným zábradlím tak, aby bylo zabráněno pádu cizích osob do výkopu. Zábradlí bude zřetelně označeno případně osvíceno.</t>
  </si>
  <si>
    <t>00524 R</t>
  </si>
  <si>
    <t>Předání a převzetí díla</t>
  </si>
  <si>
    <t>16</t>
  </si>
  <si>
    <t>Poznámka k souboru cen:_x000D_
Náklady zhotovitele, které vzniknou v souvislosti s povinnostmi zhotovitele při předání a převzetí díla.</t>
  </si>
  <si>
    <t>9</t>
  </si>
  <si>
    <t>005241010R</t>
  </si>
  <si>
    <t>Dokumentace skutečného provedení</t>
  </si>
  <si>
    <t>18</t>
  </si>
  <si>
    <t>Poznámka k souboru cen:_x000D_
Náklady na vyhotovení dokumentace skutečného provedení stavby a její předání objednateli v požadované formě a požadovaném počtu.</t>
  </si>
  <si>
    <t>005241 R</t>
  </si>
  <si>
    <t>Aktualizace dokladové části</t>
  </si>
  <si>
    <t>653831708</t>
  </si>
  <si>
    <t>02 - SO 01 Stavební úpravy - objekt B, C</t>
  </si>
  <si>
    <t>1 - Zemní práce</t>
  </si>
  <si>
    <t>3 - Svislé a kompletní konstrukce</t>
  </si>
  <si>
    <t>4 - Vodorovné konstrukce</t>
  </si>
  <si>
    <t>61 - Úpravy povrchů vnitřní</t>
  </si>
  <si>
    <t>63 - Podlahy a podlahové konstrukce</t>
  </si>
  <si>
    <t>94 - Lešení a stavební výtahy</t>
  </si>
  <si>
    <t>95 - Dokončovací konstrukce na pozemních stavbách</t>
  </si>
  <si>
    <t>96 - Bourání konstrukcí</t>
  </si>
  <si>
    <t>99 - Staveništní přesun hmot</t>
  </si>
  <si>
    <t>711 - Izolace proti vodě</t>
  </si>
  <si>
    <t>712 - Povlakové krytiny</t>
  </si>
  <si>
    <t>725 - Zařizovací předměty</t>
  </si>
  <si>
    <t>766 - Konstrukce truhlářské</t>
  </si>
  <si>
    <t>767 - Konstrukce zámečnické</t>
  </si>
  <si>
    <t>771 - Podlahy z dlaždic a obklady</t>
  </si>
  <si>
    <t>776 - Podlahy povlakové</t>
  </si>
  <si>
    <t>781 - Obklady keramické</t>
  </si>
  <si>
    <t>784 - Malby</t>
  </si>
  <si>
    <t>799 - Ostatní</t>
  </si>
  <si>
    <t>M33 - Montáže dopravních zařízení a vah-výtahy</t>
  </si>
  <si>
    <t>D96 - Přesuny suti a vybouraných hmot</t>
  </si>
  <si>
    <t>Zemní práce</t>
  </si>
  <si>
    <t>139601103R00</t>
  </si>
  <si>
    <t>Ruční výkop jam, rýh a šachet v hornině 4</t>
  </si>
  <si>
    <t>m3</t>
  </si>
  <si>
    <t>P</t>
  </si>
  <si>
    <t>Poznámka k položce:_x000D_
s přehozením na vzdálenost do 5 m nebo s naložením na ruční dopravní prostředek</t>
  </si>
  <si>
    <t>VV</t>
  </si>
  <si>
    <t xml:space="preserve">viz. výkres výtah - V1 blok B : </t>
  </si>
  <si>
    <t>1,520*1,220*0,400*1</t>
  </si>
  <si>
    <t xml:space="preserve">viz. výkres výtah - V2 blok C : </t>
  </si>
  <si>
    <t>1,520*1,220*0,400</t>
  </si>
  <si>
    <t>Součet</t>
  </si>
  <si>
    <t>162701103R00</t>
  </si>
  <si>
    <t>Vodorovné přemístění výkopku z horniny 1 až 4, na vzdálenost přes 7 000  do 8 000 m</t>
  </si>
  <si>
    <t>Poznámka k položce:_x000D_
po suchu, bez naložení výkopku, avšak se složením bez rozhrnutí, zpáteční cesta vozidla.</t>
  </si>
  <si>
    <t>162201203R00</t>
  </si>
  <si>
    <t>Vodorovné přemístění výkopku z horniny 1 až 4, kolečkem, na vzdálenost do 10 m</t>
  </si>
  <si>
    <t>Poznámka k položce:_x000D_
bez naložení, avšak s vyprázdněním nádoby na hromadu nebo do dopravního prostředku,</t>
  </si>
  <si>
    <t>162201210R00</t>
  </si>
  <si>
    <t>Vodorovné přemístění výkopku příplatek za každých dalších 10 m  z horniny 1 až 4, kolečkem</t>
  </si>
  <si>
    <t>181101111R00</t>
  </si>
  <si>
    <t>Úprava pláně v zářezech bez rozlišení horniny, se zhutněním - ručně</t>
  </si>
  <si>
    <t>m2</t>
  </si>
  <si>
    <t>Poznámka k položce:_x000D_
vyrovnáním výškových rozdílů, ploch vodorovných a ploch do sklonu 1 : 5.</t>
  </si>
  <si>
    <t xml:space="preserve">skladba E1.a : </t>
  </si>
  <si>
    <t>1,520*1,220*1</t>
  </si>
  <si>
    <t>1,520*1,220</t>
  </si>
  <si>
    <t>199000002R00</t>
  </si>
  <si>
    <t>Poplatky za skládku horniny 1- 4, skupina 17 05 04 z Katalogu odpadů</t>
  </si>
  <si>
    <t>Svislé a kompletní konstrukce</t>
  </si>
  <si>
    <t>317145313R00</t>
  </si>
  <si>
    <t>Překlady pórobetonové nenosné délky 1500 mm, šířky 125 mm, výšky 124 mm</t>
  </si>
  <si>
    <t>kus</t>
  </si>
  <si>
    <t xml:space="preserve">viz. výkres 1NP - nový stav : </t>
  </si>
  <si>
    <t xml:space="preserve">výpis překladů : </t>
  </si>
  <si>
    <t xml:space="preserve">blok C : </t>
  </si>
  <si>
    <t>"P1 :" 2,000*1</t>
  </si>
  <si>
    <t xml:space="preserve">blok B : </t>
  </si>
  <si>
    <t xml:space="preserve">viz. výkres 2NP - nový stav : </t>
  </si>
  <si>
    <t>317318131R00</t>
  </si>
  <si>
    <t>Překlady keramické nadbetonování tlakové zóny plochých překladů šířky 240 mm</t>
  </si>
  <si>
    <t>m</t>
  </si>
  <si>
    <t>"P1 :"1,500*1</t>
  </si>
  <si>
    <t>"P1 : "1,500*1</t>
  </si>
  <si>
    <t>319201316R00</t>
  </si>
  <si>
    <t>Vyrovnání povrchu zdiva pod omítku maltou ze SMS tloušťka 20 mm</t>
  </si>
  <si>
    <t>Poznámka k položce:_x000D_
maltou nebo tmelem ze suché směsi, bez pomocného lešení,</t>
  </si>
  <si>
    <t>"Odkaz na mn. položky pořadí 75 :" 142,778</t>
  </si>
  <si>
    <t>340271415R00</t>
  </si>
  <si>
    <t>Zazdívka otvorů příček z pórobetonových tvárnic plochy do 0,25 m2, tloušťka zdiva 150 mm</t>
  </si>
  <si>
    <t>20</t>
  </si>
  <si>
    <t>Poznámka k položce:_x000D_
včetně pomocného pracovního lešení</t>
  </si>
  <si>
    <t>"109 :" 1,000</t>
  </si>
  <si>
    <t>"110 :" 1,000</t>
  </si>
  <si>
    <t>"209 :" 1,000</t>
  </si>
  <si>
    <t>"210 :" 1,000</t>
  </si>
  <si>
    <t>11</t>
  </si>
  <si>
    <t>340271510R00</t>
  </si>
  <si>
    <t>Zazdívka otvorů příček z pórobetonových tvárnic plochy od 0,25 m2 do 1 m2, tloušťka zdiva 100 mm</t>
  </si>
  <si>
    <t>22</t>
  </si>
  <si>
    <t>0,590*0,900*0,080*1</t>
  </si>
  <si>
    <t>13</t>
  </si>
  <si>
    <t>340271615R00</t>
  </si>
  <si>
    <t>Zazdívka otvorů příček z pórobetonových tvárnic plochy od 1 m2  do 4 m2, tloušťka zdiva 150 mm</t>
  </si>
  <si>
    <t>26</t>
  </si>
  <si>
    <t>3,000*0,150*1</t>
  </si>
  <si>
    <t>2,000*0,150</t>
  </si>
  <si>
    <t>17</t>
  </si>
  <si>
    <t>347016131R00</t>
  </si>
  <si>
    <t>Předstěny opláštěné sádrokartonovými deskami předsazené stěny volně stojící bez minerální izolace 1x ocelová konstrukce CW 100, tloušťka stěny 115 mm, tloušťka desky 12,5mm, standard, požární odolnost EI 15</t>
  </si>
  <si>
    <t>34</t>
  </si>
  <si>
    <t>Poznámka k souboru cen:_x000D_
Včetně: - nezbytné úpravy desek na příslušný rozměr - úpravy rohů, koutů a hran konstrukcí ze sádrokartonu - standardního tmelení Q2, to je: základní tmelení Q1+ dodatečné tmelení (tmelení najemno) a případné přebroušení.</t>
  </si>
  <si>
    <t>"112 :" 1,200*3,000</t>
  </si>
  <si>
    <t>"113 :" 1,200*3,000</t>
  </si>
  <si>
    <t>"212 :" 1,200*3,000</t>
  </si>
  <si>
    <t>"213 :" 1,200*3,000</t>
  </si>
  <si>
    <t>Vodorovné konstrukce</t>
  </si>
  <si>
    <t>416021121R00</t>
  </si>
  <si>
    <t>Podhledy na kovové konstrukci opláštěné deskami sádrokartonovými nosná konstrukce z profilů CD s přímým uchycením 1x deska, tloušťky 12,5 mm, standard, bez izolace</t>
  </si>
  <si>
    <t>36</t>
  </si>
  <si>
    <t>Poznámka k souboru cen:_x000D_
s úpravou rohů, koutů a hran konstrukcí, přebroušení a tmelení spár,</t>
  </si>
  <si>
    <t>"101 :" 4,490</t>
  </si>
  <si>
    <t>"102 :" 18,770</t>
  </si>
  <si>
    <t>"104 :" 53,990</t>
  </si>
  <si>
    <t>-4,620*6,200</t>
  </si>
  <si>
    <t>"105 :" 34,860</t>
  </si>
  <si>
    <t>"106 :" 39,460</t>
  </si>
  <si>
    <t>-12,200*3,350</t>
  </si>
  <si>
    <t>"107 :" 3,930</t>
  </si>
  <si>
    <t>"110 :" 1,250</t>
  </si>
  <si>
    <t>"111 :" 3,110</t>
  </si>
  <si>
    <t>"115 :" 11,900</t>
  </si>
  <si>
    <t>"117 :" 12,170</t>
  </si>
  <si>
    <t>"118 :" 12,170</t>
  </si>
  <si>
    <t>"121 :" 3,220</t>
  </si>
  <si>
    <t>"102 :" 18,870</t>
  </si>
  <si>
    <t>"105 :" 54,210</t>
  </si>
  <si>
    <t>-4,300*8,270</t>
  </si>
  <si>
    <t>"106 :" 72,980</t>
  </si>
  <si>
    <t>"107 :" 4,290</t>
  </si>
  <si>
    <t>"108 :" 3,930</t>
  </si>
  <si>
    <t>"109 :" 8,590</t>
  </si>
  <si>
    <t>"111 :" 1,250</t>
  </si>
  <si>
    <t>"112 :" 3,110</t>
  </si>
  <si>
    <t>"116 :" 11,900</t>
  </si>
  <si>
    <t>"117 :" 7,800</t>
  </si>
  <si>
    <t>19</t>
  </si>
  <si>
    <t>416021123R00</t>
  </si>
  <si>
    <t>Podhledy na kovové konstrukci opláštěné deskami sádrokartonovými nosná konstrukce z profilů CD s přímým uchycením 1x deska, tloušťky 12,5 mm, impregnovaná, bez izolace</t>
  </si>
  <si>
    <t>38</t>
  </si>
  <si>
    <t>"103 :" 24,430</t>
  </si>
  <si>
    <t>"108 :" 8,590</t>
  </si>
  <si>
    <t>"112 :" 1,710</t>
  </si>
  <si>
    <t>"113 :" 1,170</t>
  </si>
  <si>
    <t>"114 :" 1,390</t>
  </si>
  <si>
    <t>"103 :" 12,880</t>
  </si>
  <si>
    <t>"104 :" 8,320</t>
  </si>
  <si>
    <t>"115 :" 1,390</t>
  </si>
  <si>
    <t>416064212R00</t>
  </si>
  <si>
    <t>Podhledy kazetové z desek sádrokartonových podhledy z demontovatelných kazet sádrokartonových  tloušťka kazety 8 mm, hrana kolmo řezaná, bez izolace</t>
  </si>
  <si>
    <t>40</t>
  </si>
  <si>
    <t>"119 :" 26,950*0,3</t>
  </si>
  <si>
    <t>"118 :" 20,580*0,3</t>
  </si>
  <si>
    <t>23</t>
  </si>
  <si>
    <t>416093141R00</t>
  </si>
  <si>
    <t>Doplňkové práce čelo podhledu SDK výšky od 800 do 1250 mm, z desek standard, tloušťky 12,5 mm</t>
  </si>
  <si>
    <t>46</t>
  </si>
  <si>
    <t>Poznámka k souboru cen:_x000D_
bez dodávky izolace</t>
  </si>
  <si>
    <t>"102 :" 4,770*(2,900-2,000)</t>
  </si>
  <si>
    <t>24</t>
  </si>
  <si>
    <t>416091081R00</t>
  </si>
  <si>
    <t>Příplatky k podhledům sádrokartonovým příplatek k podhledu sádrokartonovému za plochu do 2 m2</t>
  </si>
  <si>
    <t>48</t>
  </si>
  <si>
    <t>"113 :" 1,710</t>
  </si>
  <si>
    <t>"114 :" 1,170</t>
  </si>
  <si>
    <t>25</t>
  </si>
  <si>
    <t>416091082R00</t>
  </si>
  <si>
    <t>Příplatky k podhledům sádrokartonovým příplatek k podhledu sádrokartonovému za plochu přes 2 do 5 m2</t>
  </si>
  <si>
    <t>50</t>
  </si>
  <si>
    <t>416091083R00</t>
  </si>
  <si>
    <t>Příplatky k podhledům sádrokartonovým příplatek k podhledu sádrokartonovému za plochu přes 5 do 10 m2</t>
  </si>
  <si>
    <t>52</t>
  </si>
  <si>
    <t>27</t>
  </si>
  <si>
    <t>4R001</t>
  </si>
  <si>
    <t>D+M podhledy na kovové konstrukci opláštěné deskami sádrokartonovými perforovanými, nosná konstrukce z profilů CD s přímým uchycením 1x deska, tloušťky 12,5 mm, standard, bez izolace</t>
  </si>
  <si>
    <t>54</t>
  </si>
  <si>
    <t>Poznámka k souboru cen:_x000D_
s úpravou rohů, koutů a hran konstrukcí, přebroušení a tmelení spár</t>
  </si>
  <si>
    <t>"104 :" 4,620*6,200</t>
  </si>
  <si>
    <t>"105, 106 :" 12,200*3,350</t>
  </si>
  <si>
    <t>"105 :" 4,300*8,270</t>
  </si>
  <si>
    <t>"106 :" 12,200*3,350</t>
  </si>
  <si>
    <t>61</t>
  </si>
  <si>
    <t>Úpravy povrchů vnitřní</t>
  </si>
  <si>
    <t>28</t>
  </si>
  <si>
    <t>611421231RT2</t>
  </si>
  <si>
    <t>Oprava vnitřních vápenných omítek stropů železobetonových rovných tvárnicových a kleneb v množství opravované plochy  v množství opravované plochy přes 5 do 10 %, štukových</t>
  </si>
  <si>
    <t>56</t>
  </si>
  <si>
    <t>Poznámka k souboru cen:_x000D_
Včetně pomocného pracovního lešení o výšce podlahy do 1900 mm a pro zatížení do 1,5 kPa.</t>
  </si>
  <si>
    <t>"201 :" 24,170</t>
  </si>
  <si>
    <t>"202 :" 18,770</t>
  </si>
  <si>
    <t>"204 :" 54,040</t>
  </si>
  <si>
    <t>"205 :" 34,860</t>
  </si>
  <si>
    <t>"206 :" 39,460</t>
  </si>
  <si>
    <t>"207 :" 4,300</t>
  </si>
  <si>
    <t>"208 :" 10,000</t>
  </si>
  <si>
    <t>"210 :" 1,050</t>
  </si>
  <si>
    <t>"211 :" 3,110</t>
  </si>
  <si>
    <t>"212 :" 1,860</t>
  </si>
  <si>
    <t>"213 :" 1,170</t>
  </si>
  <si>
    <t>"214 :" 1,390</t>
  </si>
  <si>
    <t>"201 :" 23,320</t>
  </si>
  <si>
    <t>"202 :" 18,870</t>
  </si>
  <si>
    <t>"205 :" 54,210</t>
  </si>
  <si>
    <t>"206 :" 72,980</t>
  </si>
  <si>
    <t>"207 :" 4,290</t>
  </si>
  <si>
    <t>"208 :" 3,930</t>
  </si>
  <si>
    <t>"209 :" 8,590</t>
  </si>
  <si>
    <t>"211 :" 1,250</t>
  </si>
  <si>
    <t>"212 :" 3,110</t>
  </si>
  <si>
    <t>"213 :" 1,860</t>
  </si>
  <si>
    <t>"214 :" 1,170</t>
  </si>
  <si>
    <t>"215 :" 1,390</t>
  </si>
  <si>
    <t>"216 :" 20,230</t>
  </si>
  <si>
    <t>29</t>
  </si>
  <si>
    <t>612409991RT2</t>
  </si>
  <si>
    <t>Začištění omítek kolem oken, dveří a obkladů apod. s použitím suché maltové směsi</t>
  </si>
  <si>
    <t>58</t>
  </si>
  <si>
    <t xml:space="preserve">viz. výpis dveří : </t>
  </si>
  <si>
    <t>"D1 :" (0,800+1,970*2)*24</t>
  </si>
  <si>
    <t>"D3 :" (0,600+1,970*2)*11</t>
  </si>
  <si>
    <t>"D4 :" (1,450+1,970*2)*2</t>
  </si>
  <si>
    <t>"D1.a :" (0,800+1,970*2)*9</t>
  </si>
  <si>
    <t>"D3.a :" (0,600+1,970*2)*7</t>
  </si>
  <si>
    <t>"D5 :" (0,925+1,250*2)*2</t>
  </si>
  <si>
    <t>30</t>
  </si>
  <si>
    <t>612473185R00</t>
  </si>
  <si>
    <t>Omítky vnitřní zdiva ze suchých směsí příplatek za zabudované omítníky v ploše stěn</t>
  </si>
  <si>
    <t>60</t>
  </si>
  <si>
    <t>Poznámka k položce:_x000D_
omítka vápenocementová, strojně nebo ručně nanášená v podlaží i ve schodišti na jakýkoliv druh podkladu, kompletní souvrství</t>
  </si>
  <si>
    <t xml:space="preserve">Odkaz na mn. položky pořadí 31 : </t>
  </si>
  <si>
    <t>210,735</t>
  </si>
  <si>
    <t>31</t>
  </si>
  <si>
    <t>612474510R00</t>
  </si>
  <si>
    <t>Omítka vnitřní stěn ze suché směsi jednovrstvá filcovaná,  , vápenocementová, na pálené cihly a tvarovky,</t>
  </si>
  <si>
    <t>62</t>
  </si>
  <si>
    <t>Poznámka k položce:_x000D_
kompletní souvrství</t>
  </si>
  <si>
    <t xml:space="preserve">pod obklad : </t>
  </si>
  <si>
    <t>Odkaz na mn. položky pořadí 145 :</t>
  </si>
  <si>
    <t>32</t>
  </si>
  <si>
    <t>612474611R00</t>
  </si>
  <si>
    <t>Omítka vnitřní stěn ze suché směsi třívrstvá, vápenocementové jádro, vápenný štuk, na pálené cihly a tvarovky, ruční zpracování</t>
  </si>
  <si>
    <t>64</t>
  </si>
  <si>
    <t xml:space="preserve">skladba C3 : </t>
  </si>
  <si>
    <t>"101 :" 2,420*3,000</t>
  </si>
  <si>
    <t>"102 :" (7,500+0,350+2,650)*3,000</t>
  </si>
  <si>
    <t>-0,800*1,970*2</t>
  </si>
  <si>
    <t>-1,200*1,000</t>
  </si>
  <si>
    <t>"104 :" (3,800+5,600*2)*3,000</t>
  </si>
  <si>
    <t>-0,600*1,970</t>
  </si>
  <si>
    <t>-1,450*1,970</t>
  </si>
  <si>
    <t>"105 :" 5,600*3,000</t>
  </si>
  <si>
    <t>"106 :" 6,800*3,000</t>
  </si>
  <si>
    <t>-0,800*1,970</t>
  </si>
  <si>
    <t>"107 :" 2,620*3,00</t>
  </si>
  <si>
    <t>"108 : "(3,600+2,620)*2*(3,000-2,100)</t>
  </si>
  <si>
    <t>"109 - výtahy 3x :" 8,000</t>
  </si>
  <si>
    <t>"112 :" (1,200+1,550)*2*(3,000-2,100)</t>
  </si>
  <si>
    <t>"113 :" (0,900+1,300)*2*(3,000-2,100)</t>
  </si>
  <si>
    <t>"114 :" (0,900+1,550)*2*(3,000-2,100)</t>
  </si>
  <si>
    <t>"115 :" 0,350*2,900</t>
  </si>
  <si>
    <t>"117 :" (4,620+2,740)*3,000</t>
  </si>
  <si>
    <t>-0,900*1,970</t>
  </si>
  <si>
    <t>"118 :" 3,920*3,00</t>
  </si>
  <si>
    <t>"119 :" 19,250*3,000</t>
  </si>
  <si>
    <t>-0,800*1,970*3</t>
  </si>
  <si>
    <t>"109 :" (3,600+2,620)*2*(3,000-2,100)</t>
  </si>
  <si>
    <t>"113 :" (1,200+1,550)*2*(3,000-2,100)</t>
  </si>
  <si>
    <t>"114 :" (0,900+1,300)*2*(3,000-2,100)</t>
  </si>
  <si>
    <t>"115 :" (0,900+1,550)*2*(3,000-2,100)</t>
  </si>
  <si>
    <t>"202 :" (6,800+2,650)*3,000</t>
  </si>
  <si>
    <t>"204 :" (6,620+6,620+5,600)*3,000</t>
  </si>
  <si>
    <t>"205 :" 5,600*3,000</t>
  </si>
  <si>
    <t>"206 :" 6,800*3,000</t>
  </si>
  <si>
    <t>"202 :" (7,500+2,650)*3,000</t>
  </si>
  <si>
    <t>"205 :" 3,200*3,000</t>
  </si>
  <si>
    <t>6,300*3,000</t>
  </si>
  <si>
    <t>"206 :" (6,800-1,550)*3,000</t>
  </si>
  <si>
    <t>"207 :" (2,540-1,550)*3,000</t>
  </si>
  <si>
    <t>"208 :" 2,620*3,000</t>
  </si>
  <si>
    <t>"209 :" (3,600+2,620)*2*(3,000-2,100)</t>
  </si>
  <si>
    <t>"211 :" 1,200*3,000</t>
  </si>
  <si>
    <t>"212 :" 2,010*3,000</t>
  </si>
  <si>
    <t>"213 :" (1,200+1,550)*2*(3,000-2,100)</t>
  </si>
  <si>
    <t>"214 :" (0,900+1,300)*2*(3,000-2,100)</t>
  </si>
  <si>
    <t>"215 :" (0,900+1,550)*2*(3,000*2,100)</t>
  </si>
  <si>
    <t>"216 :" 14,450*3,000</t>
  </si>
  <si>
    <t>-0,960*1,280</t>
  </si>
  <si>
    <t>33</t>
  </si>
  <si>
    <t>612481211RU1</t>
  </si>
  <si>
    <t>Vyztužení povrchu vnitřních stěn sklotextilní síťovinou s dodávkou síťoviny a stěrkového tmelu</t>
  </si>
  <si>
    <t>66</t>
  </si>
  <si>
    <t>"poznámka :" 20,000*2</t>
  </si>
  <si>
    <t>622473187RT2</t>
  </si>
  <si>
    <t>Příplatek za okenní začišťovací lištu včetně dodávky</t>
  </si>
  <si>
    <t>68</t>
  </si>
  <si>
    <t>"102 :" (1,200+2,100)*2</t>
  </si>
  <si>
    <t>"103 :" (1,200+2,100)*2*2</t>
  </si>
  <si>
    <t>"104 :" (1,500+2,100)*2</t>
  </si>
  <si>
    <t>(4,800+2,100)*2</t>
  </si>
  <si>
    <t>"105 :" (2,400+2,100)*2</t>
  </si>
  <si>
    <t>(2,400+2,100)*2</t>
  </si>
  <si>
    <t>1,500+2,825*2</t>
  </si>
  <si>
    <t>"106 :" (6,000+2,100)*2</t>
  </si>
  <si>
    <t>"108 :" (1,200+2,100)*2</t>
  </si>
  <si>
    <t>"119 :" (1,200+1,450)*2*3</t>
  </si>
  <si>
    <t>1,200+2,825*2</t>
  </si>
  <si>
    <t>"117 :" (1,200+2,100)*2</t>
  </si>
  <si>
    <t>"118 :" (1,200+2,100)*2</t>
  </si>
  <si>
    <t>"101 :" 1,200+2,100*2</t>
  </si>
  <si>
    <t>"102 :" (1,500+2,100)*2</t>
  </si>
  <si>
    <t>"103 :" (1,200+2,100)*2</t>
  </si>
  <si>
    <t>"104 :" (1,200+2,100)*2</t>
  </si>
  <si>
    <t>"105 :" (1,500+2,100)*2</t>
  </si>
  <si>
    <t>(2,400+2,100)*2*2</t>
  </si>
  <si>
    <t>"109 :" (1,200+2,100)*2</t>
  </si>
  <si>
    <t>"116 :" 1,200+2,100*2</t>
  </si>
  <si>
    <t>"118 :" (1,200+1,450)*2*2</t>
  </si>
  <si>
    <t>"201 :" 0,900+2,000*2</t>
  </si>
  <si>
    <t>(1,200+2,100*2)*2</t>
  </si>
  <si>
    <t>"202 :" (1,500+2,100)*2</t>
  </si>
  <si>
    <t>"203 :" (1,200+2,100)*2*2</t>
  </si>
  <si>
    <t>"204 :" (4,800+2,100)*2</t>
  </si>
  <si>
    <t>(1,500+2,100)*2</t>
  </si>
  <si>
    <t>"205 :" (2,400+2,100)*2*2</t>
  </si>
  <si>
    <t>"206 :" (6,000+2,100)*2</t>
  </si>
  <si>
    <t>"208 :" (1,200+2,100)*2</t>
  </si>
  <si>
    <t>"215 :" 0,800+1,970*2</t>
  </si>
  <si>
    <t>(1,200+2,100)*2</t>
  </si>
  <si>
    <t>"201 :" (3,600+2,100)*2</t>
  </si>
  <si>
    <t>"203 :" (1,200+2,100)*2</t>
  </si>
  <si>
    <t>"204 :" (1,200+2,100)*2</t>
  </si>
  <si>
    <t>"205 :" (1,500+2,100)*2</t>
  </si>
  <si>
    <t>"209 :" (1,200+2,100)*2</t>
  </si>
  <si>
    <t>"216 :" (1,200+1,450)*2*2</t>
  </si>
  <si>
    <t>63</t>
  </si>
  <si>
    <t>Podlahy a podlahové konstrukce</t>
  </si>
  <si>
    <t>631313611R00</t>
  </si>
  <si>
    <t>Mazanina z betonu prostého tl. přes 80 do 120 mm třídy C 16/20 ,</t>
  </si>
  <si>
    <t>72</t>
  </si>
  <si>
    <t>Poznámka k souboru cen:_x000D_
Včetně vytvoření dilatačních spár, bez zaplnění.</t>
  </si>
  <si>
    <t>Poznámka k položce:_x000D_
(z kameniva) hlazená dřevěným hladítkem</t>
  </si>
  <si>
    <t>1,520*1,220*0,100*1</t>
  </si>
  <si>
    <t>1,520*1,220*0,100</t>
  </si>
  <si>
    <t>Koeficient : 0,035</t>
  </si>
  <si>
    <t>37</t>
  </si>
  <si>
    <t>631315621R00</t>
  </si>
  <si>
    <t>Mazanina z betonu prostého tl. přes 120 do 240 mm třídy C 20/25,</t>
  </si>
  <si>
    <t>74</t>
  </si>
  <si>
    <t>1,520*1,220*0,160*1</t>
  </si>
  <si>
    <t>1,520*1,220*0,160</t>
  </si>
  <si>
    <t>39</t>
  </si>
  <si>
    <t>631319155R00</t>
  </si>
  <si>
    <t>Příplatek za přehlazení povrchu tloušťka mazaniny od 120 mm do 240 mm</t>
  </si>
  <si>
    <t>78</t>
  </si>
  <si>
    <t>Poznámka k položce:_x000D_
betonové mazaniny min. B 10 ocelovým hladítkem</t>
  </si>
  <si>
    <t>631319175R00</t>
  </si>
  <si>
    <t>Příplatek za stržení povrchu tloušťka mazaniny od 120 mm do 240 mm</t>
  </si>
  <si>
    <t>80</t>
  </si>
  <si>
    <t>Poznámka k položce:_x000D_
spodní vrstvy mazaniny latí před vložením výztuže nebo pletiva pro tloušťku obou vrstev mazaniny</t>
  </si>
  <si>
    <t>41</t>
  </si>
  <si>
    <t>631361921RT4</t>
  </si>
  <si>
    <t>Výztuž mazanin z betonů a z lehkých betonů ze svařovaných sítí průměr drátu 6 mm, velikost oka 100/100 mm</t>
  </si>
  <si>
    <t>t</t>
  </si>
  <si>
    <t>82</t>
  </si>
  <si>
    <t>Poznámka k položce:_x000D_
včetně distančních prvků</t>
  </si>
  <si>
    <t>4,400/1000*1,520*1,220*1*1,25</t>
  </si>
  <si>
    <t>4,400/1000*1,520*1,220*1,25</t>
  </si>
  <si>
    <t>42</t>
  </si>
  <si>
    <t>632411110R00</t>
  </si>
  <si>
    <t>Potěr ze suchých směsí samonivelační polymercementová stěrka, pevnost v tlaku 20 MPa, tloušťky 10 mm, bez penetrace</t>
  </si>
  <si>
    <t>84</t>
  </si>
  <si>
    <t>Poznámka k položce:_x000D_
s rozprostřením a uhlazením</t>
  </si>
  <si>
    <t xml:space="preserve">skladba A2.b : </t>
  </si>
  <si>
    <t xml:space="preserve">skladba A21.a : </t>
  </si>
  <si>
    <t>43</t>
  </si>
  <si>
    <t>632419108RT3</t>
  </si>
  <si>
    <t>Potěr ze suchých směsí cementová samonivelační podlahová stěrka, tloušťky 8 mm, bez penetrace</t>
  </si>
  <si>
    <t>86</t>
  </si>
  <si>
    <t>Poznámka k souboru cen:_x000D_
Cementová samonivelační podlahová stěrka pro tloušťky 2-10 mm. Pouze pro vnitřní použití, vhodná pro podlahová vytápění, pro jemné vyrovnání nerovných podlah.</t>
  </si>
  <si>
    <t xml:space="preserve">skladba E1 : </t>
  </si>
  <si>
    <t>"120 :" 7,800</t>
  </si>
  <si>
    <t>44</t>
  </si>
  <si>
    <t>632419110RT3</t>
  </si>
  <si>
    <t>Potěr ze suchých směsí cementová samonivelační podlahová stěrka, tloušťky 10 mm, bez penetrace</t>
  </si>
  <si>
    <t>88</t>
  </si>
  <si>
    <t>45</t>
  </si>
  <si>
    <t>632441491R00</t>
  </si>
  <si>
    <t>Potěr litý anhydritový broušení anhydritových potěrů</t>
  </si>
  <si>
    <t>90</t>
  </si>
  <si>
    <t>Poznámka k položce:_x000D_
dovoz směsi, doprava pomocí šnekového čerpadla, lití hadicí na plochu, dvojí (křížem vedené) rozvlnění hrazdami</t>
  </si>
  <si>
    <t xml:space="preserve">skladba A2b : </t>
  </si>
  <si>
    <t xml:space="preserve">viz. výkres 1NP - stávající konstrukce : </t>
  </si>
  <si>
    <t>Mezisoučet</t>
  </si>
  <si>
    <t xml:space="preserve">skladba A2 : </t>
  </si>
  <si>
    <t>"119 :" 26,950</t>
  </si>
  <si>
    <t>"118 :" 20,580</t>
  </si>
  <si>
    <t xml:space="preserve">skladba A31 : </t>
  </si>
  <si>
    <t xml:space="preserve">viz. výkres 2NP - stávající konstrukce : </t>
  </si>
  <si>
    <t>"201 :" 1,250*2,700</t>
  </si>
  <si>
    <t>"201 :" 1,200*2,700</t>
  </si>
  <si>
    <t xml:space="preserve">skladba A13 : </t>
  </si>
  <si>
    <t>"204 :" 54,210</t>
  </si>
  <si>
    <t>"205 :" 72,980</t>
  </si>
  <si>
    <t>"206 :" 4,290</t>
  </si>
  <si>
    <t>"207 :" 3,930</t>
  </si>
  <si>
    <t xml:space="preserve">skladba A21a : </t>
  </si>
  <si>
    <t>"208 :" 8,590</t>
  </si>
  <si>
    <t>632411901R01</t>
  </si>
  <si>
    <t>D+M nátěr nesavých podkladů kontaktní, epoxidová pryskyřice</t>
  </si>
  <si>
    <t>92</t>
  </si>
  <si>
    <t>94</t>
  </si>
  <si>
    <t>Lešení a stavební výtahy</t>
  </si>
  <si>
    <t>47</t>
  </si>
  <si>
    <t>941955001R00</t>
  </si>
  <si>
    <t>Lešení lehké pracovní pomocné pomocné, o výšce lešeňové podlahy do 1,2 m</t>
  </si>
  <si>
    <t>"101 : "4,49</t>
  </si>
  <si>
    <t>"  203 :" 24,430</t>
  </si>
  <si>
    <t>"  203 :" 12,620</t>
  </si>
  <si>
    <t>"  204 :" 8,320</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</si>
  <si>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</si>
  <si>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</si>
  <si>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</si>
  <si>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</si>
  <si>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t>
  </si>
  <si>
    <t>"blok C :" 322,400</t>
  </si>
  <si>
    <t>"blok B :" 14,700*18,300</t>
  </si>
  <si>
    <t>"blok C :" 14,700*17,100</t>
  </si>
  <si>
    <t>49</t>
  </si>
  <si>
    <t>95R001</t>
  </si>
  <si>
    <t>M2 oprava betonové lavičky - podrobný popis viz. PD</t>
  </si>
  <si>
    <t>98</t>
  </si>
  <si>
    <t>Poznámka k souboru cen:_x000D_
BETONOVÁ LAVIČKA BUDE OTLUČENA OD NESOUDRŽNÝCH VRSTEV, PŘÍPADĚNĚ BUDOU ODSTRANĚNY PRKNA. SPODNÍ ČÁST BUDE DOZDĚNA Z BETONOVÝCH TVÁRNIC NA STÁVAJÍCÍ PODKLAD (2x 1550x250 mm). BETONOVÁ KONSTRUKCE VČETNĚ DOZDĚNÍ BUDE OŠETŘENA NÍZKOVISKOZÍM NÁTĚREM, KTERÝ JE ZÁROVEŇ REAKTIVNÍ IMPREGNACE (NAPŘ.: Sikagard - 705 L) NÁSLEDNĚ BUDE APLIKOVÁNO TIXOTROPNÍ 2 KOMPONENTNÍ KONSTRUKČNÍ LEPIDLO A OPRAVNÁ MALTA NA BÁZI EPOXIDOVÉ PRYSKYŘICE (NAPŘ: Sikadur -31 CF Normal). FINÁLNÍ POVRCH BUDE TVOŘIT VENKOVNÍ STĚRKOVÝ MATERIÁL, KTERÝ BUDE IMITOVAT BETON. NA VRCHNÍ STRANU UPRAVENÉ BETONOVÉ ČÁSTI LAVIČKY BUDOU PŘIKOTVENY LATĚ VÝŠKY 30x40 mm V ROZTEČI 500 mm. NÁSLEDNĚ BUDOU K LATÍM PŘIPEVNĚNY FOŠNY. VEŠKERÉ DŘEVENÉ KONSTRUKCE BUDOU NATÍRÁNY DO HNĚDÉ BARVY, KTERÁ JE NA STÁVAJÍCÍCH PERGOLACH. ROZMĚRY VIZ. SCHÉMA.</t>
  </si>
  <si>
    <t xml:space="preserve">viz. úpravy mobiliáře : </t>
  </si>
  <si>
    <t>5,000</t>
  </si>
  <si>
    <t>95R002</t>
  </si>
  <si>
    <t>M3 oprava betonového pískoviště - podrobný popis viz. PD</t>
  </si>
  <si>
    <t>100</t>
  </si>
  <si>
    <t>Poznámka k souboru cen:_x000D_
BETONOVÉ PÍSKOVIŠTĚ BUDE OTLUČENA OD NESOUDRŽNÝCH VRSTEV, PŘÍPADĚNĚ BUDOU ODSTRANĚNY PRKNA. BETONOVÁ KONSTRUKCE BUDE OŠETŘENA NÍZKOVISKOZÍM NÁTĚREM, KTERÝ JE ZÁROVEŇ REAKTIVNÍ IMPREGNACE (NAPŘ.: Sikagard - 705 L) NÁSLEDNĚ BUDE APLIKOVÁNO TIXOTROPNÍ 2 KOMPONENTNÍ KONSTRUKČNÍ LEPIDLO A OPRAVNÁ MALTA NA BÁZI EPOXIDOVÉ PRYSKYŘICE (NAPŘ: Sikadur -31 CF Normal). FINÁLNÍ POVRCH BUDE TVOŘIT VENKOVNÍ STĚRKOVÝ MATERIÁL, KTERÝ BUDE IMITOVAT BETON. VEŠKERÉ ČÁSTI OCELI BUDOU ZAPRAVENY. BETONOVÁ KONSTRUKCE BUDE MÍT ZAOBLENÉ HRANY. NA VRCHNÍ STRANU UPRAVENÉ BETONOVÉ ČÁSTI BUDOU PŘIKOTVENY LATĚ VÝŠKY 30x40 mm V ROZTEČI 500 mm. NÁSLEDNĚ BUDOU K LATÍM PŘIPEVNĚNY FOŠNY. VEŠKERÉ DŘEVENÉ KONSTRUKCE BUDOU NATÍRÁNY DO HNĚDÉ BARVY, KTERÁ JE NA STÁVAJÍCÍCH PERGOLACH. VNITŘNÍ POVRCH PÍSKOVIŠTĚ BUDE OPATŘEN IMPREGNACÍ (NAPŘ.: Sikagard 705) ROZMĚRY VIZ. SCHÉMA.</t>
  </si>
  <si>
    <t>3,000</t>
  </si>
  <si>
    <t>51</t>
  </si>
  <si>
    <t>95R003</t>
  </si>
  <si>
    <t>M4 D+M kolotoč s volantem - podrobný popis viz. PD</t>
  </si>
  <si>
    <t>102</t>
  </si>
  <si>
    <t>Poznámka k souboru cen:_x000D_
Popis 1x kovová konstrukce 2x plastové sedáky 1x volant Základní informace Věková kategorie:3+ Minimální prostor: o 5,8 m Rozměr zařízení:o 1,8 m Výška volného pádu:do 1,0 m Nosnost: 432 kg Max. počet uživatelů:8 Dopadová plocha: dle normy ČSN EN 1177Určení: exteriér Dostupnost náhradních dílů:dodává výrobce Shody s normou: ČSN EN 1176 – 1, 5 Materiál Kovové části:konstrukční ocel Plastové části:HDPE Kotvení: betonové základy Podesta: protiskluzový povrch Povrchová úprava Prášková vypalovaná barva Popis Kolotoč je z konstrukční oceli , které jsou proti korozi chráněny základní vrstvou se zinkofosfátovými pigmenty a lakem. Konstrukce je uložena do betonové lože. Podesta je vyrobena z materiálu s protiskluzovým povrchem. Veškerý spojovací materiál je pozinkovaný nebo nerezový. Sedáky jsou vyrobeny z plastu HDPE. Montáž provádí a náhradní díly dodává výhradně výrobce. Opravy zařízení, náhradu a výměnu dílů po uplynutí záruční doby konzultujte s výrobcem.</t>
  </si>
  <si>
    <t>1,000</t>
  </si>
  <si>
    <t>95R004</t>
  </si>
  <si>
    <t>M5 D+M prolézací tunel Stonožka - podrobný popis viz. PD</t>
  </si>
  <si>
    <t>104</t>
  </si>
  <si>
    <t>Poznámka k souboru cen:_x000D_
Popis 1x kovová konstrukce 3x prolézací tunel2x síťový tunel Základní informace Výška pádu: do 1m Rozměr zařízení:6,5x1,2m Minimální prostor: 9,5x3,8m Dopadová plocha:tráva Certifikát dle: ČSN EN 1176-1 Věková kategorie: 3+ Materiál Kovová konstrukce: ocelové profily Plastové části:vysoce kvalitní HDPE materiál s UV filtrem Lana: lano HERKULES s ocelovým jádrem a obalem z polypropylenu Spojovací mat.: pozinkovaný nebo nerezový Kotvení: betonováním Úprava kovu: antikorosivní zinkofosfátový základ a vypalovaná prášková barva</t>
  </si>
  <si>
    <t>53</t>
  </si>
  <si>
    <t>95R005</t>
  </si>
  <si>
    <t>M6 D+M lanová pyramida VIII. - podrobný popis viz. PD</t>
  </si>
  <si>
    <t>106</t>
  </si>
  <si>
    <t>Poznámka k souboru cen:_x000D_
Popis 1x lanový systém 2x vnitřní vodorovná síť1x šplhací žebřík2x šplhací lano Základní informace Věková kategorie: 3+ Minimální prostor: o 9 m Rozměr zařízení: o 6 m Výška volného pádu: 1 m Výška pyramidy:4,20 m Nosnost: 1350 kg Max. počet uživatelů:25 Dopadová plocha: dle normy ČSN EN 1177 Určení:exteriér Dostupnost náhradních dílů:dodává výrobce Shody s normou:ČSN EN 1176 – 1 Materiál Kovová konstrukce: ocelový sloup Lanový systém: polypropylen s vnitřním ocelovým jádrem Spojovací mat.: pozinkovaný nebo nerezový Kotvení: betonové základy Povrchová úprava Prášková vypalovaná barva Popis Nosná konstrukce lanové pyramidy je vyrobena z konstrukční oceli, která je proti korozi chráněna povrchovou úpravou základní vrstvou se zinkofosfátovými pigmenty a vrchní lak (vypalovaná barva) dle odstínu RAL. Tyto konstrukce jsou uloženy do betonového lože. Veškeré další kovové prvky jsou také upravovány povrchovou úpravou základní vrstvou se zinkofosfátovými pigmenty a vrchní lak (vypalovaná barva). Šplhací lana jsou vyrobena z polypropylen s vnitřním ocelovým jádrem a jsou spojovány plastovými nebo hliníkovými spoji. Montáž provádí a náhradní díly dodává výhradně výrobce. Opravy zařízení, náhradu a výměnu dílů po uplynutí záruční doby konzultujte s výrobcem.</t>
  </si>
  <si>
    <t>95R006</t>
  </si>
  <si>
    <t>M7 D+M šplhací sestava 22 - podrobný popis viz. PD</t>
  </si>
  <si>
    <t>108</t>
  </si>
  <si>
    <t>Poznámka k souboru cen:_x000D_
Popis 1x konstrukce – kovové sloupy 1x šplhací síť šikmá1x lanové žebříky1x lanová plošinaZákladní informace Věková kategorie:3+Minimální prostor: 7,0x5,0 m Rozměr zařízení:4,0x2,0 m Výška volného pádu: 1 m Nosnost: 270 kg Max. počet uživatelů:5 Dopadová plocha: dle normy ČSN EN 1177Určení:exteriér Dostupnost náhradních dílů:dodává výrobce Shody s normou: ČSN EN 1176 – 1 Materiál Kovové části: konstrukční ocelLana a sítě: polypropylen s vnitřním ocelovým jádrem Spojovací mat.: pozinkovaný nebo nerezový Kotvení: betonové základy Povrchová úprava Prášková vypalovaná barva Popis Nosná konstrukce šplhací sestavyje vyrobena z konstrukční oceli, která je proti korozi chráněna povrchovou úpravou základní vrstvou se zinkofosfátovými pigmenty a vrchní lak (vypalovaná barva) dle odstínu RAL. Tyto konstrukce jsou uloženy do betonového lože. Veškeré další kovové prvky jsou také upravovány povrchovou úpravou základní vrstvou se zinkofosfátovými pigmenty a vrchní lak (vypalovaná barva). Lanové sítě jsouvyroben z materiálu (16 mm lana z polypropylenu s vnitřním ocelovým jádrem) a jsou spojovány plastovými nebo hliníkovými spoji. Montáž provádí a náhradní díly dodává výhradně výrobce. Opravy zařízení, náhradu a výměnu dílů po uplynutí záruční doby konzultujte s výrobcem.</t>
  </si>
  <si>
    <t>55</t>
  </si>
  <si>
    <t>95R007</t>
  </si>
  <si>
    <t>M8 D+M šplhací sestava - podrobný popis viz. PD</t>
  </si>
  <si>
    <t>110</t>
  </si>
  <si>
    <t>Poznámka k souboru cen:_x000D_
Popis 1x konstrukce – kovové sloupy 1x šplhací síť šikmá1x lanové žebříky1x lanová plošina Základní informace Věková kategorie:3+ Minimální prostor: 7,0x5,0 m Rozměr zařízení:4,0x2,0 m Výška volného pádu: 1 m Nosnost: 270 kg Max. počet uživatelů:5 Dopadová plocha: dle normy ČSN EN 1177 Určení:exteriér Dostupnost náhradních dílů:dodává výrobce Shody s normou: ČSN EN 1176 – 1 Materiál Kovové části: konstrukční ocel Lana a sítě: polypropylen s vnitřním ocelovým jádrem Spojovací mat.: pozinkovaný nebo nerezový Kotvení: betonové základy Povrchová úprava Prášková vypalovaná barva Popis Nosná konstrukce šplhací sestavyje vyrobena z konstrukční oceli, která je proti korozi chráněna povrchovou úpravou základní vrstvou se zinkofosfátovými pigmenty a vrchní lak (vypalovaná barva) dle odstínu RAL. Tyto konstrukce jsou uloženy do betonového lože. Veškeré další kovové prvky jsou také upravovány povrchovou úpravou základní vrstvou se zinkofosfátovými pigmenty a vrchní lak (vypalovaná barva). Lanové sítě jsouvyroben z materiálu (16 mm lana z polypropylenu s vnitřním ocelovým jádrem) a jsou spojovány plastovými nebo hliníkovými spoji. Montáž provádí a náhradní díly dodává výhradně výrobce. Opravy zařízení, náhradu a výměnu dílů po uplynutí záruční doby konzultujte s výrobcem.</t>
  </si>
  <si>
    <t>95R008</t>
  </si>
  <si>
    <t>M9 D+M šplhací sestava - podrobný popis viz. PD</t>
  </si>
  <si>
    <t>112</t>
  </si>
  <si>
    <t>Poznámka k souboru cen:_x000D_
Popis 1x konstrukce – kovové sloupy 1x šplhací síť1x balanční žebřík s lanem 1x balanční lano Základní informace Věková kategorie: 3+ Minimální prostor: 9,0x6,0m nebo dle sestavení Rozměr zařízení: 3,2x6,2m Výška volného pádu: 1m Nosnost: 324 kg Max. počet uživatelů:6 Dopadová plocha: dle normy ČSN EN 1177 Určení:exteriér Dostupnost náhradních dílů:dodává výrobce Shody s normou: ČSN EN 1176 – 1 Materiál Kovové části: konstrukční ocel Lana a sítě: polypropylen s vnitřním ocelovým jádrem Spojovací mat.: pozinkovaný nebo nerezový Kotvení: betonové základy Povrchová úprava Prášková vypalovaná barva Popis Nosná konstrukce šplhací sestavy je vyrobena z konstrukční oceli, která je proti korozi chráněna povrchovou úpravou základní vrstvou se zinkofosfátovými pigmenty a vrchní lak (vypalovaná barva) dle odstínu RAL. Tyto konstrukce jsou uloženy do betonového lože. Veškeré další kovové prvky jsou také upravovány povrchovou úpravou základní vrstvou se zinkofosfátovými pigmenty a vrchní lak (vypalovaná barva). Lanové sítě jsouvyroben z (16 mm lana z polypropylenu s vnitřním ocelovým jádrem) a jsou spojovány plastovými nebo hliníkovými spoji. Montáž provádí a náhradní díly dodává výhradně výrobce. Opravy zařízení, náhradu a výměnu dílů po uplynutí záruční doby konzultujte s výrobcem.</t>
  </si>
  <si>
    <t>57</t>
  </si>
  <si>
    <t>95R009</t>
  </si>
  <si>
    <t>M10 D+M prolézací domeček - podrobný popis viz. PD</t>
  </si>
  <si>
    <t>114</t>
  </si>
  <si>
    <t>Poznámka k souboru cen:_x000D_
Popis 1x dřevěná konstrukce– hranoly 2x lavičky1kpl střecha s lezeckými chyty Základní informace Věková kategorie:3+ Minimální prostor: 6,0x4,7 m Rozměr zařízení: 3,0x1,7 m Nosnost: 418 kg Max. počet uživatelů:9 Výška volného pádu: 1,5m Dopadová plocha: dle normy ČSN EN 1177 Určení:exteriér Dostupnost náhradních dílů:dodává výrobce Shody s normou: ČSN EN 1176 – 1 Materiál Dřevěné části: dřevěné hranoly Plastové části: HDPE Lezecké chyty: epoxidová pryskyřice Spojovací mat.: pozinkovaný nebo nerezový Kotvení: betonováním, ocelové patky Nátěry dřeva:tenkovrstvá impregnační lazura Úprava kovu: antikorosivní zinkofosfátový základ a vypalovaná prášková barva Popis Nosná konstrukce domečku je vyrobena zdřevěných hranolů, Povrchová úprava těchto hranolů spočívá v impregnaci a třívrstvé aplikaci vrchního lazurovacího laku, splňujícího podmínky normy EN71/3 (bezpečné pro dětské hračky). Tyto konstrukce jsou do terénu ukotveny v ocelových patkách uložených do betonového lože. Kotvy jsou připevněny k hernímu prvku pomocí šroubů a jejich konstrukce zaručuje, že dřevěné prvky nebudou v přímém kontaktu se zemí. Veškeré kovové prvky jsou upravovány antikorozivní zinkofosfátový základ a vypalovanou práškovou barvou dle odstínu RAL. Montáž provádí a náhradní díly dodává výhradně výrobce. Opravy zařízení, náhradu a výměnu dílů po uplynutí záruční doby konzultujte s výrobcem.</t>
  </si>
  <si>
    <t>95R010</t>
  </si>
  <si>
    <t>M11 D+M posezení se zastřešením - podrobný popis viz. PD</t>
  </si>
  <si>
    <t>116</t>
  </si>
  <si>
    <t>Poznámka k souboru cen:_x000D_
Posezení obsahuje: - dřevěnou konstrukci - dvě lavičky s opěradlem - stůl - střešní konstrukci tvořenou palubkami - střešní krytinu - bitumenový šindel s oplechováním Materiálové provedení: Dřevěné části jsou vyrobeny z modřínového dřeva a mají zaoblené hrany. Ochrana dřevěných prvků je provedena olejem pro venkovní použití. Tím je zaručena velmi vysoká odolnost proti dešti, sněhu a dalším povětrnostním vlivům. Délka: 200 cm Šířka: 260 cm Výška: 250 cm</t>
  </si>
  <si>
    <t>59</t>
  </si>
  <si>
    <t>95R011</t>
  </si>
  <si>
    <t>M12 D+M kruhové posezení - podrobný popis viz. PD</t>
  </si>
  <si>
    <t>118</t>
  </si>
  <si>
    <t>Poznámka k souboru cen:_x000D_
Posezení obsahuje: - stůl - kruhovou stolovou desku - 8 laviček Materiálové provedení: Dřevěné části jsou vyrobeny z modřínového dřeva a mají zaoblené hrany. Ochrana dřevěných prvků je provedena olejem pro venkovní použití.. Tím je zaručena velmi vysoká odolnost proti dešti, sněhu a dalším povětrnostním vlivům. Délka: 260 cm Šířka: 260 cm Výška: 57 cm</t>
  </si>
  <si>
    <t>95R027</t>
  </si>
  <si>
    <t>D+M nerezová vana 1200x900 mm</t>
  </si>
  <si>
    <t>120</t>
  </si>
  <si>
    <t>Bourání konstrukcí</t>
  </si>
  <si>
    <t>962031113R00</t>
  </si>
  <si>
    <t>Bourání příček z cihel pálených plných, tloušťky 65 mm</t>
  </si>
  <si>
    <t>122</t>
  </si>
  <si>
    <t>Poznámka k položce:_x000D_
nebo vybourání otvorů průřezové plochy přes 4 m2 v příčkách, včetně pomocného lešení o výšce podlahy do 1900 mm a pro zatížení do 1,5 kPa  (150 kg/m2),</t>
  </si>
  <si>
    <t>"112 :" 1,200*0,150</t>
  </si>
  <si>
    <t>"109 :" 0,350*3,000</t>
  </si>
  <si>
    <t>"113 :" 1,200*0,150</t>
  </si>
  <si>
    <t>"212 :" 1,200*0,150</t>
  </si>
  <si>
    <t>"209 :" 0,350*3,000</t>
  </si>
  <si>
    <t>"213 :" 1,200*0,150</t>
  </si>
  <si>
    <t>962031116R00</t>
  </si>
  <si>
    <t>Bourání příček z cihel pálených plných, tloušťky 140 mm</t>
  </si>
  <si>
    <t>124</t>
  </si>
  <si>
    <t>"112 :" 0,800*1,500</t>
  </si>
  <si>
    <t>"113 :" 0,800*1,500</t>
  </si>
  <si>
    <t>"212 :" 0,800*1,500</t>
  </si>
  <si>
    <t>"213 :" 0,800*1,500</t>
  </si>
  <si>
    <t>965042121RT2</t>
  </si>
  <si>
    <t>Bourání podkladů pod dlažby nebo litých celistvých dlažeb a mazanin  betonových nebo z litého asfaltu, tloušťky do 100 mm, plochy do 1 m2</t>
  </si>
  <si>
    <t>126</t>
  </si>
  <si>
    <t>"109 :" 1,200*0,900*(0,025+0,050+0,050)</t>
  </si>
  <si>
    <t>"110 :" 1,200*0,900*(0,025+0,050+0,050)</t>
  </si>
  <si>
    <t>965042141RT1</t>
  </si>
  <si>
    <t>Bourání podkladů pod dlažby nebo litých celistvých dlažeb a mazanin  betonových nebo z litého asfaltu, tloušťky do 100 mm, plochy přes 4 m2</t>
  </si>
  <si>
    <t>128</t>
  </si>
  <si>
    <t>Začátek provozního součtu</t>
  </si>
  <si>
    <t>"  120 :" 7,800*(0,025+0,050)</t>
  </si>
  <si>
    <t>Konec provozního součtu</t>
  </si>
  <si>
    <t>65</t>
  </si>
  <si>
    <t>965048150R00</t>
  </si>
  <si>
    <t>Bourání podkladů pod dlažby nebo litých celistvých dlažeb a mazanin  Dočištění povrchu po vybourání dlažeb do tmele, plochy do 50%</t>
  </si>
  <si>
    <t>130</t>
  </si>
  <si>
    <t>"Odkaz na mn. položky pořadí 66 :" 59,93</t>
  </si>
  <si>
    <t>"Odkaz na mn. položky pořadí 136 : " 578,81</t>
  </si>
  <si>
    <t>"Odkaz na mn. položky pořadí 137 : " 100,96</t>
  </si>
  <si>
    <t>"Odkaz na mn. položky pořadí 138 : " 144,565</t>
  </si>
  <si>
    <t>965081713RT1</t>
  </si>
  <si>
    <t>Bourání podlah z keramických dlaždic, tloušťky do 10 mm, plochy přes 1 m2</t>
  </si>
  <si>
    <t>132</t>
  </si>
  <si>
    <t>Poznámka k položce:_x000D_
bez podkladního lože, s jakoukoliv výplní spár</t>
  </si>
  <si>
    <t xml:space="preserve">skladba B5b : </t>
  </si>
  <si>
    <t>"115 :" 2,750*2,700</t>
  </si>
  <si>
    <t>"116 :" 2,750*2,700</t>
  </si>
  <si>
    <t xml:space="preserve">skladba B5c : </t>
  </si>
  <si>
    <t>67</t>
  </si>
  <si>
    <t>965081702R00</t>
  </si>
  <si>
    <t>Bourání podlah Soklíků z dlažeb keramických tloušťky do 10 mm, výšky do 100 mm</t>
  </si>
  <si>
    <t>134</t>
  </si>
  <si>
    <t>"101 :" 9,740</t>
  </si>
  <si>
    <t>-0,800</t>
  </si>
  <si>
    <t>-1,200</t>
  </si>
  <si>
    <t>"115 :" 17,200</t>
  </si>
  <si>
    <t>-0,800*2</t>
  </si>
  <si>
    <t>"117 :" (4,620+2,740)*2</t>
  </si>
  <si>
    <t>-0,900</t>
  </si>
  <si>
    <t>"118 :" (4,620+2,700)*2</t>
  </si>
  <si>
    <t>-0,600</t>
  </si>
  <si>
    <t>"116 :" 17,200</t>
  </si>
  <si>
    <t>967031132R00</t>
  </si>
  <si>
    <t>Přisekání rovných ostění ve zdivu cihelném na jakoukoliv maltu vápennou nebo vépenocementovou</t>
  </si>
  <si>
    <t>136</t>
  </si>
  <si>
    <t>Poznámka k položce:_x000D_
bez odstupu, po hrubém vybourání otvorů v jakémkoliv zdivu cihelném, včetně pomocného lešení o výšce podlahy do 1900 mm a pro zatížení do 1,5 kPa  (150 kg/m2),</t>
  </si>
  <si>
    <t>"121 :" 3,000*0,100*2</t>
  </si>
  <si>
    <t xml:space="preserve">bourání výtah V1 : </t>
  </si>
  <si>
    <t>"1NP :" (1,100+1,675)*2*0,150*1</t>
  </si>
  <si>
    <t xml:space="preserve">bourání výtah V2 : </t>
  </si>
  <si>
    <t>"1NP :" (1,100+1,575)*2*0,150</t>
  </si>
  <si>
    <t>"2NP :" (1,100+2,150)*2*0,150*1</t>
  </si>
  <si>
    <t>"2NP :" (1,100+2,075)*2*0,150</t>
  </si>
  <si>
    <t>"101 :" (0,600+1,970*2)*0,100</t>
  </si>
  <si>
    <t>(0,800+1,970*2)*0,100</t>
  </si>
  <si>
    <t>"102 :" (0,800+1,970*2)*0,100</t>
  </si>
  <si>
    <t>"103 :" (0,800+1,970*2)*0,100*2</t>
  </si>
  <si>
    <t>"107 :" (0,600+1,970*2)*0,100</t>
  </si>
  <si>
    <t>"108 :" (0,800+1,970*2)*0,100</t>
  </si>
  <si>
    <t>"111 :" (0,600+1,970*2)*0,100</t>
  </si>
  <si>
    <t>"112 :" (0,600+1,970*2)*0,100</t>
  </si>
  <si>
    <t>"115 :" (0,800+1,970*2)*0,100</t>
  </si>
  <si>
    <t>"119 :" (0,600+1,970*2)*0,100</t>
  </si>
  <si>
    <t>"102 :" (0,800+1,970*2)*0,100*3</t>
  </si>
  <si>
    <t>"103 :" (0,800+1,970*2)*0,100</t>
  </si>
  <si>
    <t>"104 :" (0,800+1,970*2)*0,100</t>
  </si>
  <si>
    <t>"105 :" (0,800+1,970*2)*0,100</t>
  </si>
  <si>
    <t>"109 :" (0,800+1,970*2)*0,100</t>
  </si>
  <si>
    <t>"113 :" (0,600+1,970*2)*0,100</t>
  </si>
  <si>
    <t>"116 :" (0,800+1,970*2)*0,100</t>
  </si>
  <si>
    <t>"118 :" (0,600+1,970*2)*0,100</t>
  </si>
  <si>
    <t>"201 :" (0,600+1,970*2)*0,100</t>
  </si>
  <si>
    <t>"202 :" (0,800+1,970*2)*0,100</t>
  </si>
  <si>
    <t>"203 :" (0,800+1,970*2)*0,100*2</t>
  </si>
  <si>
    <t>"204 :" (0,800+1,970*2)*0,100</t>
  </si>
  <si>
    <t>"207 :" (0,800+1,970*2)*0,100</t>
  </si>
  <si>
    <t>"208 :" (0,600+1,970*2)*0,100</t>
  </si>
  <si>
    <t>"211 :" (0,800+1,970*2)*0,100</t>
  </si>
  <si>
    <t>"212 :" (0,600+1,970*2)*0,100</t>
  </si>
  <si>
    <t>(0,800+1,970*2)*0,100*2</t>
  </si>
  <si>
    <t>"202 :" (0,800+1,970*2)*0,100*2</t>
  </si>
  <si>
    <t>"203 :" (0,800+1,970*2)*0,100</t>
  </si>
  <si>
    <t>"205 :" (0,800+1,970*2)*0,100</t>
  </si>
  <si>
    <t>"209 :" (0,800+1,970*2)*0,100</t>
  </si>
  <si>
    <t>"213 :" (0,600+1,970*2)*0,100</t>
  </si>
  <si>
    <t>"216 :" (0,600+1,970*2)*0,100</t>
  </si>
  <si>
    <t>"104 :" (1,450+1,970*2)*0,100</t>
  </si>
  <si>
    <t>"204 :" (1,450+1,970*2)*0,100</t>
  </si>
  <si>
    <t>69</t>
  </si>
  <si>
    <t>968061125R00</t>
  </si>
  <si>
    <t>Vyvěšení nebo zavěšení dřevěných křídel dveří, plochy do 2 m2</t>
  </si>
  <si>
    <t>138</t>
  </si>
  <si>
    <t>Poznámka k položce:_x000D_
oken, dveří a vrat, s uložením a opětovným zavěšením po provedení stavebních změn,</t>
  </si>
  <si>
    <t>"101 :" 2,000</t>
  </si>
  <si>
    <t>"102 :" 1,000</t>
  </si>
  <si>
    <t>"103 :" 2,000</t>
  </si>
  <si>
    <t>"104 :" 2,000</t>
  </si>
  <si>
    <t>"107 :" 1,000</t>
  </si>
  <si>
    <t>"108 :" 1,000</t>
  </si>
  <si>
    <t>"111 :" 2,000</t>
  </si>
  <si>
    <t>"112 :" 1,000</t>
  </si>
  <si>
    <t>"115 :" 1,000</t>
  </si>
  <si>
    <t>"119 :" 2,000</t>
  </si>
  <si>
    <t>"102 :" 3,000</t>
  </si>
  <si>
    <t>"103 :" 1,000</t>
  </si>
  <si>
    <t>"104 :" 1,000</t>
  </si>
  <si>
    <t>"105 :" 1,000</t>
  </si>
  <si>
    <t>"113 :" 1,000</t>
  </si>
  <si>
    <t>"116 :" 1,000</t>
  </si>
  <si>
    <t>"118 :" 2,000</t>
  </si>
  <si>
    <t>"201 :" 2,000</t>
  </si>
  <si>
    <t>"202 :" 1,000</t>
  </si>
  <si>
    <t>"203 :" 2,000</t>
  </si>
  <si>
    <t>"204 :" 3,000</t>
  </si>
  <si>
    <t>"207 :" 1,000</t>
  </si>
  <si>
    <t>"208 :" 1,000</t>
  </si>
  <si>
    <t>"211 :" 2,000</t>
  </si>
  <si>
    <t>"212 :" 1,000</t>
  </si>
  <si>
    <t>"201 :" 3,000</t>
  </si>
  <si>
    <t>"202 :" 2,000</t>
  </si>
  <si>
    <t>"203 :" 1,000</t>
  </si>
  <si>
    <t>"204 :" 1,000</t>
  </si>
  <si>
    <t>"205 :" 1,000</t>
  </si>
  <si>
    <t>"213 :" 1,000</t>
  </si>
  <si>
    <t>"216 :" 2,000</t>
  </si>
  <si>
    <t>70</t>
  </si>
  <si>
    <t>968072455R00</t>
  </si>
  <si>
    <t>Vybourání a vyjmutí kovových rámů a rolet rámů, včetně pomocného lešení o výšce podlahy do 1900 mm a pro zatížení do 1,5 kPa  (150 kg/m2) dveřních zárubní, plochy do 2 m2</t>
  </si>
  <si>
    <t>140</t>
  </si>
  <si>
    <t>"101 :" 0,600*1,970</t>
  </si>
  <si>
    <t>0,800*1,970</t>
  </si>
  <si>
    <t>"102 :" 0,800*1,970</t>
  </si>
  <si>
    <t>"103 :" 0,800*1,970*2</t>
  </si>
  <si>
    <t>"107 :" 0,600*1,970</t>
  </si>
  <si>
    <t>"108 :" 0,800*1,970</t>
  </si>
  <si>
    <t>"111 :" 0,600*1,970</t>
  </si>
  <si>
    <t>"112 :" 0,600*1,970</t>
  </si>
  <si>
    <t>"115 :" 0,800*1,970</t>
  </si>
  <si>
    <t>"119 :" 0,600*1,970</t>
  </si>
  <si>
    <t>"102 :" 0,800*1,970*3</t>
  </si>
  <si>
    <t>"103 :" 0,800*1,970</t>
  </si>
  <si>
    <t>"104 : "0,800*1,970</t>
  </si>
  <si>
    <t>"105 :" 0,800*1,970</t>
  </si>
  <si>
    <t>"109 :" 0,800*1,970</t>
  </si>
  <si>
    <t>"113 :" 0,600*1,970</t>
  </si>
  <si>
    <t>"116 :" 0,800*1,970</t>
  </si>
  <si>
    <t>"118 :" 0,600*1,970</t>
  </si>
  <si>
    <t>"201 :" 0,600*1,970</t>
  </si>
  <si>
    <t>"202 :" 0,800*1,970</t>
  </si>
  <si>
    <t>"203 :" 0,800*1,970*2</t>
  </si>
  <si>
    <t>"204 :" 0,800*1,970</t>
  </si>
  <si>
    <t>"207 :" 0,800*1,970</t>
  </si>
  <si>
    <t>"208 :" 0,600*1,970</t>
  </si>
  <si>
    <t>"211 :" 0,600*1,970</t>
  </si>
  <si>
    <t>"212 :" 0,600*1,970</t>
  </si>
  <si>
    <t>0,800*1,970*2</t>
  </si>
  <si>
    <t>"202 :" 0,800*1,970*2</t>
  </si>
  <si>
    <t>"203 :" 0,800*1,970</t>
  </si>
  <si>
    <t>"205 :" 0,800*1,970</t>
  </si>
  <si>
    <t>"209 :" 0,800*1,970</t>
  </si>
  <si>
    <t>"213 :" 0,600*1,970</t>
  </si>
  <si>
    <t>"216 :" 0,600*1,970</t>
  </si>
  <si>
    <t>71</t>
  </si>
  <si>
    <t>968072456R00</t>
  </si>
  <si>
    <t>Vybourání a vyjmutí kovových rámů a rolet rámů, včetně pomocného lešení o výšce podlahy do 1900 mm a pro zatížení do 1,5 kPa  (150 kg/m2) dveřních zárubní, plochy přes 2 m2</t>
  </si>
  <si>
    <t>142</t>
  </si>
  <si>
    <t>"104 :" 1,450*1,970</t>
  </si>
  <si>
    <t>"204 :" 1,450*1,970</t>
  </si>
  <si>
    <t>971033431R00</t>
  </si>
  <si>
    <t>Vybourání otvorů ve zdivu cihelném z jakýchkoliv cihel pálených  na jakoukoliv maltu vápenou nebo vápenocementovou, plochy do 0,25 m2, tloušťky do 150 mm</t>
  </si>
  <si>
    <t>144</t>
  </si>
  <si>
    <t>Poznámka k souboru cen:_x000D_
Včetně pomocného lešení o výšce podlahy do 1900 mm a pro zatížení do 1,5 kPa (150 kg/m2).</t>
  </si>
  <si>
    <t>Poznámka k položce:_x000D_
základovém nebo nadzákladovém,</t>
  </si>
  <si>
    <t xml:space="preserve">viz. výkres půdorys 1NP : </t>
  </si>
  <si>
    <t>"109 :" 2,000</t>
  </si>
  <si>
    <t>"110 :" 2,000</t>
  </si>
  <si>
    <t xml:space="preserve">viz. výkres půdorys 2NP : </t>
  </si>
  <si>
    <t>"209 :" 2,000</t>
  </si>
  <si>
    <t>"210 :" 2,000</t>
  </si>
  <si>
    <t>73</t>
  </si>
  <si>
    <t>971033531R00</t>
  </si>
  <si>
    <t>Vybourání otvorů ve zdivu cihelném z jakýchkoliv cihel pálených  na jakoukoliv maltu vápenou nebo vápenocementovou, plochy do 1 m2, tloušťky do 150 mm</t>
  </si>
  <si>
    <t>146</t>
  </si>
  <si>
    <t>"1NP :" 1,100*1,675*1</t>
  </si>
  <si>
    <t>-0,900*1,000*1</t>
  </si>
  <si>
    <t>"1NP :" 1,100*1,575</t>
  </si>
  <si>
    <t>-0,900*1,000</t>
  </si>
  <si>
    <t>971033631R00</t>
  </si>
  <si>
    <t>Vybourání otvorů ve zdivu cihelném z jakýchkoliv cihel pálených  na jakoukoliv maltu vápenou nebo vápenocementovou, plochy do 4 m2, tloušťky do 150 mm</t>
  </si>
  <si>
    <t>148</t>
  </si>
  <si>
    <t>"2NP :" 1,100*2,150*1</t>
  </si>
  <si>
    <t>-0,900*1,000*2</t>
  </si>
  <si>
    <t>"2NP :" 1,100*2,075</t>
  </si>
  <si>
    <t>75</t>
  </si>
  <si>
    <t>978059531R00</t>
  </si>
  <si>
    <t>Odsekání a odebrání obkladů stěn z obkládaček vnitřních z jakýchkoliv materiálů, plochy přes 2 m2</t>
  </si>
  <si>
    <t>150</t>
  </si>
  <si>
    <t>Poznámka k položce:_x000D_
včetně otlučení podkladní omítky až na zdivo,</t>
  </si>
  <si>
    <t>"112 :" (1,200+1,550)*2*2,000</t>
  </si>
  <si>
    <t>-0,600*1,970*2</t>
  </si>
  <si>
    <t>"113 :" (0,900+1,300)*2*2,000</t>
  </si>
  <si>
    <t>"114 :" (0,900+1,550)*2*2,000</t>
  </si>
  <si>
    <t>"121 :" (2,300+1,400)*2*2,000</t>
  </si>
  <si>
    <t>-0,900*2,000</t>
  </si>
  <si>
    <t>"109 :" (3,600+2,200)*2*2,000</t>
  </si>
  <si>
    <t>-1,200*(2,000-0,725)</t>
  </si>
  <si>
    <t>"113 :" (1,200+1,550)*2*2,000</t>
  </si>
  <si>
    <t>"114 :" (0,900+1,300)*2,000</t>
  </si>
  <si>
    <t>"208 :" (3,440+2,740)*2,000</t>
  </si>
  <si>
    <t>"212 :" (1,200+1,550)*2*2,000</t>
  </si>
  <si>
    <t>"213 :" (0,900+1,300)*2*2,000</t>
  </si>
  <si>
    <t>"214 :" (0,900+1,550)*2*2,000</t>
  </si>
  <si>
    <t>"209 :" (2,695+3,520)*2,000</t>
  </si>
  <si>
    <t>"213 :" (1,200+1,550)*2*2,000</t>
  </si>
  <si>
    <t>"214 :" (0,900+1,300)*2*2,000</t>
  </si>
  <si>
    <t>"215 :" (0,900+1,550)*2*2,000</t>
  </si>
  <si>
    <t>76</t>
  </si>
  <si>
    <t>96R001</t>
  </si>
  <si>
    <t>M1 odstranění žb zástěny včetně základů - 4900+2x400/1300 mm, po dokončení prací bude prostor zplanýrován a oset</t>
  </si>
  <si>
    <t>152</t>
  </si>
  <si>
    <t>Poznámka k souboru cen:_x000D_
Včetně odovzu a likvidace suti.</t>
  </si>
  <si>
    <t>96R003</t>
  </si>
  <si>
    <t>Stávající schodišťové zábradlí - obroušení barvy, zabroušení ostrých hran do hladka, odstranění stávajícího PVC madla, včetně odvozu a likvidace suti</t>
  </si>
  <si>
    <t>156</t>
  </si>
  <si>
    <t xml:space="preserve">pozn. č.1 : </t>
  </si>
  <si>
    <t>"blok C :" 1,000</t>
  </si>
  <si>
    <t>"blok B :" 1,000</t>
  </si>
  <si>
    <t>79</t>
  </si>
  <si>
    <t>96R004</t>
  </si>
  <si>
    <t>Demontáž výtahu včetně pohonu a veškerých řídících jednotek, včetně odvozu a likvidace suti</t>
  </si>
  <si>
    <t>158</t>
  </si>
  <si>
    <t xml:space="preserve">pozn. č.2 : </t>
  </si>
  <si>
    <t>96R005</t>
  </si>
  <si>
    <t>Demontáž zakrytí stávajících instalací "kufr", včetně odvozu a likvidace suti</t>
  </si>
  <si>
    <t>160</t>
  </si>
  <si>
    <t xml:space="preserve">pozn. č.3 : </t>
  </si>
  <si>
    <t>"101 :" 2,420</t>
  </si>
  <si>
    <t>"111 :" 1,550</t>
  </si>
  <si>
    <t>"102 :" 4,720+2,650</t>
  </si>
  <si>
    <t>81</t>
  </si>
  <si>
    <t>96R006</t>
  </si>
  <si>
    <t>Demontáž parapetů kryjících topná tělesa, včetně odvozu a likvidace suti</t>
  </si>
  <si>
    <t>162</t>
  </si>
  <si>
    <t>"102 :" 1,980</t>
  </si>
  <si>
    <t>"103 :" 3,540</t>
  </si>
  <si>
    <t>"104 :" 8,200</t>
  </si>
  <si>
    <t>"105, 106 :" 2,800+12,800+4,400</t>
  </si>
  <si>
    <t>"103 :" 1,860</t>
  </si>
  <si>
    <t>"104 :" 1,600</t>
  </si>
  <si>
    <t>"105 :" 8,120</t>
  </si>
  <si>
    <t>"106 :" 4,400+12,800+2,800</t>
  </si>
  <si>
    <t>"201:"4,4</t>
  </si>
  <si>
    <t>"202 :" 1,980</t>
  </si>
  <si>
    <t>"203 :" 3,540</t>
  </si>
  <si>
    <t>"204 :" 8,120</t>
  </si>
  <si>
    <t>"205, 206 :" 2,800+12,800+4,400</t>
  </si>
  <si>
    <t>"202 :" 2,300</t>
  </si>
  <si>
    <t>"203 :" 1,860</t>
  </si>
  <si>
    <t>"204 :" 1,600</t>
  </si>
  <si>
    <t>"205 :" 8,120</t>
  </si>
  <si>
    <t>"206 : "4,400+12,800+4,400</t>
  </si>
  <si>
    <t>96R007</t>
  </si>
  <si>
    <t>Odstranění tyče pro závěsy (v hernách), včetně odvozu a likvidace suti</t>
  </si>
  <si>
    <t>soubor</t>
  </si>
  <si>
    <t>164</t>
  </si>
  <si>
    <t>83</t>
  </si>
  <si>
    <t>96R008</t>
  </si>
  <si>
    <t>Demontáž větracích mřížek 400x200 mm nad dveřními otvory, včetně odvozu a likvidace suti</t>
  </si>
  <si>
    <t>166</t>
  </si>
  <si>
    <t>"blok C :" 7,000</t>
  </si>
  <si>
    <t>"blok B :" 6,000</t>
  </si>
  <si>
    <t>"blok C :" 6,000</t>
  </si>
  <si>
    <t>99</t>
  </si>
  <si>
    <t>Staveništní přesun hmot</t>
  </si>
  <si>
    <t>999281108R00</t>
  </si>
  <si>
    <t>Přesun hmot pro opravy a údržbu objektů pro opravy a údržbu dosavadních objektů včetně vnějších plášťů  výšky do 12 m,</t>
  </si>
  <si>
    <t>168</t>
  </si>
  <si>
    <t>Poznámka k položce:_x000D_
oborů 801, 803, 811 a 812</t>
  </si>
  <si>
    <t>711</t>
  </si>
  <si>
    <t>Izolace proti vodě</t>
  </si>
  <si>
    <t>85</t>
  </si>
  <si>
    <t>711111001RZ2</t>
  </si>
  <si>
    <t>Provedení izolace proti zemní vlhkosti natěradly za studena na ploše vodorovné nátěrem penetračním, 1 x nátěr, včetně dodávky penetračního laku ALP-M</t>
  </si>
  <si>
    <t>170</t>
  </si>
  <si>
    <t>Poznámka k souboru cen:_x000D_
Penetrace pod pásy z modifikovaného asfaltu.</t>
  </si>
  <si>
    <t xml:space="preserve">Odkaz na mn. položky pořadí 88 : </t>
  </si>
  <si>
    <t>3,708</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</si>
  <si>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</si>
  <si>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</si>
  <si>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172</t>
  </si>
  <si>
    <t xml:space="preserve">Odkaz na mn. položky pořadí 89 : </t>
  </si>
  <si>
    <t>2,52</t>
  </si>
  <si>
    <t>711141559R00</t>
  </si>
  <si>
    <t>Provedení izolace proti zemní vlhkosti pásy přitavením vodorovná, 1 vrstva, bez dodávky izolačních pásů,</t>
  </si>
  <si>
    <t>176</t>
  </si>
  <si>
    <t>89</t>
  </si>
  <si>
    <t>711142559R00</t>
  </si>
  <si>
    <t>Provedení izolace proti zemní vlhkosti pásy přitavením svislá, 1 vrstva, bez dodávky izolačních pásů,</t>
  </si>
  <si>
    <t>178</t>
  </si>
  <si>
    <t>(1,200+0,900)*2*0,300*1</t>
  </si>
  <si>
    <t>(1,200+0,900)*2*0,300</t>
  </si>
  <si>
    <t>711140101R00</t>
  </si>
  <si>
    <t>Odstranění izolace proti vodě - pásy přitavením vodorovné, 1 vrstva</t>
  </si>
  <si>
    <t>180</t>
  </si>
  <si>
    <t>"109 :" 1,200*0,900</t>
  </si>
  <si>
    <t>"110 :" 1,200*0,900</t>
  </si>
  <si>
    <t>91</t>
  </si>
  <si>
    <t>711212000RU1</t>
  </si>
  <si>
    <t>Izolace proti vodě nátěr podkladní pod hydroizolační stěrky</t>
  </si>
  <si>
    <t>182</t>
  </si>
  <si>
    <t xml:space="preserve">Odkaz na mn. položky pořadí 92 : </t>
  </si>
  <si>
    <t>63,08</t>
  </si>
  <si>
    <t>711212002RT3</t>
  </si>
  <si>
    <t>Izolace proti vodě stěrka hydroizolační  proti vlhkosti</t>
  </si>
  <si>
    <t>184</t>
  </si>
  <si>
    <t>Poznámka k souboru cen:_x000D_
jednovrstvá</t>
  </si>
  <si>
    <t>1,200*0,900*1</t>
  </si>
  <si>
    <t>1,200*0,900</t>
  </si>
  <si>
    <t xml:space="preserve">skladba B5.c : </t>
  </si>
  <si>
    <t xml:space="preserve">  blok C : </t>
  </si>
  <si>
    <t>"  112" : (1,200+1,550)*2</t>
  </si>
  <si>
    <t xml:space="preserve">  -0,600*2*0,25</t>
  </si>
  <si>
    <t>"  113 " (0,900+1,300)*2*0,25</t>
  </si>
  <si>
    <t xml:space="preserve">  -0,600*0,25</t>
  </si>
  <si>
    <t>"  114 :" (0,900+1,550)*2*0,25</t>
  </si>
  <si>
    <t>"  121 :" (2,300+1,400)*2*0,25</t>
  </si>
  <si>
    <t xml:space="preserve">  -0,900*0,25</t>
  </si>
  <si>
    <t xml:space="preserve">  blok B : </t>
  </si>
  <si>
    <t>"  113 :" (1,200+1,550)*2*0,25</t>
  </si>
  <si>
    <t xml:space="preserve">  0,600*2*0,25</t>
  </si>
  <si>
    <t>"  114 :" (0,900+1,300)*2*0,25</t>
  </si>
  <si>
    <t>"  115 :" (0,900+1,550)*2*0,25</t>
  </si>
  <si>
    <t>3,000*1,800*2</t>
  </si>
  <si>
    <t xml:space="preserve">skladba A13a : </t>
  </si>
  <si>
    <t xml:space="preserve">skladba A21b : </t>
  </si>
  <si>
    <t xml:space="preserve">  skladba A2b : </t>
  </si>
  <si>
    <t>"  213 :" (1,200+1,550)*2*0,25</t>
  </si>
  <si>
    <t>"  214 :" (0,900+1,300)*2*0,25</t>
  </si>
  <si>
    <t>"  215 :" (0,900+1,550)*2*0,25</t>
  </si>
  <si>
    <t xml:space="preserve">  skladba A13a : </t>
  </si>
  <si>
    <t>"  212 :" (1,200+1,550)*2*0,25</t>
  </si>
  <si>
    <t>"  213 :" (0,900+1,300)*2*0,25</t>
  </si>
  <si>
    <t>"  214 :" (0,900+1,550)*2*0,25</t>
  </si>
  <si>
    <t xml:space="preserve">  skladba A21b : </t>
  </si>
  <si>
    <t>93</t>
  </si>
  <si>
    <t>711212601RT2</t>
  </si>
  <si>
    <t>Izolace proti vodě doplňky  těsnicí pás š.100 mm do spoje podlaha-stěna</t>
  </si>
  <si>
    <t>186</t>
  </si>
  <si>
    <t>(1,200+0,900)*2*1</t>
  </si>
  <si>
    <t>(1,200+0,900)*2</t>
  </si>
  <si>
    <t>"112 :" (1,200+1,550)*2</t>
  </si>
  <si>
    <t>-0,600*2</t>
  </si>
  <si>
    <t>"113 :" (0,900+1,300)*2</t>
  </si>
  <si>
    <t>"114 :" (0,900+1,550)*2</t>
  </si>
  <si>
    <t>"121 :" (2,300+1,400)*2</t>
  </si>
  <si>
    <t>"113 :" (1,200+1,550)*2</t>
  </si>
  <si>
    <t>0,600*2</t>
  </si>
  <si>
    <t>"114 :" (0,900+1,300)*2</t>
  </si>
  <si>
    <t>"115 :" (0,900+1,550)*2</t>
  </si>
  <si>
    <t>"212 :" (1,200+1,550)*2</t>
  </si>
  <si>
    <t>"213 :" (0,900+1,300)*2</t>
  </si>
  <si>
    <t>"214 :" (0,900+1,550)*2</t>
  </si>
  <si>
    <t>"213 :" (1,200+1,550)*2</t>
  </si>
  <si>
    <t>"214 :" (0,900+1,300)*2</t>
  </si>
  <si>
    <t>"215 :" (0,900+1,550)*2</t>
  </si>
  <si>
    <t>711212602RT2</t>
  </si>
  <si>
    <t>Izolace proti vodě doplňky  těsnicí roh do spoje podlaha stěna</t>
  </si>
  <si>
    <t>188</t>
  </si>
  <si>
    <t>4,000*1</t>
  </si>
  <si>
    <t>4,000</t>
  </si>
  <si>
    <t>"112 :" 4,000</t>
  </si>
  <si>
    <t>"113 :" 4,000</t>
  </si>
  <si>
    <t>"114 :" 4,000</t>
  </si>
  <si>
    <t>"121 :" 4,000</t>
  </si>
  <si>
    <t>"115 :" 4,000</t>
  </si>
  <si>
    <t>"212 :" 4,000</t>
  </si>
  <si>
    <t>"213 :" 4,000</t>
  </si>
  <si>
    <t>"214 :" 4,000</t>
  </si>
  <si>
    <t>"215 :" 4,000</t>
  </si>
  <si>
    <t>711212611RT2</t>
  </si>
  <si>
    <t>Izolace proti vodě doplňky  těsnicí pás šířky 100 mm do svislých koutů</t>
  </si>
  <si>
    <t>190</t>
  </si>
  <si>
    <t>0,300*4*1</t>
  </si>
  <si>
    <t>0,300*4</t>
  </si>
  <si>
    <t>"  112 :" 4,000*0,25</t>
  </si>
  <si>
    <t>"  113 :" 4,000*0,25</t>
  </si>
  <si>
    <t>"  114 :" 4,000*0,25</t>
  </si>
  <si>
    <t>"  121 :" 4,000*0,25</t>
  </si>
  <si>
    <t>"  115 :" 4,000*0,25</t>
  </si>
  <si>
    <t>1,800*2*2</t>
  </si>
  <si>
    <t xml:space="preserve"> " 212 :" 4,000*0,25</t>
  </si>
  <si>
    <t xml:space="preserve">  "213 :" 4,000*0,25</t>
  </si>
  <si>
    <t>"  214 :" 4,000*0,25</t>
  </si>
  <si>
    <t>"  213 :" 4,000*0,25</t>
  </si>
  <si>
    <t>"  215 :" 4,000*0,25</t>
  </si>
  <si>
    <t>62852265R</t>
  </si>
  <si>
    <t>pás izolační z modifikovaného asfaltu natavitelný, mechanicky kotvený; nosná vložka skelná tkanina; horní strana jemný minerální posyp; spodní strana PE fólie; tl. 4,0 mm</t>
  </si>
  <si>
    <t>192</t>
  </si>
  <si>
    <t>"Odkaz na mn. položky pořadí 88 :" 3,78*1,15</t>
  </si>
  <si>
    <t>Koeficient : 0,15</t>
  </si>
  <si>
    <t>"Odkaz na mn. položky pořadí 89 : "2,52*1,2</t>
  </si>
  <si>
    <t>Koeficient : 0,20</t>
  </si>
  <si>
    <t>97</t>
  </si>
  <si>
    <t>998711102R00</t>
  </si>
  <si>
    <t>Přesun hmot pro izolace proti vodě svisle do 12 m</t>
  </si>
  <si>
    <t>194</t>
  </si>
  <si>
    <t>Poznámka k položce:_x000D_
50 m vodorovně měřeno od těžiště půdorysné plochy skládky do těžiště půdorysné plochy objektu</t>
  </si>
  <si>
    <t>712</t>
  </si>
  <si>
    <t>Povlakové krytiny</t>
  </si>
  <si>
    <t>712R001</t>
  </si>
  <si>
    <t>D+M zapravení fóliové střechy po vyvedení nového odvětrání kanalizace</t>
  </si>
  <si>
    <t>196</t>
  </si>
  <si>
    <t xml:space="preserve">viz. technická zpráva : </t>
  </si>
  <si>
    <t>2,000</t>
  </si>
  <si>
    <t>725</t>
  </si>
  <si>
    <t>Zařizovací předměty</t>
  </si>
  <si>
    <t>725330820R00</t>
  </si>
  <si>
    <t>Demontáž výlevek diturvitových</t>
  </si>
  <si>
    <t>208</t>
  </si>
  <si>
    <t>Poznámka k položce:_x000D_
bez výtokových armatur a bez nádrže a splachovacího potrubí,</t>
  </si>
  <si>
    <t>"214 :" 1,000</t>
  </si>
  <si>
    <t>"215 :" 1,000</t>
  </si>
  <si>
    <t>766</t>
  </si>
  <si>
    <t>Konstrukce truhlářské</t>
  </si>
  <si>
    <t>105</t>
  </si>
  <si>
    <t>766R001</t>
  </si>
  <si>
    <t>D1 D+M interiérové dveře plné jednokřídlové vč. obložkové zárubně, 800x1970 mm</t>
  </si>
  <si>
    <t>210</t>
  </si>
  <si>
    <t>Poznámka k souboru cen:_x000D_
ZÁRUBEŇ: OCELOVÁ ZÁRUBEŇ PRO DODATEČNOU MONTÁŽ, ŽÁROVĚ POZINKOVANÝ PLECH tl. 1,5 mm, ZÁRUBEŇ S POLODRÁŽKOU A TŘEMI ZÁVĚSOVÝMI KAPSAMI, PROVRCHOVÁ ÚPRAVA PRÁŠKOVÁ RAL 9016 DVEŘNÍ KŘÍDLO: ROZMĚR KŘÍDLA 800 x 1970 mm, OCELOVÉ, PLNÉ, BEZFALCOVÉ, DVEŘE JSOU V MÍSTĚ ZÁVĚSŮ A ZÁMKŮ ZESÍLENY VÝZTUHAMI, VÝPLŇ TVOŘÍ DŘEVOTŘÍSKA, POVRCHOVÁ ÚPRAVA CPL BÍLÁ, KLIKA/KLIKA DODÁVKA V KOMPLETIZOVANÉM PROVEDENÍ VČ. KOTEVNÍCH PRVKŮ, PRAHŮ A ZAPRAVENÍ NAPOJOVACÍ SPÁRY.</t>
  </si>
  <si>
    <t>8+16</t>
  </si>
  <si>
    <t>107</t>
  </si>
  <si>
    <t>766R003</t>
  </si>
  <si>
    <t>D3 D+M interiérové dveře plné jednokřídlové vč. obložkové zárubně, 600x1970 mm</t>
  </si>
  <si>
    <t>214</t>
  </si>
  <si>
    <t>Poznámka k souboru cen:_x000D_
ZÁRUBEŇ: OCELOVÁ ZÁRUBEŇ PRO DODATEČNOU MONTÁŽ, ŽÁROVĚ POZINKOVANÝ PLECH tl. 1,5 mm, ZÁRUBEŇ S POLODRÁŽKOU A TŘEMI ZÁVĚSOVÝMI KAPSAMI, PROVRCHOVÁ ÚPRAVA PRÁŠKOVÁ RAL 9016 DVEŘNÍ KŘÍDLO: ROZMĚR KŘÍDLA 600 x 1970 mm, OCELOVÉ, PLNÉ, BEZFALCOVÉ, DVEŘE JSOU V MÍSTĚ ZÁVĚSŮ A ZÁMKŮ ZESÍLENY VÝZTUHAMI, VÝPLŇ TVOŘÍ DŘEVOTŘÍSKA, POVRCHOVÁ ÚPRAVA CPL BÍLÁ, KLIKA/KLIKA DODÁVKA V KOMPLETIZOVANÉM PROVEDENÍ VČ. KOTEVNÍCH PRVKŮ, PRAHŮ A ZAPRAVENÍ NAPOJOVACÍ SPÁRY.</t>
  </si>
  <si>
    <t>3+8</t>
  </si>
  <si>
    <t>766R004</t>
  </si>
  <si>
    <t>D4 D+M interiérové dveře plné dvoukřídlé vč. obložkové zárubně, 1450x1970 mm</t>
  </si>
  <si>
    <t>216</t>
  </si>
  <si>
    <t>Poznámka k souboru cen:_x000D_
ZÁRUBEŇ: OCELOVÁ ZÁRUBEŇ PRO DODATEČNOU MONTÁŽ, ŽÁROVĚ POZINKOVANÝ PLECH tl. 1,5 mm, ZÁRUBEŇ S POLODRÁŽKOU A TŘEMI ZÁVĚSOVÝMI KAPSAMI, PROVRCHOVÁ ÚPRAVA PRÁŠKOVÁ RAL 9016 DVEŘNÍ KŘÍDLO: ROZMĚR KŘÍDEL 725 x 1970 mm, OCELOVÉ, PLNÉ, BEZFALCOVÉ, DVEŘE JSOU V MÍSTĚ ZÁVĚSŮ A ZÁMKŮ ZESÍLENY VÝZTUHAMI, VÝPLŇ TVOŘÍ DŘEVOTŘÍSKA, POVRCHOVÁ ÚPRAVA CPL BÍLÁ, KLIKA/KLIKA DODÁVKA V KOMPLETIZOVANÉM PROVEDENÍ VČ. KOTEVNÍCH PRVKŮ, PRAHŮ A ZAPRAVENÍ NAPOJOVACÍ SPÁRY.</t>
  </si>
  <si>
    <t>109</t>
  </si>
  <si>
    <t>766R005</t>
  </si>
  <si>
    <t>D1.a D+M interiérové dveře plné jednokřídlové vč. obložkové zárubně, 800x1970 mm, PO</t>
  </si>
  <si>
    <t>218</t>
  </si>
  <si>
    <t>Poznámka k souboru cen:_x000D_
ZÁRUBEŇ: OCELOVÁ ZÁRUBEŇ PRO DODATEČNOU MONTÁŽ, ŽÁROVĚ POZINKOVANÝ PLECH tl. 1,5 mm, ZÁRUBEŇ S POLODRÁŽKOU A TŘEMI ZÁVĚSOVÝMI KAPSAMI, PROVRCHOVÁ ÚPRAVA PRÁŠKOVÁ RAL 9016 DVEŘNÍ KŘÍDLO: ROZMĚR KŘÍDLA 800 x 1970 mm, OCELOVÉ, PLNÉ, BEZFALCOVÉ, DVEŘE JSOU V MÍSTĚ ZÁVĚSŮ A ZÁMKŮ ZESÍLENY VÝZTUHAMI, VÝPLŇ TVOŘÍ DŘEVOTŘÍSKA, POVRCHOVÁ ÚPRAVA CPL BÍLÁ, KLIKA/KLIKA JEDNÁ SE O DVEŘE S PROTIPOŽÁRNÍ ÚPRAVOU. STUPEŇ POŽÁRNÍ BEZPEČNOSTI JE DEFINOVÁN V ČÁSTI D.1.3 PBŘS. DODÁVKA V KOMPLETIZOVANÉM PROVEDENÍ VČ. KOTEVNÍCH PRVKŮ, PRAHŮ A ZAPRAVENÍ NAPOJOVACÍ SPÁRY.</t>
  </si>
  <si>
    <t>5+4</t>
  </si>
  <si>
    <t>111</t>
  </si>
  <si>
    <t>766R007</t>
  </si>
  <si>
    <t>D3.a D+M interiérové dveře plné jednokřídlové vč. obložkové zárubně, 600x1970 mm, PO</t>
  </si>
  <si>
    <t>222</t>
  </si>
  <si>
    <t>Poznámka k souboru cen:_x000D_
ZÁRUBEŇ: OCELOVÁ ZÁRUBEŇ PRO DODATEČNOU MONTÁŽ, ŽÁROVĚ POZINKOVANÝ PLECH tl. 1,5 mm, ZÁRUBEŇ S POLODRÁŽKOU A TŘEMI ZÁVĚSOVÝMI KAPSAMI, PROVRCHOVÁ ÚPRAVA PRÁŠKOVÁ RAL 9016 DVEŘNÍ KŘÍDLO: ROZMĚR KŘÍDLA 600 x 1970 mm, OCELOVÉ, PLNÉ, BEZFALCOVÉ, DVEŘE JSOU V MÍSTĚ ZÁVĚSŮ A ZÁMKŮ ZESÍLENY VÝZTUHAMI, VÝPLŇ TVOŘÍ DŘEVOTŘÍSKA, POVRCHOVÁ ÚPRAVA CPL BÍLÁ, KLIKA/KLIKA JEDNÁ SE O DVEŘE S PROTIPOŽÁRNÍ ÚPRAVOU. STUPEŇ POŽÁRNÍ BEZPEČNOSTI JE DEFINOVÁN V ČÁSTI D.1.3 PBŘS. DODÁVKA V KOMPLETIZOVANÉM PROVEDENÍ VČ. KOTEVNÍCH PRVKŮ, PRAHŮ A ZAPRAVENÍ NAPOJOVACÍ SPÁRY.</t>
  </si>
  <si>
    <t>766R008</t>
  </si>
  <si>
    <t>D5 D+M interiérové dveře plné jednokřídlové vč. obložkové zárubně, 925x1250 mm, PO</t>
  </si>
  <si>
    <t>224</t>
  </si>
  <si>
    <t>Poznámka k souboru cen:_x000D_
ZÁRUBEŇ: OCELOVÁ ZÁRUBEŇ PRO DODATEČNOU MONTÁŽ, ŽÁROVĚ POZINKOVANÝ PLECH tl. 1,5 mm, ZÁRUBEŇ S POLODRÁŽKOU A TŘEMI ZÁVĚSOVÝMI KAPSAMI, PROVRCHOVÁ ÚPRAVA PRÁŠKOVÁ RAL 9016 DVEŘNÍ KŘÍDLO: ROZMĚR KŘÍDLA 925x1250 mm, OCELOVÉ, PLNÉ, BEZFALCOVÉ, DVEŘE JSOU V MÍSTĚ ZÁVĚSŮ A ZÁMKŮ ZESÍLENY VÝZTUHAMI, VYROBENÉ ZE ŽÁROVĚ POZINKOVANÉHO PLECHU O SÍLE 0,6 MM, VÝPLŇ TVOŘÍ VOŠTINA. POVRCHOVÁ ÚPRAVA PRÁŠKOVÁ BARVA RAL 9016. FAB 3x KLÍČE KLIKA/KLIKA JEDNÁ SE O DVEŘE S PROTIPOŽÁRNÍ ÚPRAVOU. STUPEŇ POŽÁRNÍ BEZPEČNOSTI JE DEFINOVÁN V ČÁSTI D.1.3 PBŘS. DODÁVKA V KOMPLETIZOVANÉM PROVEDENÍ VČ. KOTEVNÍCH PRVKŮ, PRAHŮ A ZAPRAVENÍ NAPOJOVACÍ SPÁRY.</t>
  </si>
  <si>
    <t>113</t>
  </si>
  <si>
    <t>766R009</t>
  </si>
  <si>
    <t>D+M obroušení, nalakování a zpětná montáž garnýží</t>
  </si>
  <si>
    <t>226</t>
  </si>
  <si>
    <t xml:space="preserve">viz. výkresy půdorysů podlaží : </t>
  </si>
  <si>
    <t>766R010</t>
  </si>
  <si>
    <t>S1 D+M okenní sítě proti hmyzu, 1200x2100 mm</t>
  </si>
  <si>
    <t>228</t>
  </si>
  <si>
    <t>Poznámka k souboru cen:_x000D_
ODSTÍN SÍŤOVÉ LIŠTY: DLE BARVY STÁVAJÍCÍHO OKENNÍHO RÁMU. ROZMĚR PRO VÝROBU SÍTÍ BUDE UPŘESNĚN PŘED REALIZACÍ ZAMĚŘENÍM OKENNÍCH OTVORŮ.</t>
  </si>
  <si>
    <t xml:space="preserve">viz. výpis okenních sítí : </t>
  </si>
  <si>
    <t>115</t>
  </si>
  <si>
    <t>766R011</t>
  </si>
  <si>
    <t>S2 D+M okenní sítě proti hmyzu, 1500x2100 mm</t>
  </si>
  <si>
    <t>230</t>
  </si>
  <si>
    <t>766R014</t>
  </si>
  <si>
    <t>S5 D+M okenní sítě proti hmyzu, 1200x1450 mm</t>
  </si>
  <si>
    <t>236</t>
  </si>
  <si>
    <t>766R021</t>
  </si>
  <si>
    <t>P1 D+M parapet - podrobný popis viz. PD</t>
  </si>
  <si>
    <t>240</t>
  </si>
  <si>
    <t>Poznámka k souboru cen:_x000D_
KRYT PARAPETU SE SKLÁDÁ Z OCELOVÉ KONSTRUKCE, KTERÁ JE PROVEDENA Z OCELOVÉHO JAKLU 80x20x2 mm. K CELOVÉ KONSTRUKCI JSOU PŘIVAŘENY 2x KOTEVNÍ DESKA 80x100x3 mm. OCELOVÁ KONSTRUKCE JE PAK KOTVENA DO OBVODOVÉ STĚNY A PODLAHY PŘES ZÁVITOVOU TYČ O PRŮMĚRU 16 mm NA CHEMICKOU KOTVU. OCELOVÁ KONSTRUKCE JE PAK LAKOVÁNA V ODSTÍNU RAL 9016. OCELOVÁ KONSTRUKCE JE OSAZENA V OSOVÉ ROZTEČI 1000 mm. K OCELOVÉ KONSTRUKCI JE PAK PŘIKOTVENO PRKNO 120x25 mm DO KTERÉHO JE NÁSLEDNĚ PŘES SAMOŘEZNÉ, NEREZOVÉ VRUTY PŘICHYCENA KVH HRANOL O ROZMĚRU 80x40 mm. Z BOČNÍ STRANY JE K DANÉMU PRKNU PŘICHYCENA SKLOPNÁ KONZOLE, KTERÁ UMOŽŇUJE ZVEDNUTÍ BOČNÍ ČÁSTI KRYTU TOPENÍ A JEHO REKTIFIKACI VE "ZVEDNUTÉ POLOZE" A "SKLOPENÉ POLOZE" KVŮLI ÚKLIDU. VEŠKERÉ PRVKY MUSÍ BÝT ZBAVENY OSTRÝCH HRAN ! DŘEVĚNÉ KONSTRUKCE BUDOU OPATŘENY BEZBARVÝM NÁTĚREM, KTERÝ ZACHOVÁ PŘIROZENOU BAREVNOST DŘEVA. NÁTĚR BUDE PŘED PROVEDENÍM VYVZORKOVÁN A ODSOUHLASEN OBJEDNATELEM STAVBY.</t>
  </si>
  <si>
    <t xml:space="preserve">viz. výkres parapet - P1 - nový stav : </t>
  </si>
  <si>
    <t>"105 :" 2,800+12,800</t>
  </si>
  <si>
    <t>"106 : "4,400</t>
  </si>
  <si>
    <t>"106 :" 2,800+12,800+4,400</t>
  </si>
  <si>
    <t>"201 :" 4,150</t>
  </si>
  <si>
    <t>"204 :" 8,200</t>
  </si>
  <si>
    <t>"205 :" 2,800+12,800</t>
  </si>
  <si>
    <t>"206 :" 4,400</t>
  </si>
  <si>
    <t>"206 :" 4,400+12,800+4,400</t>
  </si>
  <si>
    <t>767</t>
  </si>
  <si>
    <t>Konstrukce zámečnické</t>
  </si>
  <si>
    <t>121</t>
  </si>
  <si>
    <t>767R001</t>
  </si>
  <si>
    <t>Z1 D+M zábradlí - podrobný popis viz. PD</t>
  </si>
  <si>
    <t>242</t>
  </si>
  <si>
    <t>Poznámka k souboru cen:_x000D_
SPOJE U STÁVAJÍCÍHO ZÁBRADLÍ BUDOU OBNOVENY A V MÍSTĚ MEZIPODESTY BUDOU KE STÁVAJÍCÍM PÁSOVINÁM NAVAŘENY ZTUŽUJÍCÍ PRVKY (ČTVERCOVÁ OCEL TAŽENÁ 1cm), TAK ABY BYLO ZAMEZENO KMITÁNÍ ZÁBRADLÍ. CELKOVÁ DÉLKA POUŽITÝCH ČTVERCOVÝCH OCELOVÝCH PRUTŮ NA JEDNO SCHODIŠŤOVÉ ZÁBRADLÍ BUDE 3m. PŘESNÉ POZICE ZAVĚTROVÁNÍ BUDOU KONZULTOVÁNY MEZI ZÁMEČNÍKEM A PROJEKTANTEM. NÁSLEDNĚ BUDE ZÁBRADLÍ LAKOVÁNO DO BÍLÉ BARVY RAL 9016.NOVĚ BUDE OSAZENO VE DVOU ÚROVNÍCH DŘEVĚNÉ MADLO S DRÁŽKOU MASIV SMRK 45X20 mm. VEŠKERÉ PRVKY MUSÍ BÝT ZBAVENY OSTRÝCH HRAN ! DŘEVĚNÉ KONSTRUKCE BUDOU OPATŘENY BEZBARVÝM NÁTĚREM, KTERÝ ZACHOVÁ PŘIROZENOU BAREVNOST DŘEVA. NÁTĚR BUDE PŘED PROVEDENÍM VYVZORKOVÁN A ODSOUHLASEN OBJEDNATELEM STAVBY.</t>
  </si>
  <si>
    <t xml:space="preserve">viz. výkres zábradlí - Z1 - nový stav : </t>
  </si>
  <si>
    <t>767R002</t>
  </si>
  <si>
    <t>D6 D+M hliníkové vchodové dveře, 900x2100 mm</t>
  </si>
  <si>
    <t>244</t>
  </si>
  <si>
    <t>Poznámka k souboru cen:_x000D_
VÝPLŇ SKLO TLOUŠŤKY 48 MM, KOEFICIENT PROSTUPU TEPLA CELÉHO VÝROBKU JE Ud=0,59 W/m2K HLOUBKA RÁMU 77 MM, POHLEDOVÁ ŠÍŘKA DVEŘNÍHO RÁMU 67 MM, RAL 9016 (BAREVNOST UPŘESNÍ STAVEBNÍK), ELEKTONICKÝ ZÁMEK NAPOJENÝ NA ZVONKOVÉ TABLO A DOMÁCÍ TELEFON, PANIKOVÉ KOVÁNÍ VE SMĚRU ÚNIKU KLIKA/KOULE. OSTĚNÍ BUDE PO DOKONČENÍ MONTÁŽE ZAPRAVENO. DODÁVKA V KOMPLETIZOVANÉM PROVEDENÍ VČ. KOTEVNÍCH PRVKŮ, PRAHŮ A ZAPRAVENÍ NAPOJOVACÍ SPÁRY.</t>
  </si>
  <si>
    <t>771</t>
  </si>
  <si>
    <t>Podlahy z dlaždic a obklady</t>
  </si>
  <si>
    <t>123</t>
  </si>
  <si>
    <t>771101115R00</t>
  </si>
  <si>
    <t>Příprava podkladu před kladením dlažeb vyrovnání podkladů samonivelační hmotou tl. do 10 mm</t>
  </si>
  <si>
    <t>246</t>
  </si>
  <si>
    <t xml:space="preserve">Odkaz na mn. položky pořadí 127 : </t>
  </si>
  <si>
    <t>20,6</t>
  </si>
  <si>
    <t>771101210R00</t>
  </si>
  <si>
    <t>Příprava podkladu pod dlažby penetrace podkladu pod dlažby</t>
  </si>
  <si>
    <t>248</t>
  </si>
  <si>
    <t>125</t>
  </si>
  <si>
    <t>771475014R00</t>
  </si>
  <si>
    <t>Montáž soklíků z dlaždic keramických výšky 100 mm, soklíků vodorovných, kladených do flexibilního tmele</t>
  </si>
  <si>
    <t>250</t>
  </si>
  <si>
    <t>"119 :" (19,250+1,400)*2</t>
  </si>
  <si>
    <t>"118 :" (14,700+1,400)*2</t>
  </si>
  <si>
    <t>"216 :" (14,450+1,400)*2</t>
  </si>
  <si>
    <t>-1,400</t>
  </si>
  <si>
    <t>771479001R00</t>
  </si>
  <si>
    <t>Montáž soklíků z dlaždic keramických Řezání dlaždic pro soklíky</t>
  </si>
  <si>
    <t>252</t>
  </si>
  <si>
    <t xml:space="preserve">Odkaz na mn. položky pořadí 125 : </t>
  </si>
  <si>
    <t>97,2</t>
  </si>
  <si>
    <t>127</t>
  </si>
  <si>
    <t>771575118R00</t>
  </si>
  <si>
    <t>Montáž podlah z dlaždic keramických 600 x 600 mm, režných nebo glazovaných, hladkých, kladených do flexibilního tmele</t>
  </si>
  <si>
    <t>254</t>
  </si>
  <si>
    <t>771578011RT3</t>
  </si>
  <si>
    <t>Zvláštní úpravy spár spára podlaha-stěna silikonem</t>
  </si>
  <si>
    <t>256</t>
  </si>
  <si>
    <t>Poznámka k souboru cen:_x000D_
vč. dodávky a montáže silikonu.</t>
  </si>
  <si>
    <t xml:space="preserve">obklady : </t>
  </si>
  <si>
    <t xml:space="preserve">skladba C4 : </t>
  </si>
  <si>
    <t>"108 :" 2,100*5</t>
  </si>
  <si>
    <t>"112 :" 2,100*4</t>
  </si>
  <si>
    <t>"113 :" 2,100*4</t>
  </si>
  <si>
    <t>"114 :" 2,100*4</t>
  </si>
  <si>
    <t>"121 :" 2,100*5</t>
  </si>
  <si>
    <t>"109 :" 2,100*5</t>
  </si>
  <si>
    <t>"115 :" 2,100*4</t>
  </si>
  <si>
    <t>"208 :" 2,100*6</t>
  </si>
  <si>
    <t>"212 :" 2,100*4</t>
  </si>
  <si>
    <t>"213 :" 2,100*4</t>
  </si>
  <si>
    <t>"214 :" 2,100*4</t>
  </si>
  <si>
    <t>"209 :" 2,100*5</t>
  </si>
  <si>
    <t>"215 :" 2,100*4</t>
  </si>
  <si>
    <t>129</t>
  </si>
  <si>
    <t>771579791R00</t>
  </si>
  <si>
    <t>Příplatky k položkám montáže podlah keramických příplatek za plochu podlah keramických do 5 m2 jednotlivě</t>
  </si>
  <si>
    <t>258</t>
  </si>
  <si>
    <t>58581982R</t>
  </si>
  <si>
    <t>vyrovnávací stěrka pro vlhké prostředí; cementová; pro podlahy; samonivelační; pro interiér; tl. vrstvy do 10,0 mm</t>
  </si>
  <si>
    <t>kg</t>
  </si>
  <si>
    <t>260</t>
  </si>
  <si>
    <t>"Odkaz na mn. položky pořadí 123 :" 20,6*1,6*9</t>
  </si>
  <si>
    <t>Koeficient : 9</t>
  </si>
  <si>
    <t>131</t>
  </si>
  <si>
    <t>59764207R</t>
  </si>
  <si>
    <t>dlažba keramická š = 600 mm; l = 600 mm; h = 9,0 mm; povrch matný; pro interiér i exteriér</t>
  </si>
  <si>
    <t>262</t>
  </si>
  <si>
    <t>"Odkaz na mn. položky pořadí 127 :"20,6</t>
  </si>
  <si>
    <t xml:space="preserve">soklíky : </t>
  </si>
  <si>
    <t>"Odkaz na mn. položky pořadí 125 :" 97,2*0,08*1,06</t>
  </si>
  <si>
    <t>Koeficient : 0,06</t>
  </si>
  <si>
    <t>998771102R00</t>
  </si>
  <si>
    <t>Přesun hmot pro podlahy z dlaždic v objektech výšky do 12 m</t>
  </si>
  <si>
    <t>264</t>
  </si>
  <si>
    <t>Poznámka k položce:_x000D_
50 m vodorovně</t>
  </si>
  <si>
    <t>776</t>
  </si>
  <si>
    <t>Podlahy povlakové</t>
  </si>
  <si>
    <t>133</t>
  </si>
  <si>
    <t>776101115R00</t>
  </si>
  <si>
    <t>Přípravné práce vyrovnání podkladů samonivelační hmotou</t>
  </si>
  <si>
    <t>266</t>
  </si>
  <si>
    <t>Poznámka k položce:_x000D_
položky neobsahují žádný materiál</t>
  </si>
  <si>
    <t xml:space="preserve">Odkaz na mn. položky pořadí 139 : </t>
  </si>
  <si>
    <t>817,065</t>
  </si>
  <si>
    <t>776101121R00</t>
  </si>
  <si>
    <t>Přípravné práce penetrace podkladu</t>
  </si>
  <si>
    <t>268</t>
  </si>
  <si>
    <t>Odkaz na mn. položky pořadí 139 :</t>
  </si>
  <si>
    <t>135</t>
  </si>
  <si>
    <t>776421100RU1</t>
  </si>
  <si>
    <t>Lepení soklíků PVC a napojení krytiny na stěnu lepení podlahových soklíků z PVC a vinylu včetně dodávky soklíku</t>
  </si>
  <si>
    <t>270</t>
  </si>
  <si>
    <t>776511820RT1</t>
  </si>
  <si>
    <t>Odstranění povlakových podlah z nášlapné plochy lepených, s podložkou, z ploch přes 20 m2</t>
  </si>
  <si>
    <t>272</t>
  </si>
  <si>
    <t xml:space="preserve">skladba A21 : </t>
  </si>
  <si>
    <t>137</t>
  </si>
  <si>
    <t>776511820RT2</t>
  </si>
  <si>
    <t>Odstranění povlakových podlah z nášlapné plochy lepených, s podložkou, z ploch přes 10 do 20 m2</t>
  </si>
  <si>
    <t>274</t>
  </si>
  <si>
    <t>"201 :" 12,400+1,540</t>
  </si>
  <si>
    <t>"201 :" 11,740</t>
  </si>
  <si>
    <t>776511820RT3</t>
  </si>
  <si>
    <t>Odstranění povlakových podlah z nášlapné plochy lepených, s podložkou, z ploch do 10 m2</t>
  </si>
  <si>
    <t>276</t>
  </si>
  <si>
    <t xml:space="preserve">skladba A32 : </t>
  </si>
  <si>
    <t>"115 :" 3,250*2,700</t>
  </si>
  <si>
    <t>1,200*0,150*22</t>
  </si>
  <si>
    <t>"116 :" 3,250*2,700</t>
  </si>
  <si>
    <t>"129 :" 7,800</t>
  </si>
  <si>
    <t>"201 :" 1,100*2,700</t>
  </si>
  <si>
    <t>"201 :" 1,050*2,700</t>
  </si>
  <si>
    <t>139</t>
  </si>
  <si>
    <t>776521100R00</t>
  </si>
  <si>
    <t>Lepení povlakových podlah z plastů  Lepení povlakových podlah z plastů - pásy z PVC, montáž,</t>
  </si>
  <si>
    <t>278</t>
  </si>
  <si>
    <t xml:space="preserve">skladba B5.b : </t>
  </si>
  <si>
    <t>"115 :" 7,430</t>
  </si>
  <si>
    <t>"116 :" 7,430</t>
  </si>
  <si>
    <t>"115 :" 7,200</t>
  </si>
  <si>
    <t>"115 :" 7,560</t>
  </si>
  <si>
    <t>"116 :" 7,200</t>
  </si>
  <si>
    <t>28412235R</t>
  </si>
  <si>
    <t>podlahovina PVC v rolích; l = 25 000 mm; tl. 2,50 mm; heterogenní; protiskluzná; oblast bytová, komerční, průmyslová</t>
  </si>
  <si>
    <t>280</t>
  </si>
  <si>
    <t>817,065*1,15</t>
  </si>
  <si>
    <t>141</t>
  </si>
  <si>
    <t>58556573R</t>
  </si>
  <si>
    <t>penetrační hmota disperzní; probarvená; zvýšení přilnavosti, úprava savosti podkladu; pro interiér i exteriér; tekutá</t>
  </si>
  <si>
    <t>282</t>
  </si>
  <si>
    <t xml:space="preserve">"Odkaz na mn. položky pořadí 134 :" </t>
  </si>
  <si>
    <t>817,065*0,18</t>
  </si>
  <si>
    <t>284</t>
  </si>
  <si>
    <t>"Odkaz na mn. položky pořadí 133 :" 817,065*1,6*9</t>
  </si>
  <si>
    <t>143</t>
  </si>
  <si>
    <t>998776102R00</t>
  </si>
  <si>
    <t>Přesun hmot pro podlahy povlakové v objektech výšky do 12 m</t>
  </si>
  <si>
    <t>286</t>
  </si>
  <si>
    <t>Poznámka k položce:_x000D_
vodorovně do 50 m</t>
  </si>
  <si>
    <t>781</t>
  </si>
  <si>
    <t>Obklady keramické</t>
  </si>
  <si>
    <t>781101210R00</t>
  </si>
  <si>
    <t>Příprava podkladu pod obklady penetrace podkladu pod obklady</t>
  </si>
  <si>
    <t>288</t>
  </si>
  <si>
    <t>Poznámka k souboru cen:_x000D_
včetně dodávky materiálu.</t>
  </si>
  <si>
    <t xml:space="preserve">Odkaz na mn. položky pořadí 145 : </t>
  </si>
  <si>
    <t>145</t>
  </si>
  <si>
    <t>781475112R00</t>
  </si>
  <si>
    <t>Montáž obkladů vnitřních z dlaždic keramických kladených do tmele 150 x 150 mm,  , kladených do flexibilního tmele</t>
  </si>
  <si>
    <t>290</t>
  </si>
  <si>
    <t>"108 :" (3,600+2,620)*2*2,100</t>
  </si>
  <si>
    <t>-1,200*(2,100-0,725)</t>
  </si>
  <si>
    <t>"112 :" (1,200+1,550)*2*2,100</t>
  </si>
  <si>
    <t>"113 :" (0,900+1,300)*2*2,100</t>
  </si>
  <si>
    <t>"114 :" (0,900+1,550)*2*2,100</t>
  </si>
  <si>
    <t>"121 :" (2,300+1,400)*2*2,100</t>
  </si>
  <si>
    <t>-0,900*2,100</t>
  </si>
  <si>
    <t>"109 :" (3,600+2,620)*2*2,100</t>
  </si>
  <si>
    <t>"113 :" (1,200+1,550)*2*2,100</t>
  </si>
  <si>
    <t>"114 :" (0,900+1,300)*2*2,100</t>
  </si>
  <si>
    <t>"115 :" (0,900+1,550)*2*2,100</t>
  </si>
  <si>
    <t>"208 :" (5,040+2,900)*2*2,100</t>
  </si>
  <si>
    <t>"212 :" (1,200+1,550)*2*2,100</t>
  </si>
  <si>
    <t>"213 :" (0,900+1,300)*2*2,100</t>
  </si>
  <si>
    <t>"214 :" (0,900+1,550)*2*2,100</t>
  </si>
  <si>
    <t>"209 :" (3,600+2,620)*2*2,100</t>
  </si>
  <si>
    <t>"213 :" (1,200+1,550)*2*2,100</t>
  </si>
  <si>
    <t>"214 :" (0,900+1,300)*2*2,100</t>
  </si>
  <si>
    <t>"215 :" (0,900+1,550)*2*2,100</t>
  </si>
  <si>
    <t>781479705R00</t>
  </si>
  <si>
    <t>Montáž obkladů vnitřních z dlaždic keramických Příplatky k položkám montáže obkladů vnitřních stěn z dlaždic keramických příplatek za spárovací hmotu - plošně</t>
  </si>
  <si>
    <t>292</t>
  </si>
  <si>
    <t>147</t>
  </si>
  <si>
    <t>781497111RS3</t>
  </si>
  <si>
    <t>Lišty k obkladům profil ukončovací leštěný hliník, uložení do tmele, výška profilu 10 mm,</t>
  </si>
  <si>
    <t>294</t>
  </si>
  <si>
    <t>"108 :" (3,600+2,620)*2</t>
  </si>
  <si>
    <t>1,970*2*2</t>
  </si>
  <si>
    <t>0,800*2</t>
  </si>
  <si>
    <t>(0,600+1,970*2)*2</t>
  </si>
  <si>
    <t>0,600+1,970*2</t>
  </si>
  <si>
    <t>2,100*2</t>
  </si>
  <si>
    <t>"109 :" (3,600+2,620)*2</t>
  </si>
  <si>
    <t>"208 :" (5,040+2,900)*2</t>
  </si>
  <si>
    <t>0,600+0,800</t>
  </si>
  <si>
    <t>"209 :" (3,600+2,620)*2</t>
  </si>
  <si>
    <t>781497121RS3</t>
  </si>
  <si>
    <t>Lišty k obkladům profil rohový eloxovaný hliník, uložení do tmele,  , výška profilu 10 mm,</t>
  </si>
  <si>
    <t>296</t>
  </si>
  <si>
    <t>"108 :" 2,100</t>
  </si>
  <si>
    <t>1,200</t>
  </si>
  <si>
    <t>(2,100-0,725)*2</t>
  </si>
  <si>
    <t>"109 :" 2,100</t>
  </si>
  <si>
    <t>"208 :" 2,100*2</t>
  </si>
  <si>
    <t>"209 :" 2,100</t>
  </si>
  <si>
    <t>149</t>
  </si>
  <si>
    <t>59781346R</t>
  </si>
  <si>
    <t>obklad keramický š = 148 mm; l = 148 mm; h = 6,0 mm; pro interiér; barva bílá; lesk</t>
  </si>
  <si>
    <t>298</t>
  </si>
  <si>
    <t>210,735*1,06</t>
  </si>
  <si>
    <t>Koeficient :0,06</t>
  </si>
  <si>
    <t>998781102R00</t>
  </si>
  <si>
    <t>Přesun hmot pro obklady keramické v objektech výšky do 12 m</t>
  </si>
  <si>
    <t>300</t>
  </si>
  <si>
    <t>784</t>
  </si>
  <si>
    <t>Malby</t>
  </si>
  <si>
    <t>151</t>
  </si>
  <si>
    <t>784402801R00</t>
  </si>
  <si>
    <t>Odstranění maleb oškrabáním, v místnostech do 3,8 m</t>
  </si>
  <si>
    <t>302</t>
  </si>
  <si>
    <t xml:space="preserve">Odkaz na mn. položky pořadí 32 : </t>
  </si>
  <si>
    <t>527,425</t>
  </si>
  <si>
    <t>784191101R00</t>
  </si>
  <si>
    <t>Příprava povrchu Penetrace (napouštění) podkladu disperzní, jednonásobná</t>
  </si>
  <si>
    <t>304</t>
  </si>
  <si>
    <t>"Odkaz na mn. položky pořadí 153 : "1801,674</t>
  </si>
  <si>
    <t>"Odkaz na mn. položky pořadí 154 : "694,055</t>
  </si>
  <si>
    <t>153</t>
  </si>
  <si>
    <t>784195212R00</t>
  </si>
  <si>
    <t>Malby z malířských směsí otěruvzdorných,  , bělost 82 %, dvojnásobné</t>
  </si>
  <si>
    <t>306</t>
  </si>
  <si>
    <t xml:space="preserve">stěny : </t>
  </si>
  <si>
    <t>"Odkaz na mn. položky pořadí 17 :" 14,4</t>
  </si>
  <si>
    <t>"Odkaz na mn. položky pořadí 23 :"4,293</t>
  </si>
  <si>
    <t>"Odkaz na mn. položky pořadí 32 :"527,425</t>
  </si>
  <si>
    <t>"101 :" (2,420+1,900)*2*3,000</t>
  </si>
  <si>
    <t>"102 :" (7,500+2,650)*2*3,000</t>
  </si>
  <si>
    <t>"104 :" (8,200*2+0,600+0,600+0,800)*2*2,900</t>
  </si>
  <si>
    <t>"105, 106 :" (14,200+5,350+0,250*4)*2,900</t>
  </si>
  <si>
    <t>1,600*2,900</t>
  </si>
  <si>
    <t>"107 :" (2,620+1,500*2)*2,900</t>
  </si>
  <si>
    <t>"108 :" (3,600+2,620)*2*(2,900-2,100)</t>
  </si>
  <si>
    <t>"110 :" (1,200+1,040*2)*2,900</t>
  </si>
  <si>
    <t>"111 :" (2,010+1,550*2)*2,900</t>
  </si>
  <si>
    <t>"115 :" 17,200*2,900</t>
  </si>
  <si>
    <t>"116 :" (2,250+5,600*2)*3,000</t>
  </si>
  <si>
    <t>"117 :" (4,620+2,740)*2,900</t>
  </si>
  <si>
    <t>"118 :" (4,620+2,700*2)*2,900</t>
  </si>
  <si>
    <t>"120 :" (1,750*2+2,700)*2,900</t>
  </si>
  <si>
    <t>"121 :" (2,300+1,400)*2*(2,900-2,100)</t>
  </si>
  <si>
    <t>"101 :" (2,420+1,900)*2*2,900</t>
  </si>
  <si>
    <t>"102 :" (7,500+2,650*2+0,400*2)*2,900</t>
  </si>
  <si>
    <t>"105 :" (8,120+1,600*2)*2,900</t>
  </si>
  <si>
    <t>"106 :" (0,700+0,250*2+1,600+0,700*4+12,800)*2,900</t>
  </si>
  <si>
    <t>"107 :" (2,540+1,600*2)*2,900</t>
  </si>
  <si>
    <t>"108 :" (2,620+1,500*2)*2,900</t>
  </si>
  <si>
    <t>"109 :" (3,600+2,620)*2*(2,900-2,100)</t>
  </si>
  <si>
    <t>"111 :" (1,200+1,040)*2*2,900</t>
  </si>
  <si>
    <t>"112 :" (2,010+1,550)*2*2,900</t>
  </si>
  <si>
    <t>"116 :" 17,200*2,900</t>
  </si>
  <si>
    <t>"117 :" (1,750*2+2,700)*2,900</t>
  </si>
  <si>
    <t>"118 :" 1,400*2,900</t>
  </si>
  <si>
    <t>"201 :" 16,400*3,000</t>
  </si>
  <si>
    <t>-3,050*3,000</t>
  </si>
  <si>
    <t>-1,200*2,100*3</t>
  </si>
  <si>
    <t>"204 :" (0,600+1,500+0,920+0,700)*3,000</t>
  </si>
  <si>
    <t>1,600*3,000</t>
  </si>
  <si>
    <t>"205, 206 :" (0,400*3+0,240*4+4,400+0,700*4)*3,000</t>
  </si>
  <si>
    <t>12,800*3,000</t>
  </si>
  <si>
    <t>-1,200*2,100*7</t>
  </si>
  <si>
    <t>"207 :" (1,180+0,800+2,900)*2*3,000</t>
  </si>
  <si>
    <t>"208 :" (5,040+2,900)*2*(3,000-2,100)</t>
  </si>
  <si>
    <t>"210 :" (0,800+1,320)*2*3,000</t>
  </si>
  <si>
    <t>"211 :" (2,010+1,550)*2*3,000</t>
  </si>
  <si>
    <t>"201 :" 24,000*3,000</t>
  </si>
  <si>
    <t>"202 :" (7,500+2,650+0,320)*3,000</t>
  </si>
  <si>
    <t>"205 :" (2,500+0,320*2+0,600*2+2,820+8,490)*3,000</t>
  </si>
  <si>
    <t>-1,500*2,100</t>
  </si>
  <si>
    <t>-1,200*2,100*4</t>
  </si>
  <si>
    <t>1,600*3,000*2</t>
  </si>
  <si>
    <t>"206 :" (4,400+0,700+0,400+0,250*2+0,700*4+12,800)*3,000</t>
  </si>
  <si>
    <t>"207 :" (2,540+1,600*2)*3,000</t>
  </si>
  <si>
    <t>"208 :" (2,620+1,500*2)*3,000</t>
  </si>
  <si>
    <t>"211 :" (1,200+1,040*2)*3,000</t>
  </si>
  <si>
    <t>"212 :" (2,010+1,550*2)*3,000</t>
  </si>
  <si>
    <t>"216 :" 1,400*3,000</t>
  </si>
  <si>
    <t>154</t>
  </si>
  <si>
    <t>784195412R00</t>
  </si>
  <si>
    <t>Malby z malířských směsí otěruvzdorných,  , bělost 92 %, dvojnásobné</t>
  </si>
  <si>
    <t>308</t>
  </si>
  <si>
    <t xml:space="preserve">strop : </t>
  </si>
  <si>
    <t>"Odkaz na mn. položky pořadí 18 : "224,795</t>
  </si>
  <si>
    <t>"Odkaz na mn. položky pořadí 19 : "59,88</t>
  </si>
  <si>
    <t>"Odkaz na mn. položky pořadí 28 : "409,380</t>
  </si>
  <si>
    <t>155</t>
  </si>
  <si>
    <t>784498911R00</t>
  </si>
  <si>
    <t>Ostatní práce vyhlazení malířskou masou jednonásobné, v místnostech výšky nebo na schodišti o výšce podlaží do 3,8 m</t>
  </si>
  <si>
    <t>310</t>
  </si>
  <si>
    <t>"Odkaz na mn. položky pořadí 153 : "1801,674*0,25</t>
  </si>
  <si>
    <t>799</t>
  </si>
  <si>
    <t>Ostatní</t>
  </si>
  <si>
    <t>161</t>
  </si>
  <si>
    <t>799R007</t>
  </si>
  <si>
    <t>X7 D+M VZT mřížka 400x200 mm (oboustranná)</t>
  </si>
  <si>
    <t>322</t>
  </si>
  <si>
    <t>Poznámka k souboru cen:_x000D_
DODÁVKA V KOMPLETIZOVANÉM PROVEDENÍ VČ. KOTEVNÍCH PRVKŮ.</t>
  </si>
  <si>
    <t xml:space="preserve">viz. výpis ostatních výrobků : </t>
  </si>
  <si>
    <t>M33</t>
  </si>
  <si>
    <t>Montáže dopravních zařízení a vah-výtahy</t>
  </si>
  <si>
    <t>M33R001</t>
  </si>
  <si>
    <t>D+M výtah s nosností 100 kg - podrobný popis viz. PD</t>
  </si>
  <si>
    <t>324</t>
  </si>
  <si>
    <t>Poznámka k souboru cen:_x000D_
S NÁSTUPEM V ÚROVNI PODLAHY SE DVĚMA STANICEMI. RYCHLOST VÝTAHU JE CCA 0,29 m/s. POŽADOVANÝ ROZMĚR ŠACHTY JE Š1100xH900 mm. DNO VÝTAHOVÉ ŠACHTY JE PAK 250mm pod ÚROVNÍ PODLAHY V MÍSTNOSTI NÁSTUPU. SVĚTLOST OTVORU ŠACHETNÍCH DVEŘÍ 800x1200mm PROVEDENÍ NEREZ. ROZMĚR KABINY JE PAK 800x800x1200mm. VÝTAH JE POHÁNĚN ELEKTRICKÝM BUBNOVÝM MOTOREM UMÍSTĚNÝM NAD VÝTAHOVOU ŠACHTOU. ELEKTICKÝ PŘÍVOD JE KABELEM 3x2,5mm2, PŘIZEMŇOVACÍ VODIČ 1x6mm2 230V/TN-C PEN 50Hz jištění 16A. OVLADAČE JSOU UMÍSTĚNY V ZÁRUBNI VÝTAHU. VÝTAH V1 JE NEPRŮCHOZÍ. DVEŘE VÝTAHŮ BUDOU S POŽÁRNÍ ODOLNOSTÍ VIZ. D.1.3. PBŘS</t>
  </si>
  <si>
    <t xml:space="preserve">viz. výkres výtah V1, V2 - Z1 - nový stav : </t>
  </si>
  <si>
    <t xml:space="preserve">V1 : </t>
  </si>
  <si>
    <t>"blok C : "1,000</t>
  </si>
  <si>
    <t xml:space="preserve">V2 : </t>
  </si>
  <si>
    <t>D96</t>
  </si>
  <si>
    <t>Přesuny suti a vybouraných hmot</t>
  </si>
  <si>
    <t>163</t>
  </si>
  <si>
    <t>979081111R00</t>
  </si>
  <si>
    <t>Odvoz suti a vybouraných hmot na skládku do 1 km</t>
  </si>
  <si>
    <t>326</t>
  </si>
  <si>
    <t>Poznámka k souboru cen:_x000D_
Včetně naložení na dopravní prostředek a složení na skládku, bez poplatku za skládku.</t>
  </si>
  <si>
    <t xml:space="preserve">Demontážní hmotnosti z položek s pořadovými čísly: : </t>
  </si>
  <si>
    <t>"61,62,63,64,65,66,67,68,70,71,72,73,74,75,87,90,101,104,136,137,138, : "12,39</t>
  </si>
  <si>
    <t>Součet: : 12,39</t>
  </si>
  <si>
    <t>979081121R00</t>
  </si>
  <si>
    <t>Odvoz suti a vybouraných hmot na skládku příplatek za každý další 1 km</t>
  </si>
  <si>
    <t>328</t>
  </si>
  <si>
    <t xml:space="preserve">61,62,63,64,65,66,67,68,70,71,72,73,74,75,87,90,101,104,136,137,138, : </t>
  </si>
  <si>
    <t>12,39*7</t>
  </si>
  <si>
    <t xml:space="preserve">Součet: : </t>
  </si>
  <si>
    <t>165</t>
  </si>
  <si>
    <t>979082111R00</t>
  </si>
  <si>
    <t>Vnitrostaveništní doprava suti a vybouraných hmot do 10 m</t>
  </si>
  <si>
    <t>330</t>
  </si>
  <si>
    <t>12,39</t>
  </si>
  <si>
    <t>979082121R00</t>
  </si>
  <si>
    <t>Vnitrostaveništní doprava suti a vybouraných hmot příplatek k ceně za každých dalších 5 m</t>
  </si>
  <si>
    <t>332</t>
  </si>
  <si>
    <t>12,39*3</t>
  </si>
  <si>
    <t>167</t>
  </si>
  <si>
    <t>979990001R00</t>
  </si>
  <si>
    <t>Poplatek za skládku stavební suti, skupina 17 09 04 z Katalogu odpadů</t>
  </si>
  <si>
    <t>334</t>
  </si>
  <si>
    <t>03 - SO 02 Zdravotechnika</t>
  </si>
  <si>
    <t>D3 - Ostatní konstrukce a práce, bourání</t>
  </si>
  <si>
    <t>D4 - Přesun sutě</t>
  </si>
  <si>
    <t>D5 - Přesun hmot</t>
  </si>
  <si>
    <t>D7 - Izolace tepelné</t>
  </si>
  <si>
    <t>D8 - Zdravotechnika - vnitřní kanalizace</t>
  </si>
  <si>
    <t>D9 - Zdravotechnika - vnitřní vodovod</t>
  </si>
  <si>
    <t>D10 - Zdravotechnika - zařizovací předměty</t>
  </si>
  <si>
    <t>D11 - Hodinové zúčtovací sazby</t>
  </si>
  <si>
    <t>D3</t>
  </si>
  <si>
    <t>Ostatní konstrukce a práce, bourání</t>
  </si>
  <si>
    <t>94910111</t>
  </si>
  <si>
    <t>Pol9</t>
  </si>
  <si>
    <t>Lešení pomocné pracovní pro objekty pozemních staveb pro zatížení do 150 kg/m2, o výšce lešeňové, podlahy do 1,9 m</t>
  </si>
  <si>
    <t>D4</t>
  </si>
  <si>
    <t>Přesun sutě</t>
  </si>
  <si>
    <t>997013213</t>
  </si>
  <si>
    <t>Pol12</t>
  </si>
  <si>
    <t>Vnitrostaveništní doprava suti a vybouraných hmot vodorovně do 50 m svisle ručně pro budovy a haly, výšky přes 9 do 12 m</t>
  </si>
  <si>
    <t>99701321</t>
  </si>
  <si>
    <t>Pol13</t>
  </si>
  <si>
    <t>Vnitrostaveništní doprava suti a vybouraných hmot vodorovně do 50 m Příplatek kcenám -3111 až -3217, za zvětšenou vodorovnou dopravu přes vymezenou dopravní vzdálenost za každých dalších i započatých</t>
  </si>
  <si>
    <t>Poznámka k souboru cen:_x000D_
10 m</t>
  </si>
  <si>
    <t xml:space="preserve">1,739*5 "Přepočtené koeficientem množství : </t>
  </si>
  <si>
    <t>997013501</t>
  </si>
  <si>
    <t>Pol14</t>
  </si>
  <si>
    <t>Odvoz suti a vybouraných hmot na skládku nebo meziskládku se složením, na vzdálenost do 1 km</t>
  </si>
  <si>
    <t>99701351</t>
  </si>
  <si>
    <t>Pol15</t>
  </si>
  <si>
    <t>Odvoz suti a vybouraných hmot zmeziskládky na skládku snaložením a se složením, na vzdálenost do 1, km</t>
  </si>
  <si>
    <t xml:space="preserve">1,739*6 "Přepočtené koeficientem množství : </t>
  </si>
  <si>
    <t>997013871</t>
  </si>
  <si>
    <t>Pol18</t>
  </si>
  <si>
    <t>Poplatek za uložení stavebního odpadu na recyklační skládce (skládkovné) směsného stavebního a, demoličního kód odpadu 17 09 04</t>
  </si>
  <si>
    <t>D5</t>
  </si>
  <si>
    <t>Přesun hmot</t>
  </si>
  <si>
    <t>998011002</t>
  </si>
  <si>
    <t>Pol19</t>
  </si>
  <si>
    <t>Přesun hmot pro budovy občanské výstavby, bydlení, výrobu a služby s nosnou svislou konstrukcí, zděnou zcihel, tvárnic nebo kamene vodorovná dopravní vzdálenost do 100 m pro budovy výšky přes 6 do</t>
  </si>
  <si>
    <t>Poznámka k souboru cen:_x000D_
12 m</t>
  </si>
  <si>
    <t>D7</t>
  </si>
  <si>
    <t>Izolace tepelné</t>
  </si>
  <si>
    <t>71346311</t>
  </si>
  <si>
    <t>Pol27</t>
  </si>
  <si>
    <t>Montáž izolace tepelné potrubí a ohybů tvarovkami nebo deskami potrubními pouzdry bez povrchové, úpravy (izolační materiál ve specifikaci) staženými pozinkovaným drátem potrubí jednovrstvá D do 100</t>
  </si>
  <si>
    <t>Poznámka k souboru cen:_x000D_
mm</t>
  </si>
  <si>
    <t xml:space="preserve">"viz výkaz výměr : </t>
  </si>
  <si>
    <t xml:space="preserve">75,00+40,00 </t>
  </si>
  <si>
    <t>63154603</t>
  </si>
  <si>
    <t>Pol29</t>
  </si>
  <si>
    <t>pouzdro izolační potrubní z minerální vlny s Al fólií max. 250/100°C 42/50mm</t>
  </si>
  <si>
    <t>63154572</t>
  </si>
  <si>
    <t>Pol30</t>
  </si>
  <si>
    <t>pouzdro izolační potrubní z minerální vlny s Al fólií max. 250/100°C 35/40mm</t>
  </si>
  <si>
    <t>998713102</t>
  </si>
  <si>
    <t>Pol31</t>
  </si>
  <si>
    <t>Přesun hmot pro izolace tepelné stanovený zhmotnosti přesunovaného materiálu vodorovná dopravní, vzdálenost do 50 m v objektech výšky přes 6 m do 12 m</t>
  </si>
  <si>
    <t>998713181</t>
  </si>
  <si>
    <t>Pol32</t>
  </si>
  <si>
    <t>Přesun hmot pro izolace tepelné stanovený zhmotnosti přesunovaného materiálu Příplatek k cenám za, přesun prováděný bez použití mechanizace pro jakoukoliv výšku objektu</t>
  </si>
  <si>
    <t>D8</t>
  </si>
  <si>
    <t>Zdravotechnika - vnitřní kanalizace</t>
  </si>
  <si>
    <t>72114080</t>
  </si>
  <si>
    <t>Pol35</t>
  </si>
  <si>
    <t>Demontáž potrubí z litinových trub odpadních nebo dešťových do DN 100</t>
  </si>
  <si>
    <t>72117180</t>
  </si>
  <si>
    <t>Pol36</t>
  </si>
  <si>
    <t>Demontáž potrubí z novodurových trub odpadních nebo připojovacích do D 75</t>
  </si>
  <si>
    <t xml:space="preserve">7,00+35,00+8,00 </t>
  </si>
  <si>
    <t>72117404</t>
  </si>
  <si>
    <t>Pol39</t>
  </si>
  <si>
    <t>Potrubí z trub polypropylenových připojovací DN 40</t>
  </si>
  <si>
    <t>Pol40</t>
  </si>
  <si>
    <t>Potrubí z trub polypropylenových připojovací DN 50</t>
  </si>
  <si>
    <t>35</t>
  </si>
  <si>
    <t>Pol41</t>
  </si>
  <si>
    <t>Potrubí z trub polypropylenových připojovací DN 75</t>
  </si>
  <si>
    <t>72117402</t>
  </si>
  <si>
    <t>Pol42</t>
  </si>
  <si>
    <t>Potrubí z trub polypropylenových odpadní (svislé) DN 110</t>
  </si>
  <si>
    <t>-637186561</t>
  </si>
  <si>
    <t>72119410</t>
  </si>
  <si>
    <t>Pol43</t>
  </si>
  <si>
    <t>Vyměření přípojek na potrubí vyvedení a upevnění odpadních výpustek DN 40</t>
  </si>
  <si>
    <t>Pol44</t>
  </si>
  <si>
    <t>Vyměření přípojek na potrubí vyvedení a upevnění odpadních výpustek DN 50</t>
  </si>
  <si>
    <t>Pol45</t>
  </si>
  <si>
    <t>Vyměření přípojek na potrubí vyvedení a upevnění odpadních výpustek DN 110</t>
  </si>
  <si>
    <t>72127315</t>
  </si>
  <si>
    <t>Pol48</t>
  </si>
  <si>
    <t>Ventilační hlavice zpolypropylenu (PP) DN 110</t>
  </si>
  <si>
    <t>72129011</t>
  </si>
  <si>
    <t>Pol49</t>
  </si>
  <si>
    <t>Zkouška těsnosti kanalizace v objektech vodou do DN 125</t>
  </si>
  <si>
    <t>721290822</t>
  </si>
  <si>
    <t>Pol50</t>
  </si>
  <si>
    <t>Vnitrostaveništní přemístění vybouraných (demontovaných) hmot vnitřní kanalizace vodorovně do 100 m, vobjektech výšky přes 6 do 12 m</t>
  </si>
  <si>
    <t>998721102</t>
  </si>
  <si>
    <t>Pol51</t>
  </si>
  <si>
    <t>Přesun hmot pro vnitřní kanalizace stanovený zhmotnosti přesunovaného materiálu vodorovná dopravní, vzdálenost do 50 m v objektech výšky přes 6 do 12 m</t>
  </si>
  <si>
    <t>998721181</t>
  </si>
  <si>
    <t>Pol52</t>
  </si>
  <si>
    <t>Přesun hmot pro vnitřní kanalizace stanovený zhmotnosti přesunovaného materiálu Příplatek k ceně za, přesun prováděný bez použití mechanizace pro jakoukoliv výšku objektu</t>
  </si>
  <si>
    <t>D9</t>
  </si>
  <si>
    <t>Zdravotechnika - vnitřní vodovod</t>
  </si>
  <si>
    <t>72213023</t>
  </si>
  <si>
    <t>Pol53</t>
  </si>
  <si>
    <t>Potrubí z ocelových trubek pozinkovaných závitových svařovaných běžných DN 50</t>
  </si>
  <si>
    <t>722130237</t>
  </si>
  <si>
    <t>Pol54</t>
  </si>
  <si>
    <t>Potrubí z ocelových trubek pozinkovaných závitových svařovaných běžných DN 65</t>
  </si>
  <si>
    <t xml:space="preserve">70,00 : </t>
  </si>
  <si>
    <t>72213080</t>
  </si>
  <si>
    <t>Pol56</t>
  </si>
  <si>
    <t>Demontáž potrubí z ocelových trubek pozinkovaných závitových do DN 25</t>
  </si>
  <si>
    <t xml:space="preserve">110+230 </t>
  </si>
  <si>
    <t>Pol57</t>
  </si>
  <si>
    <t>Demontáž potrubí z ocelových trubek pozinkovaných závitových přes 25 do DN 40</t>
  </si>
  <si>
    <t xml:space="preserve">25+75 </t>
  </si>
  <si>
    <t>Pol58</t>
  </si>
  <si>
    <t>Demontáž potrubí ocelové pozinkované závitové do DN 50</t>
  </si>
  <si>
    <t>722130804</t>
  </si>
  <si>
    <t>Pol59</t>
  </si>
  <si>
    <t>Demontáž potrubí z ocelových trubek pozinkovaných závitových DN 65</t>
  </si>
  <si>
    <t>72213082</t>
  </si>
  <si>
    <t>Pol61</t>
  </si>
  <si>
    <t>Demontáž potrubí z ocelových trubek pozinkovaných šroubení do G 6/4</t>
  </si>
  <si>
    <t>Pol62</t>
  </si>
  <si>
    <t>Demontáž potrubí z ocelových trubek pozinkovaných šroubení přes 6/4 do G 3</t>
  </si>
  <si>
    <t>72213083</t>
  </si>
  <si>
    <t>Pol63</t>
  </si>
  <si>
    <t>Demontáž potrubí z ocelových trubek pozinkovaných tvarovek nástěnek</t>
  </si>
  <si>
    <t>72217400</t>
  </si>
  <si>
    <t>Pol64</t>
  </si>
  <si>
    <t>Potrubí zplastových trubek zpolypropylenu PPR svařovaných polyfuzně PN 16 (SDR 7,4) D 20 x 2,8</t>
  </si>
  <si>
    <t>Pol65</t>
  </si>
  <si>
    <t>Potrubí zplastových trubek zpolypropylenu PPR svařovaných polyfuzně PN 16 (SDR 7,4) D 25 x 3,5</t>
  </si>
  <si>
    <t>Pol66</t>
  </si>
  <si>
    <t>Potrubí zplastových trubek zpolypropylenu PPR svařovaných polyfuzně PN 16 (SDR 7,4) D 32 x 4,4</t>
  </si>
  <si>
    <t>Pol67</t>
  </si>
  <si>
    <t>Potrubí zplastových trubek zpolypropylenu PPR svařovaných polyfuzně PN 16 (SDR 7,4) D 40 x 5,5</t>
  </si>
  <si>
    <t>722174006</t>
  </si>
  <si>
    <t>Pol68</t>
  </si>
  <si>
    <t>Potrubí zplastových trubek zpolypropylenu PPR svařovaných polyfuzně PN 16 (SDR 7,4) D 50 x 6,9</t>
  </si>
  <si>
    <t xml:space="preserve">150,00 : </t>
  </si>
  <si>
    <t>72218121</t>
  </si>
  <si>
    <t>Pol70</t>
  </si>
  <si>
    <t>Ochrana potrubí termoizolačními trubicemi zpěnového polyetylenu PE přilepenými vpříčných a podélných, spojích, tloušťky izolace do 6 mm, vnitřního průměru izolace DN do 22 mm</t>
  </si>
  <si>
    <t>Pol71</t>
  </si>
  <si>
    <t>Ochrana potrubí termoizolačními trubicemi zpěnového polyetylenu PE přilepenými vpříčných a podélných, spojích, tloušťky izolace do 6 mm, vnitřního průměru izolace DN přes 22 do 32 mm</t>
  </si>
  <si>
    <t>72218122</t>
  </si>
  <si>
    <t>Pol72</t>
  </si>
  <si>
    <t>Ochrana potrubí termoizolačními trubicemi zpěnového polyetylenu PE přilepenými vpříčných a podélných, spojích, tloušťky izolace přes 6 do 9 mm, vnitřního průměru izolace DN přes 22 do 45 mm</t>
  </si>
  <si>
    <t>Pol73</t>
  </si>
  <si>
    <t>Ochrana potrubí termoizolačními trubicemi zpěnového polyetylenu PE přilepenými vpříčných a podélných, spojích, tloušťky izolace přes 6 do 9 mm, vnitřního průměru izolace DN přes 45 do 63 mm</t>
  </si>
  <si>
    <t>Pol74</t>
  </si>
  <si>
    <t>Ochrana potrubí termoizolačními trubicemi zpěnového polyetylenu PE přilepenými vpříčných a podélných, spojích, tloušťky izolace přes 6 do 9 mm, vnitřního průměru izolace DN přes 63 mm</t>
  </si>
  <si>
    <t>70,00</t>
  </si>
  <si>
    <t>72218124</t>
  </si>
  <si>
    <t>Pol75</t>
  </si>
  <si>
    <t>Ochrana potrubí termoizolačními trubicemi zpěnového polyetylenu PE přilepenými vpříčných a podélných, spojích, tloušťky izolace přes 13 do 20 mm, vnitřního průměru izolace DN do 22 mm</t>
  </si>
  <si>
    <t>Pol76</t>
  </si>
  <si>
    <t>Ochrana potrubí termoizolačními trubicemi zpěnového polyetylenu PE přilepenými vpříčných a podélných, spojích, tloušťky izolace přes 13 do 20 mm, vnitřního průměru izolace DN přes 22 do 45 mm</t>
  </si>
  <si>
    <t>72218125</t>
  </si>
  <si>
    <t>Pol77</t>
  </si>
  <si>
    <t>Ochrana potrubí termoizolačními trubicemi zpěnového polyetylenu PE přilepenými vpříčných a podélných, spojích, tloušťky izolace přes 20 do 25 mm, vnitřního průměru izolace DN přes 22 do 45 mm</t>
  </si>
  <si>
    <t>72218181</t>
  </si>
  <si>
    <t>Pol78</t>
  </si>
  <si>
    <t>Demontáž plstěných pásů z trub do O 50</t>
  </si>
  <si>
    <t xml:space="preserve">"viz výkaz výměr - po odečtu A" : </t>
  </si>
  <si>
    <t>60,00+150,00+110,00+40,00+350,00+170,00+30,00 -(300)</t>
  </si>
  <si>
    <t>Pol79</t>
  </si>
  <si>
    <t>Demontáž plstěných pásů z trub přes 50 do O 150</t>
  </si>
  <si>
    <t xml:space="preserve">"viz výkaz výměr po odečtu A" </t>
  </si>
  <si>
    <t>70,00+80,00-40</t>
  </si>
  <si>
    <t>72219040</t>
  </si>
  <si>
    <t>Pol80</t>
  </si>
  <si>
    <t>Zřízení přípojek na potrubí vyvedení a upevnění výpustek do DN 25</t>
  </si>
  <si>
    <t xml:space="preserve">14+8+16+16+4 </t>
  </si>
  <si>
    <t>72222013</t>
  </si>
  <si>
    <t>Pol81</t>
  </si>
  <si>
    <t>Armatury s jedním závitem nástěnky splastovou vsuvkou k nalepení D 20 x R 1/2</t>
  </si>
  <si>
    <t>72222085</t>
  </si>
  <si>
    <t>Pol82</t>
  </si>
  <si>
    <t>Demontáž armatur závitových s jedním závitem do G 3/4</t>
  </si>
  <si>
    <t>72222086</t>
  </si>
  <si>
    <t>Pol83</t>
  </si>
  <si>
    <t>Demontáž armatur závitových se dvěma závity do G 3/4</t>
  </si>
  <si>
    <t>Pol84</t>
  </si>
  <si>
    <t>Demontáž armatur závitových se dvěma závity přes 3/4 do G 5/4</t>
  </si>
  <si>
    <t>72222411</t>
  </si>
  <si>
    <t>Pol87</t>
  </si>
  <si>
    <t>Armatury s jedním závitem kohouty plnicí a vypouštěcí PN 10 G 1/2"</t>
  </si>
  <si>
    <t>174</t>
  </si>
  <si>
    <t>72223204</t>
  </si>
  <si>
    <t>Pol89</t>
  </si>
  <si>
    <t>Armatury se dvěma závity kulové kohouty PN 42 do 185 °C přímé vnitřní závit G 3/4"</t>
  </si>
  <si>
    <t>Pol91</t>
  </si>
  <si>
    <t>Armatury se dvěma závity kulové kohouty PN 42 do 185 °C přímé vnitřní závit G 5/4"</t>
  </si>
  <si>
    <t>Pol92</t>
  </si>
  <si>
    <t>Armatury se dvěma závity kulové kohouty PN 42 do 185 °C přímé vnitřní závit G 6/4"</t>
  </si>
  <si>
    <t>72223910</t>
  </si>
  <si>
    <t>Pol95</t>
  </si>
  <si>
    <t>Armatury se dvěma závity montáž vodovodních armatur sedvěma závity ostatních typů G 1/2"</t>
  </si>
  <si>
    <t>55141001</t>
  </si>
  <si>
    <t>Pol96</t>
  </si>
  <si>
    <t>kohout kulový rohový mosazný R 1/2"x3/8"</t>
  </si>
  <si>
    <t xml:space="preserve">18 </t>
  </si>
  <si>
    <t>55190005</t>
  </si>
  <si>
    <t>Pol97</t>
  </si>
  <si>
    <t>flexi hadice ohebná k baterii D 8x12mm F 1/2"xM10 500mm</t>
  </si>
  <si>
    <t xml:space="preserve">18*0,50  </t>
  </si>
  <si>
    <t>Pol98</t>
  </si>
  <si>
    <t>Armatury se dvěma závity montáž vodovodních armatur sedvěma závity ostatních typů G 3/4"</t>
  </si>
  <si>
    <t>206</t>
  </si>
  <si>
    <t xml:space="preserve">2 </t>
  </si>
  <si>
    <t>Pol102</t>
  </si>
  <si>
    <t>kohout kulový rohový 1/2x3/4"</t>
  </si>
  <si>
    <t>72225411</t>
  </si>
  <si>
    <t>Pol103</t>
  </si>
  <si>
    <t>Požární příslušenství a armatury hydrantové skříně vnitřní s výzbrojí C 52 (polyesterová hadice)</t>
  </si>
  <si>
    <t>72229022</t>
  </si>
  <si>
    <t>Pol104</t>
  </si>
  <si>
    <t>Zkoušky, proplach a desinfekce vodovodního potrubí zkoušky těsnosti vodovodního potrubí závitového, do DN 50</t>
  </si>
  <si>
    <t>212</t>
  </si>
  <si>
    <t xml:space="preserve">"viz výkaz výměr, odečet A : </t>
  </si>
  <si>
    <t>60,00+150,00+110,00+40,00+350,00+170,00+30,00 -300</t>
  </si>
  <si>
    <t>Pol105</t>
  </si>
  <si>
    <t>Zkoušky, proplach a desinfekce vodovodního potrubí zkoušky těsnosti vodovodního potrubí závitového, přes DN 50 do DN 100</t>
  </si>
  <si>
    <t>72229023</t>
  </si>
  <si>
    <t>Pol106</t>
  </si>
  <si>
    <t>Zkoušky, proplach a desinfekce vodovodního potrubí proplach a desinfekce vodovodního potrubí do DN, 80</t>
  </si>
  <si>
    <t>722290822</t>
  </si>
  <si>
    <t>Pol107</t>
  </si>
  <si>
    <t>Vnitrostaveništní přemístění vybouraných (demontovaných) hmot vnitřní vodovod vodorovně do 100 m v, objektech výšky přes 6 do 12 m</t>
  </si>
  <si>
    <t>998722102</t>
  </si>
  <si>
    <t>Pol108</t>
  </si>
  <si>
    <t>Přesun hmot pro vnitřní vodovod stanovený zhmotnosti přesunovaného materiálu vodorovná dopravní, vzdálenost do 50 m v objektech výšky přes 6 do 12 m</t>
  </si>
  <si>
    <t>220</t>
  </si>
  <si>
    <t>998722181</t>
  </si>
  <si>
    <t>Pol109</t>
  </si>
  <si>
    <t>Přesun hmot pro vnitřní vodovod stanovený zhmotnosti přesunovaného materiálu Příplatek kceně za, přesun prováděný bez použití mechanizace pro jakoukoliv výšku objektu</t>
  </si>
  <si>
    <t>D10</t>
  </si>
  <si>
    <t>Zdravotechnika - zařizovací předměty</t>
  </si>
  <si>
    <t>72511217</t>
  </si>
  <si>
    <t>Pol110</t>
  </si>
  <si>
    <t>Zařízení záchodů kombi klozety shlubokým splachováním odpad vodorovný</t>
  </si>
  <si>
    <t>72511492</t>
  </si>
  <si>
    <t>Pol111</t>
  </si>
  <si>
    <t>Opravy zařízení záchodů výměna ostatní práce odmontování a zpětná montáž sedátka</t>
  </si>
  <si>
    <t>Pol112</t>
  </si>
  <si>
    <t>bidetové sedátko</t>
  </si>
  <si>
    <t>72521082</t>
  </si>
  <si>
    <t>Pol113</t>
  </si>
  <si>
    <t>Demontáž umyvadel bez výtokových armatur umyvadel</t>
  </si>
  <si>
    <t>72521161</t>
  </si>
  <si>
    <t>Pol114</t>
  </si>
  <si>
    <t>Umyvadla keramická bílá bez výtokových armatur připevněná na stěnu šrouby s krytem na sifon, (polosloupem), šířka umyvadla 600 mm</t>
  </si>
  <si>
    <t>232</t>
  </si>
  <si>
    <t>72523081</t>
  </si>
  <si>
    <t>Pol115</t>
  </si>
  <si>
    <t>Demontáž bidetů diturvitových</t>
  </si>
  <si>
    <t>234</t>
  </si>
  <si>
    <t>72523120</t>
  </si>
  <si>
    <t>Pol116</t>
  </si>
  <si>
    <t>Bidety bez výtokových armatur se zápachovou uzávěrkou keramické klasické</t>
  </si>
  <si>
    <t>72524081</t>
  </si>
  <si>
    <t>Pol117</t>
  </si>
  <si>
    <t>Demontáž sprchových kabin a vaniček bez výtokových armatur kabin</t>
  </si>
  <si>
    <t>238</t>
  </si>
  <si>
    <t>Pol118</t>
  </si>
  <si>
    <t>Demontáž sprchových kabin a vaniček bez výtokových armatur vaniček</t>
  </si>
  <si>
    <t>72524151</t>
  </si>
  <si>
    <t>Pol119</t>
  </si>
  <si>
    <t>Sprchové vaničky keramické čtvercové 900x900 mm</t>
  </si>
  <si>
    <t>72524462</t>
  </si>
  <si>
    <t>Pol120</t>
  </si>
  <si>
    <t>Sprchové dveře a zástěny zástěny sprchové rohové čtvercové/obdélníkové polorámové skleněné tl. 6 mm, dveře otvíravé jednokřídlové, vstup z čela, na vaničku 900x900 mm</t>
  </si>
  <si>
    <t>72531082</t>
  </si>
  <si>
    <t>Pol121</t>
  </si>
  <si>
    <t>Demontáž dřezů jednodílných bez výtokových armatur na konzolách</t>
  </si>
  <si>
    <t>72531112</t>
  </si>
  <si>
    <t>Pol122</t>
  </si>
  <si>
    <t>Dřezy bez výtokových armatur jednoduché se zápachovou uzávěrkou nerezové sodkapávací plochou 560x480, mm a miskou</t>
  </si>
  <si>
    <t>72533082</t>
  </si>
  <si>
    <t>Pol123</t>
  </si>
  <si>
    <t>Demontáž výlevek bez výtokových armatur a bez nádrže a splachovacího potrubí diturvitových</t>
  </si>
  <si>
    <t>72533111</t>
  </si>
  <si>
    <t>Pol124</t>
  </si>
  <si>
    <t>Výlevky bez výtokových armatur a splachovací nádrže keramické se sklopnou plastovou mřížkou 425 mm</t>
  </si>
  <si>
    <t>725590812</t>
  </si>
  <si>
    <t>Pol125</t>
  </si>
  <si>
    <t>Vnitrostaveništní přemístění vybouraných (demontovaných) hmot zařizovacích předmětů vodorovně do 100, m v objektech výšky přes 6 do 12 m</t>
  </si>
  <si>
    <t>72582080</t>
  </si>
  <si>
    <t>Pol126</t>
  </si>
  <si>
    <t>Demontáž baterií nástěnných do G 3/4</t>
  </si>
  <si>
    <t>Pol127</t>
  </si>
  <si>
    <t>Demontáž baterií stojánkových do 2 nebo do 3 otvorů</t>
  </si>
  <si>
    <t>72582132</t>
  </si>
  <si>
    <t>Pol128</t>
  </si>
  <si>
    <t>Baterie dřezové stojánkové pákové s otáčivým ústím a délkou ramínka 220 mm</t>
  </si>
  <si>
    <t>72582131</t>
  </si>
  <si>
    <t>Pol129</t>
  </si>
  <si>
    <t>Baterie dřezové nástěnné pákové s otáčivým kulatým ústím a délkou ramínka 300 mm</t>
  </si>
  <si>
    <t>72582261</t>
  </si>
  <si>
    <t>Pol130</t>
  </si>
  <si>
    <t>Baterie umyvadlové stojánkové pákové bez výpusti</t>
  </si>
  <si>
    <t>72582311</t>
  </si>
  <si>
    <t>Pol131</t>
  </si>
  <si>
    <t>Baterie bidetové stojánkové pákové bez výpusti</t>
  </si>
  <si>
    <t>72584131</t>
  </si>
  <si>
    <t>Pol132</t>
  </si>
  <si>
    <t>Baterie sprchové nástěnné pákové,se sprchovým setem</t>
  </si>
  <si>
    <t xml:space="preserve">"viz specifikace materiálu : </t>
  </si>
  <si>
    <t>72586081</t>
  </si>
  <si>
    <t>Pol133</t>
  </si>
  <si>
    <t>Demontáž zápachových uzávěrek pro zařizovací předměty jednoduchých</t>
  </si>
  <si>
    <t>72586110</t>
  </si>
  <si>
    <t>Pol134</t>
  </si>
  <si>
    <t>Zápachové uzávěrky zařizovacích předmětů pro umyvadla DN 40</t>
  </si>
  <si>
    <t>72586131</t>
  </si>
  <si>
    <t>Pol135</t>
  </si>
  <si>
    <t>Zápachové uzávěrky zařizovacích předmětů pro umyvadla s přípojkou pro pračku nebo myčku DN 40</t>
  </si>
  <si>
    <t>72586211</t>
  </si>
  <si>
    <t>Pol136</t>
  </si>
  <si>
    <t>Zápachové uzávěrky zařizovacích předmětů pro dřezy s přípojkou pro pračku nebo myčku DN 40/50</t>
  </si>
  <si>
    <t>998725102</t>
  </si>
  <si>
    <t>Pol137</t>
  </si>
  <si>
    <t>Přesun hmot pro zařizovací předměty stanovený zhmotnosti přesunovaného materiálu vodorovná dopravní, vzdálenost do 50 m v objektech výšky přes 6 do 12 m</t>
  </si>
  <si>
    <t>998725181</t>
  </si>
  <si>
    <t>Pol138</t>
  </si>
  <si>
    <t>Přesun hmot pro zařizovací předměty stanovený zhmotnosti přesunovaného materiálu Příplatek k cenám, za přesun prováděný bez použití mechanizace pro jakoukoliv výšku objektu</t>
  </si>
  <si>
    <t>D11</t>
  </si>
  <si>
    <t>Hodinové zúčtovací sazby</t>
  </si>
  <si>
    <t>Pol139</t>
  </si>
  <si>
    <t>Hodinové zúčtovací sazby profesí PSV provádění stavebních instalací instalatér odborný</t>
  </si>
  <si>
    <t>hod</t>
  </si>
  <si>
    <t xml:space="preserve">"napojení na stáv. rozvody : </t>
  </si>
  <si>
    <t>Pol140</t>
  </si>
  <si>
    <t>Materiál pro napojení na stáv.rovody</t>
  </si>
  <si>
    <t>04 - SO 03 Ústřední vytápění</t>
  </si>
  <si>
    <t>6 - Úpravy povrchů, podlahy a osazování výplní</t>
  </si>
  <si>
    <t>9 - Ostatní konstrukce a práce, bourání</t>
  </si>
  <si>
    <t>997 - Přesun sutě</t>
  </si>
  <si>
    <t>998 - Přesun hmot</t>
  </si>
  <si>
    <t>713 - Izolace tepelné</t>
  </si>
  <si>
    <t>733 - Ústřední vytápění - rozvodné potrubí</t>
  </si>
  <si>
    <t>734 - Ústřední vytápění - armatury</t>
  </si>
  <si>
    <t>735 - Ústřední vytápění - otopná tělesa</t>
  </si>
  <si>
    <t>783 - Dokončovací práce - nátěry</t>
  </si>
  <si>
    <t>HZS - Hodinové zúčtovací sazby</t>
  </si>
  <si>
    <t>Úpravy povrchů, podlahy a osazování výplní</t>
  </si>
  <si>
    <t>611325221</t>
  </si>
  <si>
    <t>Vápenocementová omítka jednotlivých malých ploch štuková na stropech, plochy jednotlivě do 0,09 m2</t>
  </si>
  <si>
    <t>612325221</t>
  </si>
  <si>
    <t>Vápenocementová omítka jednotlivých malých ploch štuková na stěnách, plochy jednotlivě do 0,09 m2</t>
  </si>
  <si>
    <t>949101111</t>
  </si>
  <si>
    <t>1,50*129,4</t>
  </si>
  <si>
    <t>977131119</t>
  </si>
  <si>
    <t>Vrty příklepovými vrtáky do cihelného zdiva nebo prostého betonu průměru přes 28 do 32 mm</t>
  </si>
  <si>
    <t>0,15*248</t>
  </si>
  <si>
    <t>977131219</t>
  </si>
  <si>
    <t>Vrty příklepovými vrtáky do cihelného zdiva nebo prostého betonu dovrchní (směrem vzhůru), průměru, přes 28 do 32 mm</t>
  </si>
  <si>
    <t>0,20*14</t>
  </si>
  <si>
    <t>997</t>
  </si>
  <si>
    <t>997013219</t>
  </si>
  <si>
    <t>10,654*5 "Přepočtené koeficientem množství : "</t>
  </si>
  <si>
    <t>997013509</t>
  </si>
  <si>
    <t>Odvoz suti a vybouraných hmot na skládku nebo meziskládku se složením, na vzdálenost Příplatek k, ceně za každý další i započatý 1 km přes 1 km</t>
  </si>
  <si>
    <t>997013814</t>
  </si>
  <si>
    <t>Poplatek za uložení stavebního odpadu na skládce (skládkovné) z izolačních materiálů zatříděného do, Katalogu odpadů pod kódem 17 06 04</t>
  </si>
  <si>
    <t>Poplatek za uložení stavebního odpadu na recyklační skládce (skládkovné) směsného stavebního a, demoličního zatříděného do Katalogu odpadů pod kódem 17 09 04</t>
  </si>
  <si>
    <t>998</t>
  </si>
  <si>
    <t>713</t>
  </si>
  <si>
    <t>713410863</t>
  </si>
  <si>
    <t>Odstranění tepelné izolace potrubí a ohybů pásy nebo rohožemi s povrchovou úpravou hliníkovou fólií, připevněnými samolepící hliníkovou páskou potrubí, tloušťka izolace přes 50 mm</t>
  </si>
  <si>
    <t xml:space="preserve">"výkaz výměr : </t>
  </si>
  <si>
    <t>301</t>
  </si>
  <si>
    <t>713410873</t>
  </si>
  <si>
    <t>Odstranění tepelné izolace potrubí a ohybů pásy nebo rohožemi s povrchovou úpravou hliníkovou fólií, připevněnými samolepící hliníkovou páskou ohybů, tloušťka izolace přes 50 mm</t>
  </si>
  <si>
    <t>713463111</t>
  </si>
  <si>
    <t xml:space="preserve">"výkaz výměr - odečet A: </t>
  </si>
  <si>
    <t>234,00+50,00+72,00 -54</t>
  </si>
  <si>
    <t>63154533</t>
  </si>
  <si>
    <t>pouzdro izolační potrubní z minerální vlny s Al fólií max. 250/100°C 42/30mm</t>
  </si>
  <si>
    <t>63154575</t>
  </si>
  <si>
    <t>pouzdro izolační potrubní z minerální vlny s Al fólií max. 250/100°C 60/40mm</t>
  </si>
  <si>
    <t>63154032</t>
  </si>
  <si>
    <t>pouzdro izolační potrubní z minerální vlny s Al fólií max. 250/100°C 76/60mm</t>
  </si>
  <si>
    <t>713463115</t>
  </si>
  <si>
    <t>Montáž izolace tepelné potrubí a ohybů tvarovkami nebo deskami potrubními pouzdry bez povrchové, úpravy (izolační materiál ve specifikaci) staženými pozinkovaným drátem ohybů jednovrstvá D do 100</t>
  </si>
  <si>
    <t>26,00+5,00+8,00 -6</t>
  </si>
  <si>
    <t>733</t>
  </si>
  <si>
    <t>Ústřední vytápění - rozvodné potrubí</t>
  </si>
  <si>
    <t>733111128</t>
  </si>
  <si>
    <t>Potrubí z trubek ocelových závitových bezešvých běžných nízkotlakých a středotlakých DN 50</t>
  </si>
  <si>
    <t>733120815</t>
  </si>
  <si>
    <t>Demontáž potrubí z trubek ocelových hladkých O do 38</t>
  </si>
  <si>
    <t>940-217</t>
  </si>
  <si>
    <t>733120819</t>
  </si>
  <si>
    <t>Demontáž potrubí z trubek ocelových hladkých O přes 38 do 60,3</t>
  </si>
  <si>
    <t>315-108</t>
  </si>
  <si>
    <t>733120826</t>
  </si>
  <si>
    <t>Demontáž potrubí z trubek ocelových hladkých O přes 60,3 do 89</t>
  </si>
  <si>
    <t>80-30</t>
  </si>
  <si>
    <t>733121163</t>
  </si>
  <si>
    <t>Potrubí z trubek ocelových hladkých bezešvých tvářených za tepla nízkotlakých a středotlakých O 76/5, ,0</t>
  </si>
  <si>
    <t>733190108</t>
  </si>
  <si>
    <t>Zkoušky těsnosti potrubí, manžety prostupové ztrubek ocelových zkoušky těsnosti potrubí (za provozu), ztrubek ocelových závitových DN 40 do 50</t>
  </si>
  <si>
    <t>733190225</t>
  </si>
  <si>
    <t>Zkoušky těsnosti potrubí, manžety prostupové ztrubek ocelových zkoušky těsnosti potrubí (za provozu), ztrubek ocelových hladkých O přes 60,3/2,9 do 89/5,0</t>
  </si>
  <si>
    <t>733190801</t>
  </si>
  <si>
    <t>Demontáž příslušenství potrubí odřezání objímek dvojitých DN do 50</t>
  </si>
  <si>
    <t>668-178</t>
  </si>
  <si>
    <t>733191816</t>
  </si>
  <si>
    <t>Demontáž příslušenství potrubí odřezání třmenových držáků bez demontáže podpěr, konzol nebo, výložníků O do 44,5</t>
  </si>
  <si>
    <t>600-178</t>
  </si>
  <si>
    <t>733191823</t>
  </si>
  <si>
    <t>Demontáž příslušenství potrubí odřezání třmenových držáků bez demontáže podpěr, konzol nebo, výložníků O přes 44,5 do 76</t>
  </si>
  <si>
    <t>68-15</t>
  </si>
  <si>
    <t>733223301</t>
  </si>
  <si>
    <t>Potrubí ztrubek měděných tvrdých spojovaných lisováním DN 12</t>
  </si>
  <si>
    <t>290-100</t>
  </si>
  <si>
    <t>733223303</t>
  </si>
  <si>
    <t>Potrubí ztrubek měděných tvrdých spojovaných lisováním DN 20</t>
  </si>
  <si>
    <t>130-45</t>
  </si>
  <si>
    <t>733223304</t>
  </si>
  <si>
    <t>Potrubí ztrubek měděných tvrdých spojovaných lisováním DN 25</t>
  </si>
  <si>
    <t>260-90</t>
  </si>
  <si>
    <t>733223305</t>
  </si>
  <si>
    <t>Potrubí ztrubek měděných tvrdých spojovaných lisováním DN 32</t>
  </si>
  <si>
    <t>733223306</t>
  </si>
  <si>
    <t>Potrubí ztrubek měděných tvrdých spojovaných lisováním DN 40</t>
  </si>
  <si>
    <t>260-30</t>
  </si>
  <si>
    <t>733291101</t>
  </si>
  <si>
    <t>Zkoušky těsnosti potrubíz trubek měděných O do 35/1,5</t>
  </si>
  <si>
    <t>170+170+85+190</t>
  </si>
  <si>
    <t>733291102</t>
  </si>
  <si>
    <t>Zkoušky těsnosti potrubíz trubek měděných O přes 35/1,5 do 64/2,0</t>
  </si>
  <si>
    <t>733890803</t>
  </si>
  <si>
    <t>Vnitrostaveništní přemístění vybouraných (demontovaných) hmot rozvodů potrubí vodorovně do 100 m, vobjektech výšky přes 6 do 24 m</t>
  </si>
  <si>
    <t>998733102</t>
  </si>
  <si>
    <t>Přesun hmot pro rozvody potrubí stanovený zhmotnosti přesunovaného materiálu vodorovná dopravní, vzdálenost do 50 m vobjektech výšky přes 6 do 12 m</t>
  </si>
  <si>
    <t>734</t>
  </si>
  <si>
    <t>Ústřední vytápění - armatury</t>
  </si>
  <si>
    <t>734200811</t>
  </si>
  <si>
    <t>Demontáž armatur závitových s jedním závitem do G 1/2</t>
  </si>
  <si>
    <t>734200821</t>
  </si>
  <si>
    <t>Demontáž armatur závitových se dvěma závity do G 1/2</t>
  </si>
  <si>
    <t>734200823</t>
  </si>
  <si>
    <t>Demontáž armatur závitových se dvěma závity přes 1 do G 6/4</t>
  </si>
  <si>
    <t>734200824</t>
  </si>
  <si>
    <t>Demontáž armatur závitových se dvěma závity přes 6/4 do G 2</t>
  </si>
  <si>
    <t>734211120</t>
  </si>
  <si>
    <t>Ventily odvzdušňovací závitové automatické PN 14 do 120°C G 1/2</t>
  </si>
  <si>
    <t>734221554</t>
  </si>
  <si>
    <t>Ventily regulační závitové termostatické, bez hlavice ovládání PN 16 do 110°C přímé jednoregulační, pro adaptér na měď nebo plast G 1/2 x 16</t>
  </si>
  <si>
    <t>94-31</t>
  </si>
  <si>
    <t>734221680</t>
  </si>
  <si>
    <t>Ventily regulační závitové hlavice termostatické, pro ovládání ventilů PN 10 do 110°C kapalinové, sodděleným čidlem</t>
  </si>
  <si>
    <t>67-14</t>
  </si>
  <si>
    <t>734221682</t>
  </si>
  <si>
    <t>Ventily regulační závitové hlavice termostatické, pro ovládání ventilů PN 10 do 110°C kapalinové, otopných těles VK</t>
  </si>
  <si>
    <t>27-17</t>
  </si>
  <si>
    <t>734261233</t>
  </si>
  <si>
    <t>Šroubení topenářské PN 16 do 120°C přímé G 1/2</t>
  </si>
  <si>
    <t xml:space="preserve">188 : </t>
  </si>
  <si>
    <t>734291123</t>
  </si>
  <si>
    <t>Ostatní armatury kohouty plnicí a vypouštěcí PN 10 do 90°C G 1/2</t>
  </si>
  <si>
    <t>734292716</t>
  </si>
  <si>
    <t>Ostatní armatury kulové kohouty PN 42 do 185°C přímé vnitřní závit G 1 1/4</t>
  </si>
  <si>
    <t>11-4</t>
  </si>
  <si>
    <t>734890803</t>
  </si>
  <si>
    <t>Vnitrostaveništní přemístění vybouraných (demontovaných) hmot armatur vodorovně do 100 m vobjektech, výšky přes 6 do 24 m</t>
  </si>
  <si>
    <t>998734102</t>
  </si>
  <si>
    <t>Přesun hmot pro armatury stanovený zhmotnosti přesunovaného materiálu vodorovná dopravní vzdálenost, do 50 m v objektech výšky přes 6 do 12 m</t>
  </si>
  <si>
    <t>998734181</t>
  </si>
  <si>
    <t>Přesun hmot pro armatury stanovený zhmotnosti přesunovaného materiálu Příplatek kcenám za přesun, prováděný bez použití mechanizace pro jakoukoliv výšku objektu</t>
  </si>
  <si>
    <t>735</t>
  </si>
  <si>
    <t>Ústřední vytápění - otopná tělesa</t>
  </si>
  <si>
    <t>735151233</t>
  </si>
  <si>
    <t>Otopná tělesa panelová jednodesková PN 1,0 MPa, T do 110°C s jednou přídavnou přestupní plochou, výšky tělesa 400 mm stavební délky / výkonu 600 mm / 425 W</t>
  </si>
  <si>
    <t>735151235</t>
  </si>
  <si>
    <t>Otopná tělesa panelová jednodesková PN 1,0 MPa, T do 110°C s jednou přídavnou přestupní plochou, výšky tělesa 400 mm stavební délky / výkonu 800 mm / 566 W</t>
  </si>
  <si>
    <t>735151455R</t>
  </si>
  <si>
    <t>Otopná tělesa panelová dvoudesková PN 1,0 MPa, T do 110°C s jednou přídavnou přestupní plochou výšky, tělesa 400 mm stavební délky 800 mm</t>
  </si>
  <si>
    <t>735151456R</t>
  </si>
  <si>
    <t>Otopná tělesa panelová dvoudesková PN 1,0 MPa, T do 110°C s jednou přídavnou přestupní plochou výšky, tělesa 400 mm stavební délky 900 mm</t>
  </si>
  <si>
    <t>4-2</t>
  </si>
  <si>
    <t>735151457R</t>
  </si>
  <si>
    <t>Otopná tělesa panelová dvoudesková PN 1,0 MPa, T do 110°C s jednou přídavnou přestupní plochou výšky, tělesa 400 mm stavební délky 1000 mm</t>
  </si>
  <si>
    <t>735151458R</t>
  </si>
  <si>
    <t>Otopná tělesa panelová dvoudesková PN 1,0 MPa, T do 110°C s jednou přídavnou přestupní plochou výšky, tělesa 400 mm stavební délky 1100 mm</t>
  </si>
  <si>
    <t>12-4</t>
  </si>
  <si>
    <t>735151459R</t>
  </si>
  <si>
    <t>Otopná tělesa panelová dvoudesková PN 1,0 MPa, T do 110°C s jednou přídavnou přestupní plochou výšky, tělesa 400 mm stavební délky 1200 mm</t>
  </si>
  <si>
    <t>735151460R</t>
  </si>
  <si>
    <t>Otopná tělesa panelová dvoudesková PN 1,0 MPa, T do 110°C s jednou přídavnou přestupní plochou výšky, tělesa 400 mm stavební délky 1400 mm</t>
  </si>
  <si>
    <t>16-8</t>
  </si>
  <si>
    <t>735151461R</t>
  </si>
  <si>
    <t>Otopná tělesa panelová dvoudesková PN 1,0 MPa, T do 110°C s jednou přídavnou přestupní plochou výšky, tělesa 400 mm stavební délky 1600 mm</t>
  </si>
  <si>
    <t>22-4</t>
  </si>
  <si>
    <t>735151462R</t>
  </si>
  <si>
    <t>Otopná tělesa panelová dvoudesková PN 1,0 MPa, T do 110°C s jednou přídavnou přestupní plochou výšky, tělesa 400 mm stavební délky 1800 mm</t>
  </si>
  <si>
    <t>19-5</t>
  </si>
  <si>
    <t>735151463R</t>
  </si>
  <si>
    <t>Otopná tělesa panelová dvoudesková PN 1,0 MPa, T do 110°C s jednou přídavnou přestupní plochou výšky, tělesa 00 mm stavební délky 2000 mm</t>
  </si>
  <si>
    <t>77</t>
  </si>
  <si>
    <t>735151643</t>
  </si>
  <si>
    <t>Otopná tělesa panelová třídesková PN 1,0 MPa, T do 110°C se třemi přídavnými přestupními plochami, výšky tělesa 400 mm stavební délky / výkonu 2000 mm / 3476 W</t>
  </si>
  <si>
    <t>735151811</t>
  </si>
  <si>
    <t>Demontáž otopných těles panelových jednořadých stavební délky do 1500 mm</t>
  </si>
  <si>
    <t>5-4</t>
  </si>
  <si>
    <t>735151821</t>
  </si>
  <si>
    <t>Demontáž otopných těles panelových dvouřadých stavební délky do 1500 mm</t>
  </si>
  <si>
    <t>55-20</t>
  </si>
  <si>
    <t>735151822</t>
  </si>
  <si>
    <t>Demontáž otopných těles panelových dvouřadých stavební délky přes 1500 do 2820 mm</t>
  </si>
  <si>
    <t>32-5</t>
  </si>
  <si>
    <t>735291800</t>
  </si>
  <si>
    <t>Demontáž konzol nebo držáků otopných těles, registrů, konvektorů do odpadu</t>
  </si>
  <si>
    <t xml:space="preserve">63*4 </t>
  </si>
  <si>
    <t>735890802</t>
  </si>
  <si>
    <t>Vnitrostaveništní přemístění vybouraných (demontovaných) hmot otopných těles vodorovně do 100 m, vobjektech výšky přes 6 do 12 m</t>
  </si>
  <si>
    <t>998735102</t>
  </si>
  <si>
    <t>Přesun hmot pro otopná tělesa stanovený zhmotnosti přesunovaného materiálu vodorovná dopravní, vzdálenost do 50 m vobjektech výšky přes 6 do 12 m</t>
  </si>
  <si>
    <t>998735181</t>
  </si>
  <si>
    <t>Přesun hmot pro otopná tělesa stanovený zhmotnosti přesunovaného materiálu Příplatek kcenám za, přesun prováděný bez použití mechanizace pro jakoukoliv výšku objektu</t>
  </si>
  <si>
    <t>766421811</t>
  </si>
  <si>
    <t>Demontáž obložení podhledů panely, plochy do 1,5 m2</t>
  </si>
  <si>
    <t>130-50</t>
  </si>
  <si>
    <t>783</t>
  </si>
  <si>
    <t>Dokončovací práce - nátěry</t>
  </si>
  <si>
    <t>87</t>
  </si>
  <si>
    <t>783614551</t>
  </si>
  <si>
    <t>Základní nátěr armatur a kovových potrubí jednonásobný potrubí do DN 50 mm syntetický</t>
  </si>
  <si>
    <t>1200,00+55,00 -355</t>
  </si>
  <si>
    <t>783614561</t>
  </si>
  <si>
    <t>Základní nátěr armatur a kovových potrubí jednonásobný potrubí přes DN 50 do DN 100 mm syntetický</t>
  </si>
  <si>
    <t>783614651</t>
  </si>
  <si>
    <t>Základní antikorozní nátěr armatur a kovových potrubí jednonásobný potrubí do DN 50 mm syntetický, standardní</t>
  </si>
  <si>
    <t xml:space="preserve">f1 : </t>
  </si>
  <si>
    <t>900</t>
  </si>
  <si>
    <t>783614661</t>
  </si>
  <si>
    <t>Základní antikorozní nátěr armatur a kovových potrubí jednonásobný potrubí přes DN 50 do DN 100 mm, syntetický standardní</t>
  </si>
  <si>
    <t xml:space="preserve">f2 : </t>
  </si>
  <si>
    <t>783617601</t>
  </si>
  <si>
    <t>Krycí nátěr (email) armatur a kovových potrubí potrubí do DN 50 mm jednonásobný syntetický, standardní</t>
  </si>
  <si>
    <t>783617621</t>
  </si>
  <si>
    <t>Krycí nátěr (email) armatur a kovových potrubí potrubí přes DN 50 do DN 100 mm jednonásobný, syntetický standardní</t>
  </si>
  <si>
    <t>HZS</t>
  </si>
  <si>
    <t>HZS2211</t>
  </si>
  <si>
    <t>Hodinové zúčtovací sazby profesí PSV provádění stavebních instalací instalatér</t>
  </si>
  <si>
    <t>262144</t>
  </si>
  <si>
    <t xml:space="preserve">"napojení na stávající rozvody předávací stanice : </t>
  </si>
  <si>
    <t>05 - SO 04 Elektroinstalace</t>
  </si>
  <si>
    <t>M21 - Elektroinstalace</t>
  </si>
  <si>
    <t>M21-1 - Zemní a pomocné stavební práce</t>
  </si>
  <si>
    <t>M21-0 - Vedlejší rozpočtové náklady</t>
  </si>
  <si>
    <t>M21-2 - Hodinové zúčtovací sazby</t>
  </si>
  <si>
    <t>M21</t>
  </si>
  <si>
    <t>Elektroinstalace</t>
  </si>
  <si>
    <t>741110002</t>
  </si>
  <si>
    <t>Montáž trubek elektroinstalačních s nasunutím nebo našroubováním do krabic plastových tuhých,, uložených pod omítku, D 29mm</t>
  </si>
  <si>
    <t>345710730</t>
  </si>
  <si>
    <t>trubka elektroinstalační ohebná D25 mm</t>
  </si>
  <si>
    <t>741110101</t>
  </si>
  <si>
    <t>Montáž trubka tuhá D 23 mm uložená pevně</t>
  </si>
  <si>
    <t>345711090</t>
  </si>
  <si>
    <t>trubka elektroinstalační tuhá z PVC 32mm, včetně spojek a příchytek</t>
  </si>
  <si>
    <t>741112001</t>
  </si>
  <si>
    <t>Montáž krabic elektroinstalačních bez napojení na trubky a lišty, demontáže a montáže víčka a, přístroje protahovacích nebo odbočných zapuštěných plastových kruhových, typ KU 68/2-1902, KO97</t>
  </si>
  <si>
    <t>34571511</t>
  </si>
  <si>
    <t>materiál úložný elektroinstalační krabice přístrojové instalační z plastické hmoty KP 68/2-1901  500, V,  D69 x 30mm</t>
  </si>
  <si>
    <t>34571521</t>
  </si>
  <si>
    <t>materiál úložný elektroinstalační krabice přístrojové instalační z plastické hmoty KP 68/2-1901  500, V,  D69 x 30mm s víčkem a s krabicovými svorkami</t>
  </si>
  <si>
    <t>741130005</t>
  </si>
  <si>
    <t>Ukončení vodičů izolovaných s označením a zapojením vrozváděči nebo na přístroji, průřezu žíly do 10, mm2</t>
  </si>
  <si>
    <t>741130007</t>
  </si>
  <si>
    <t>Ukončení vodičů izolovaných s označením a zapojením vrozváděči nebo na přístroji, průřezu žíly do 25, mm2</t>
  </si>
  <si>
    <t>741130012</t>
  </si>
  <si>
    <t>Ukončení vodičů izolovaných s označením a zapojením vrozváděči nebo na přístroji, průřezu žíly do, 120 mm2</t>
  </si>
  <si>
    <t>7341</t>
  </si>
  <si>
    <t>napojení jednofázového koncového spotřebiče do průřezu 4mm2</t>
  </si>
  <si>
    <t>7342</t>
  </si>
  <si>
    <t>napojení trojfázového koncového spotřebiče do průřezu 4mm2</t>
  </si>
  <si>
    <t>741310001</t>
  </si>
  <si>
    <t>Montáž spínačů jedno nebo dvoupólových polozapuštěných nebo zapuštěných se zapojením vodičů,, bezšroubové připojení, vypínačů řazení 1-jednopólových</t>
  </si>
  <si>
    <t>34535516</t>
  </si>
  <si>
    <t>kompletní spínač jednopólový 10A, polozapuštěná montáž, bílý + kryt, IP20</t>
  </si>
  <si>
    <t>3401</t>
  </si>
  <si>
    <t>kompletní spínač jednopólový 10A, polozapuštěná montáž, bílá, IP44</t>
  </si>
  <si>
    <t>741310022</t>
  </si>
  <si>
    <t>Montáž spínačů jedno nebo dvoupólových polozapuštěných nebo zapuštěných se zapojením vodičů,, bezšroubové připojení, vypínačů řazení 6-střídavých</t>
  </si>
  <si>
    <t>34535556</t>
  </si>
  <si>
    <t>kompletní spínač střídavý 10A, polozapuštěná montáž, bílý + kryt, IP20</t>
  </si>
  <si>
    <t>741310025</t>
  </si>
  <si>
    <t>Montáž spínačů jedno nebo dvoupólových  polozapuštěných nebo zapuštěných se zapojením vodičů,, bezšroubové připojení, řazení 7-křížových</t>
  </si>
  <si>
    <t>34535714</t>
  </si>
  <si>
    <t>kompletní spínač křížový 10A, polozapuštěná montáž, bílý + kryt, IP20</t>
  </si>
  <si>
    <t>742330041</t>
  </si>
  <si>
    <t>Montáž datové zásuvky</t>
  </si>
  <si>
    <t>3402</t>
  </si>
  <si>
    <t>Kompletní zásuvka datová 1xRJ45</t>
  </si>
  <si>
    <t>747131100</t>
  </si>
  <si>
    <t>Montáž spínačů speciálních se zapojením vodičů, schodišťových automatů</t>
  </si>
  <si>
    <t>3403</t>
  </si>
  <si>
    <t>Autonomní požární hlásič</t>
  </si>
  <si>
    <t>741310232</t>
  </si>
  <si>
    <t>Montáž spínačů časových se zapojením vodičů</t>
  </si>
  <si>
    <t>3404</t>
  </si>
  <si>
    <t>Doběhové relé pod vypínač</t>
  </si>
  <si>
    <t>3405</t>
  </si>
  <si>
    <t>Infrapasivní snímač pohybu, 360st a spodním snímáním, 240V AC 50Hz</t>
  </si>
  <si>
    <t>747121130</t>
  </si>
  <si>
    <t>Montáž spínačů tří nebo čtyřpólových nástěnných se zapojením vodičů, pro prostředí obyčejné nebo, vlhké do 63 A</t>
  </si>
  <si>
    <t>345364800</t>
  </si>
  <si>
    <t>kompletní vypínač 40A/5p, povrchová montáž, IP66, uzamykatelný</t>
  </si>
  <si>
    <t>3406</t>
  </si>
  <si>
    <t>rámeček pro spínače a zásuvky jednonásobný</t>
  </si>
  <si>
    <t>3407</t>
  </si>
  <si>
    <t>rámeček pro spínače a zásuvky dvojnásobný</t>
  </si>
  <si>
    <t>3408</t>
  </si>
  <si>
    <t>rámeček pro spínače a zásuvky trojnásobný</t>
  </si>
  <si>
    <t>3409</t>
  </si>
  <si>
    <t>rámeček pro spínače a zásuvky pětinásobný</t>
  </si>
  <si>
    <t>742420121</t>
  </si>
  <si>
    <t>Montáž televizní zásuvky koncové nebo průběžné</t>
  </si>
  <si>
    <t>3410</t>
  </si>
  <si>
    <t>Kompletní zásuvka TV+R koncová (ref. ABB Levit bílý)</t>
  </si>
  <si>
    <t>741313002</t>
  </si>
  <si>
    <t>Montáž zásuvek domovních se zapojením vodičů bezšroubové připojení polozapuštěných nebo zapuštěných, 10/16 A, provedení 2P + PE dvojí zapojení pro průběžnou montáž</t>
  </si>
  <si>
    <t>34555103</t>
  </si>
  <si>
    <t>Kompletní zásuvka 1násobná 16A/230V, polozapuštěná montáž, bílá, IP20</t>
  </si>
  <si>
    <t>741313052</t>
  </si>
  <si>
    <t>Montáž zásuvka nástěnná šroubové připojení 3P+N+PE se zapojením vodičů</t>
  </si>
  <si>
    <t>358111310</t>
  </si>
  <si>
    <t>Kompletní zásuvka 16A/400V/5p, povrchová montáž, IP67</t>
  </si>
  <si>
    <t>7343</t>
  </si>
  <si>
    <t>Montáž videotelefonu</t>
  </si>
  <si>
    <t>3411</t>
  </si>
  <si>
    <t>Vnitřní videotelefon, VOIP, stolní, LCD grafický displej, RJ-45, zabudovaný reproduktor a všesměrový, mikrofon</t>
  </si>
  <si>
    <t>7344</t>
  </si>
  <si>
    <t>Montáž dveřní stanice a elektrického zámku</t>
  </si>
  <si>
    <t>3412</t>
  </si>
  <si>
    <t>Dveřní stanice, zápustná montáž, hlavním modul kamery 2Mpx, FishEye, IR, mikrofonem, reproduktorem,, tlačítkem pro volání, tamper alarm, IP65, včetně standard POE switche, elektrického zámku a</t>
  </si>
  <si>
    <t>Poznámka k souboru cen:_x000D_
napáječe do rozváděče</t>
  </si>
  <si>
    <t>741210001</t>
  </si>
  <si>
    <t>Montáž rozvodnic oceloplechových nebo plastových bez zapojení vodičů běžných, hmotnosti do 20 kg</t>
  </si>
  <si>
    <t>3413</t>
  </si>
  <si>
    <t>HOP – hlavní ochranná přípojnice - komplet</t>
  </si>
  <si>
    <t>741210005</t>
  </si>
  <si>
    <t>Montáž rozvodnic oceloplechových nebo plastových bez zapojení vodičů běžných, hmotnosti do 200 kg</t>
  </si>
  <si>
    <t>3414</t>
  </si>
  <si>
    <t>Elektroměrový rozvaděč +ELM pro nepřímé měření</t>
  </si>
  <si>
    <t>3415</t>
  </si>
  <si>
    <t>Rozvaděč +R1 - oceloplechová modulová rozvodnice pod omítku, o velikosti min. 5x33 modulů, přívod, shora, vývody nahoru, minimální krytí IP 55</t>
  </si>
  <si>
    <t>3416</t>
  </si>
  <si>
    <t>Rozvaděč +R2 - oceloplechová modulová rozvodnice pod omítku, o velikosti min. 4x24 modulů, přívod, shora, vývody nahoru, minimální krytí IP 55</t>
  </si>
  <si>
    <t>3417</t>
  </si>
  <si>
    <t>Rozvaděč +R3 - oceloplechová modulová rozvodnice pod omítku, o velikosti min. 3x24 modulů, přívod, shora, vývody nahoru, minimální krytí IP 55</t>
  </si>
  <si>
    <t>3418</t>
  </si>
  <si>
    <t>Rozvaděč +R4 - oceloplechová modulová rozvodnice pod omítku, o velikosti min. 3x24 modulů, přívod, shora, vývody nahoru, minimální krytí IP 55</t>
  </si>
  <si>
    <t>3419</t>
  </si>
  <si>
    <t>Rozvaděč +R5 - oceloplechová modulová rozvodnice pod omítku, o velikosti min. 3x24 modulů, přívod, shora, vývody nahoru, minimální krytí IP 55</t>
  </si>
  <si>
    <t>3420</t>
  </si>
  <si>
    <t>Rozvaděč +R6 - oceloplechová modulová rozvodnice pod omítku, o velikosti min. 3x24 modulů, přívod, shora, vývody nahoru, minimální krytí IP 55</t>
  </si>
  <si>
    <t>3421</t>
  </si>
  <si>
    <t>Rozvaděč +R-Gastro - oceloplechový volně stojící rozváděč, přívod shora, vývody nahoru, minimální, krytí IP 55</t>
  </si>
  <si>
    <t>3422</t>
  </si>
  <si>
    <t>Rozvaděč +R-Technologie - oceloplechová modulová rozvodnice pod omítku, o velikosti min. 3x24 modulů, , přívod shora, vývody nahoru, minimální krytí IP 55 /</t>
  </si>
  <si>
    <t>3423</t>
  </si>
  <si>
    <t>Rozvaděč datový RACK – 24U, 800x800, 19" vertikální lišty 24U 2ks, organizátor 1U, 2x Police 800,, PDU-napájecí blok 6x 230V 19", 3x modulární patch panel pro 24xRJ-45, KEYSTONE CAT.5E UTP,  patch</t>
  </si>
  <si>
    <t>Poznámka k souboru cen:_x000D_
kabel 0,5m cat.6 FTP 2xRJ45 – 48ks apod.</t>
  </si>
  <si>
    <t>3424</t>
  </si>
  <si>
    <t>Switch, 19“, 48x port Gigabit Ethernet RJ45, včetně montáže, nastavení, zprovoznění</t>
  </si>
  <si>
    <t>3425</t>
  </si>
  <si>
    <t>Ústředna IP pro až 20 uživatelů, LAN, USB, včetně montáže, nastavení, zprovoznění</t>
  </si>
  <si>
    <t>741372151</t>
  </si>
  <si>
    <t>Montáž svítidel LED se zapojením vodičů</t>
  </si>
  <si>
    <t>3426</t>
  </si>
  <si>
    <t>Svítidlo A – LED 48W, kulaté, IP20</t>
  </si>
  <si>
    <t>3427</t>
  </si>
  <si>
    <t>Svítidlo B – LED 20W, kulaté, IP20</t>
  </si>
  <si>
    <t>3427.1</t>
  </si>
  <si>
    <t>Svítidlo B1 – LED 17W, čtvercové, do podhledu</t>
  </si>
  <si>
    <t>3428</t>
  </si>
  <si>
    <t>Svítidlo C – LED 24W, kulaté, IP44</t>
  </si>
  <si>
    <t>3429</t>
  </si>
  <si>
    <t>Svítidlo D – LED 40W, prachotěsné, IP65</t>
  </si>
  <si>
    <t>3430</t>
  </si>
  <si>
    <t>Svítidlo NO – FNS – LED 9W, 1hod, IP44</t>
  </si>
  <si>
    <t>3431</t>
  </si>
  <si>
    <t>poplatek za recyklaci svítidla</t>
  </si>
  <si>
    <t>210220452</t>
  </si>
  <si>
    <t>Montáž ochranného pospojování pevně</t>
  </si>
  <si>
    <t>341413600</t>
  </si>
  <si>
    <t>vodič ohebný s Cu jádrem propojovací pro 450/750V 25mm2</t>
  </si>
  <si>
    <t>341413590</t>
  </si>
  <si>
    <t>vodič ohebný s Cu jádrem propojovací pro 450/750V 16mm2</t>
  </si>
  <si>
    <t>341413590.1</t>
  </si>
  <si>
    <t>vodič ohebný s Cu jádrem propojovací pro 450/750V 10mm2</t>
  </si>
  <si>
    <t>341413570</t>
  </si>
  <si>
    <t>vodič ohebný s Cu jádrem propojovací pro 450/750V 6mm2</t>
  </si>
  <si>
    <t>341413570.1</t>
  </si>
  <si>
    <t>vodič ohebný s Cu jádrem propojovací pro 450/750V 4mm2</t>
  </si>
  <si>
    <t>741810003</t>
  </si>
  <si>
    <t>Zkoušky a prohlídky elektrických rozvodů a zařízení celková prohlídka, zkoušení, měření a vyhotovení, revizní zprávy pro objem montážních prací přes 500 do 1000 tisíc Kč</t>
  </si>
  <si>
    <t>741810011</t>
  </si>
  <si>
    <t>Zkoušky a prohlídky elektrických rozvodů a zařízení celková prohlídka a vyhotovení revizní zprávy, pro objem montážních prací Příplatek kceně 1300 za každých dalších i započatých 500 tis. Kč přes</t>
  </si>
  <si>
    <t>Poznámka k souboru cen:_x000D_
1000 tis. Kč</t>
  </si>
  <si>
    <t>741811011</t>
  </si>
  <si>
    <t>Zkoušky a prohlídky rozvodných zařízení  kontrola rozváděčů nn, (1 pole) silových, hmotnosti do 200, kg</t>
  </si>
  <si>
    <t>7345</t>
  </si>
  <si>
    <t>Protipožární utěsnění kabelových prostupů dle ČSN 33 2000-5-52 ed.2</t>
  </si>
  <si>
    <t>3432</t>
  </si>
  <si>
    <t>Provedení protipožárního zabezpečení prostupů EI30 pomocí minerální plsti 140kg/m3 a protipožárního, povlaku, provedení oprávněnou osobou včetně certifikátu</t>
  </si>
  <si>
    <t>741122025</t>
  </si>
  <si>
    <t>Montáž izolovaných kabelů měděných bez ukončení do 1 kV uložených pevně CYKY, CYKYD, CYKYDY, NYM,, NYY, YSLY,  750 V, počtu a průřezu žil do 35 mm2</t>
  </si>
  <si>
    <t>3433</t>
  </si>
  <si>
    <t>kabel cat.5E, UTP, LSOH</t>
  </si>
  <si>
    <t>3434</t>
  </si>
  <si>
    <t>kabel koax. PVC, 1mm vnitřní vodič,  75 Ohm</t>
  </si>
  <si>
    <t>34109515</t>
  </si>
  <si>
    <t>kabely silové s měděným jádrem pro jmenovité napětí 750 V CYKY – O  RE průřez   Cu 3 x 1,5</t>
  </si>
  <si>
    <t>34109515.1</t>
  </si>
  <si>
    <t>kabely silové s měděným jádrem pro jmenovité napětí 750 V CYKY – J  RE průřez   Cu 3 x 1,5</t>
  </si>
  <si>
    <t>34109517</t>
  </si>
  <si>
    <t>kabely silové s měděným jádrem pro jmenovité napětí 750 V CYKY – J  RE průřez   Cu 3 x 2,5</t>
  </si>
  <si>
    <t>34111093</t>
  </si>
  <si>
    <t>kabely silové s měděným jádrem pro jmenovité napětí 750 V CYKY – J  RE průřez   Cu 5 x 1,5</t>
  </si>
  <si>
    <t>34111094</t>
  </si>
  <si>
    <t>kabely silové s měděným jádrem pro jmenovité napětí 750 V CYKY – J  RE průřez   Cu 5 x 2,5</t>
  </si>
  <si>
    <t>34111098</t>
  </si>
  <si>
    <t>kabely silové s měděným jádrem pro jmenovité napětí 750 V CYKY – J  RE průřez   Cu 5 x 4</t>
  </si>
  <si>
    <t>3435</t>
  </si>
  <si>
    <t>kabely silové s měděným jádrem pro jmenovité napětí 750 V CYKY – J  RE průřez   Cu 5 x 6</t>
  </si>
  <si>
    <t>3436</t>
  </si>
  <si>
    <t>kabely silové s měděným jádrem pro jmenovité napětí 750 V CYKY – J  RE průřez   Cu 5 x 10</t>
  </si>
  <si>
    <t>3437</t>
  </si>
  <si>
    <t>kabely silové s měděným jádrem pro jmenovité napětí 750 V CYKY – J  RE průřez   Cu 5 x 16</t>
  </si>
  <si>
    <t>3438</t>
  </si>
  <si>
    <t>kabely silové s měděným jádrem pro jmenovité napětí 750 V CYKY – J  RE průřez   Cu 5 x 25</t>
  </si>
  <si>
    <t>3439</t>
  </si>
  <si>
    <t>kabely silové s měděným jádrem pro jmenovité napětí 750 V JYTY  RE průřez   Cu 3 x 1</t>
  </si>
  <si>
    <t>7346</t>
  </si>
  <si>
    <t>Doplňující ochranné pospojování dle ČSN 33 2000-7-701, ed. 2, změna č.1 a 2</t>
  </si>
  <si>
    <t>kpl</t>
  </si>
  <si>
    <t>741122138</t>
  </si>
  <si>
    <t>Montáž izolovaných kabelů měděných bez ukončení do 1 kV uložených pevně CYKY, CYKYD, CYKYDY, NYM,, NYY, YSLY,  750 V, počtu a průřezu žil do 70 mm2</t>
  </si>
  <si>
    <t>3439.1</t>
  </si>
  <si>
    <t>kabely silové s měděným jádrem pro jmenovité napětí 750 V CYKY – J  RE průřez   Cu 5 x 70</t>
  </si>
  <si>
    <t>3440</t>
  </si>
  <si>
    <t>Kabelové štítky dle požadavku ČSN 33 2000-5-52 ed.2, čl. NA.4.5.2.5</t>
  </si>
  <si>
    <t>ks</t>
  </si>
  <si>
    <t>3441</t>
  </si>
  <si>
    <t>Ostatní potřebné blíže nespecifikované položky, podružný a montážní materiál</t>
  </si>
  <si>
    <t>M21-1</t>
  </si>
  <si>
    <t>Zemní a pomocné stavební práce</t>
  </si>
  <si>
    <t>460680451</t>
  </si>
  <si>
    <t>Zhotovení kapes a výklenků pro krabice 7x7x5 cm</t>
  </si>
  <si>
    <t>460680593</t>
  </si>
  <si>
    <t>Prorážení otvorů a ostatní bourací práce pro montáž trubek a kabelů do hloubky přes 3 do 5 cm a, šířky přes 5 do 7 cm</t>
  </si>
  <si>
    <t>460680702</t>
  </si>
  <si>
    <t>Prorážení otvorů a ostatní bourací práce bourání podlah a mazanin betonových, tloušťky přes 15 do 30, cm</t>
  </si>
  <si>
    <t>460710043</t>
  </si>
  <si>
    <t>Vyplnění otvorů pro montáž trubek a kabelů</t>
  </si>
  <si>
    <t>198</t>
  </si>
  <si>
    <t>M21-0</t>
  </si>
  <si>
    <t>Vedlejší rozpočtové náklady</t>
  </si>
  <si>
    <t>Doprava osob a materiálu, použití montážních mechanismů, plošin, lešení apod.</t>
  </si>
  <si>
    <t>200</t>
  </si>
  <si>
    <t>101</t>
  </si>
  <si>
    <t>Oznámení zahájení montáže dle požadavků vyhlášky č. 73/2010 Sb., Příloha 2, bod č. 4</t>
  </si>
  <si>
    <t>202</t>
  </si>
  <si>
    <t>Odborné a závazné stanovisko dle požadavků vyhlášky č. 73/2010 Sb., Příloha 2, bod č. 5</t>
  </si>
  <si>
    <t>204</t>
  </si>
  <si>
    <t>103</t>
  </si>
  <si>
    <t>Zařízení a zabezpečení staveniště</t>
  </si>
  <si>
    <t>Účast na kontrolních dnech stavby</t>
  </si>
  <si>
    <t>045002000</t>
  </si>
  <si>
    <t>Kompletační a koordinační činnost</t>
  </si>
  <si>
    <t>Nastavení dodaných zařízení a kompletů, včetně jejich zprovoznění</t>
  </si>
  <si>
    <t>07</t>
  </si>
  <si>
    <t>Provozní a funkční zkoušky</t>
  </si>
  <si>
    <t>08</t>
  </si>
  <si>
    <t>Zajištění dokladů, nutných pro uvedení stavby do užívání</t>
  </si>
  <si>
    <t>09</t>
  </si>
  <si>
    <t>Zajištění nezbytných dokladů a podkladů a uvedení zařízení do provozu</t>
  </si>
  <si>
    <t>013244000</t>
  </si>
  <si>
    <t>Zajištění potřebné realizační, výrobně technické, montážní, či dílenské dokumentace</t>
  </si>
  <si>
    <t>013254000</t>
  </si>
  <si>
    <t>Zajištění dokumentace skutečného provedení stavby</t>
  </si>
  <si>
    <t>Případná poradenská a konzultační činnost projektanta elektro</t>
  </si>
  <si>
    <t>092203000</t>
  </si>
  <si>
    <t>Zaškolení obsluhy</t>
  </si>
  <si>
    <t>M21-2</t>
  </si>
  <si>
    <t>HZS 030</t>
  </si>
  <si>
    <t>Přípravné a pomocné práce mimo specifikaci</t>
  </si>
  <si>
    <t>hodin</t>
  </si>
  <si>
    <t>06 - SO 05 Terénní úpravy</t>
  </si>
  <si>
    <t>11 - Zemní práce - přípravné a přidružené práce</t>
  </si>
  <si>
    <t>57 - Kryty pozemních komunikací letišť a ploch z kameniva nebo živičné</t>
  </si>
  <si>
    <t>59 - Kryty pozemních komunikací, letišť a ploch dlážděné</t>
  </si>
  <si>
    <t>Zemní práce - přípravné a přidružené práce</t>
  </si>
  <si>
    <t>113107162</t>
  </si>
  <si>
    <t>Odstranění podkladu z kameniva drceného tl 200 mm strojně pl přes 50 do 200 m2</t>
  </si>
  <si>
    <t>Poznámka k souboru cen:_x000D_
Odstranění podkladů nebo krytů strojně plochy jednotlivě přes 50 m2 do 200 m2 spřemístěním hmot na skládku na vzdálenost do 20 m nebo s naložením na dopravní prostředek zkameniva hrubého drceného, o tl. vrstvy přes 100 do 200 mm</t>
  </si>
  <si>
    <t xml:space="preserve">odstranění podkladu pod stávajícím asfaltovým chodníkem : </t>
  </si>
  <si>
    <t xml:space="preserve">8,1+125,1 : </t>
  </si>
  <si>
    <t>133,2</t>
  </si>
  <si>
    <t>113107223</t>
  </si>
  <si>
    <t>Odstranění podkladu z kameniva drceného tl 300 mm strojně pl přes 200 m2</t>
  </si>
  <si>
    <t>Poznámka k souboru cen:_x000D_
Odstranění podkladů nebo krytů strojně plochy jednotlivě přes 200 m2 spřemístěním hmot na skládku na vzdálenost do 20 m nebo s naložením na dopravní prostředek zkameniva hrubého drceného, o tl. vrstvy přes 200 do 300 mm</t>
  </si>
  <si>
    <t xml:space="preserve">odstranění podkladu pod stávající asfaltovou komunikací : </t>
  </si>
  <si>
    <t xml:space="preserve">273,4 : </t>
  </si>
  <si>
    <t>273,4</t>
  </si>
  <si>
    <t>113107182</t>
  </si>
  <si>
    <t>Odstranění podkladu živičného tl 100 mm strojně pl přes 50 do 200 m2</t>
  </si>
  <si>
    <t>Poznámka k souboru cen:_x000D_
Odstranění podkladů nebo krytů strojně plochy jednotlivě přes 50 m2 do 200 m2 spřemístěním hmot na skládku na vzdálenost do 20 m nebo s naložením na dopravní prostředek živičných, o tl. vrstvy přes 50 do 100 mm</t>
  </si>
  <si>
    <t xml:space="preserve">odstranění krytu stávajícího asfaltového chodníku : </t>
  </si>
  <si>
    <t>113107243</t>
  </si>
  <si>
    <t>Odstranění podkladu živičného tl 150 mm strojně pl přes 200 m2</t>
  </si>
  <si>
    <t>Poznámka k souboru cen:_x000D_
Odstranění podkladů nebo krytů strojně plochy jednotlivě přes 200 m2 spřemístěním hmot na skládku na vzdálenost do 20 m nebo s naložením na dopravní prostředek živičných, o tl. vrstvy přes 100 do 150 mm</t>
  </si>
  <si>
    <t xml:space="preserve">odstranění krytu stávající asfaltové komunikace : </t>
  </si>
  <si>
    <t>113202111</t>
  </si>
  <si>
    <t>Vytrhání obrub krajníků obrubníků stojatých</t>
  </si>
  <si>
    <t>Poznámka k souboru cen:_x000D_
Vytrhání obrub svybouráním lože, s přemístěním hmot na skládku na vzdálenost do 3 m nebo s naložením na dopravní prostředek z krajníků nebo obrubníků stojatých</t>
  </si>
  <si>
    <t xml:space="preserve">vytrhání stávajících obrubníků : </t>
  </si>
  <si>
    <t xml:space="preserve">39,75+43,4+12,06+4,15+4,15+16,76+25,99+15,55+73,7 : </t>
  </si>
  <si>
    <t>235,51</t>
  </si>
  <si>
    <t>121151113</t>
  </si>
  <si>
    <t>Sejmutí ornice plochy do 500 m2 tl vrstvy do 200 mm strojně</t>
  </si>
  <si>
    <t>Poznámka k souboru cen:_x000D_
Sejmutí ornice strojně při souvislé ploše přes 100 do 500 m2, tl. vrstvy do 200 mm</t>
  </si>
  <si>
    <t xml:space="preserve">kolem stávajících obrubníků, ornice bude využita v místě stavby : </t>
  </si>
  <si>
    <t xml:space="preserve">(12,06+39,72+43,4)*0,5 : </t>
  </si>
  <si>
    <t xml:space="preserve">(74,83+37,55+25,78+16,76+4,06+4,06)*0,35 : </t>
  </si>
  <si>
    <t>104,654</t>
  </si>
  <si>
    <t>122252203</t>
  </si>
  <si>
    <t>Odkopávky a prokopávky nezapažené pro silnice a dálnice v hornině třídy těžitelnosti I objem do 100, m3 strojně</t>
  </si>
  <si>
    <t>Poznámka k souboru cen:_x000D_
Odkopávky a prokopávky nezapažené pro silnice a dálnice strojně v hornině třídy těžitelnosti I do 100 m3</t>
  </si>
  <si>
    <t xml:space="preserve">drobné terénní úpravy : </t>
  </si>
  <si>
    <t xml:space="preserve">2,6 : </t>
  </si>
  <si>
    <t>2,6</t>
  </si>
  <si>
    <t>171152101</t>
  </si>
  <si>
    <t>Uložení sypaniny z hornin soudržných do násypů zhutněných silnic a dálnic</t>
  </si>
  <si>
    <t>Poznámka k souboru cen:_x000D_
Uložení sypaniny do zhutněných násypů pro silnice, dálnice a letiště s rozprostřením sypaniny ve vrstvách, s hrubým urovnáním a uzavřením povrchu násypu z hornin soudržných</t>
  </si>
  <si>
    <t xml:space="preserve">dosypání kolem silničního obrubníku : </t>
  </si>
  <si>
    <t xml:space="preserve">(12,06+39,72+43,4)*0,01 : </t>
  </si>
  <si>
    <t xml:space="preserve">dosypání kolem chodníkového obrubníku : </t>
  </si>
  <si>
    <t xml:space="preserve">(74,83+37,55+25,78+16,76+4,06+4,06)*0,01 : </t>
  </si>
  <si>
    <t>2,582</t>
  </si>
  <si>
    <t>181152302</t>
  </si>
  <si>
    <t>Úprava pláně pro silnice a dálnice v zářezech se zhutněním</t>
  </si>
  <si>
    <t>Poznámka k souboru cen:_x000D_
Úprava pláně na stavbách silnic a dálnic strojně v zářezech mimo skalních se zhutněním</t>
  </si>
  <si>
    <t xml:space="preserve">chodník : </t>
  </si>
  <si>
    <t xml:space="preserve">126,485+8,4 : </t>
  </si>
  <si>
    <t xml:space="preserve">rampa : </t>
  </si>
  <si>
    <t xml:space="preserve">271,29 : </t>
  </si>
  <si>
    <t>406,175</t>
  </si>
  <si>
    <t>181351103</t>
  </si>
  <si>
    <t>Rozprostření ornice tl vrstvy do 200 mm pl do 500 m2 v rovině nebo ve svahu do 1:5 strojně</t>
  </si>
  <si>
    <t>Poznámka k souboru cen:_x000D_
Rozprostření a urovnání ornice v rovině nebo ve svahu sklonu do 1:5 strojně při souvislé ploše přes 100 do 500 m2, tl. vrstvy do 200 mm</t>
  </si>
  <si>
    <t xml:space="preserve">kolem silničního obrubníku : </t>
  </si>
  <si>
    <t xml:space="preserve">kolem chodníkového obrubníku : </t>
  </si>
  <si>
    <t>181411131</t>
  </si>
  <si>
    <t>Založení parkového trávníku výsevem plochy do 1000 m2 v rovině a ve svahu do 1:5</t>
  </si>
  <si>
    <t>Poznámka k souboru cen:_x000D_
Založení trávníku na půdě předem připravené plochy do 1000 m2 výsevem včetně utažení parkového v rovině nebo na svahu do 1:5</t>
  </si>
  <si>
    <t>00572470</t>
  </si>
  <si>
    <t>osivo směs travní univerzál</t>
  </si>
  <si>
    <t>Poznámka k souboru cen:_x000D_
osivo směs travní univerzál</t>
  </si>
  <si>
    <t xml:space="preserve">osivo směs travní univerzál : </t>
  </si>
  <si>
    <t xml:space="preserve">((12,06+39,72+43,4)*0,5)/100*3,5 : </t>
  </si>
  <si>
    <t xml:space="preserve">((74,83+37,55+25,78+16,76+4,06+4,06)*0,35)/100*3,5 : </t>
  </si>
  <si>
    <t>3,663</t>
  </si>
  <si>
    <t>919735113</t>
  </si>
  <si>
    <t>Řezání stávajícího živičného krytu hl do 150 mm</t>
  </si>
  <si>
    <t>Poznámka k souboru cen:_x000D_
Řezání stávajícího živičného krytu nebo podkladu hloubky přes 100 do 150 mm</t>
  </si>
  <si>
    <t xml:space="preserve">Řezání stávajícího živičného krytu hl do 150 mm : </t>
  </si>
  <si>
    <t xml:space="preserve">3,5 : </t>
  </si>
  <si>
    <t>3,5</t>
  </si>
  <si>
    <t>997221551</t>
  </si>
  <si>
    <t>Vodorovná doprava suti ze sypkých materiálů do 1 km</t>
  </si>
  <si>
    <t>Poznámka k souboru cen:_x000D_
Vodorovná doprava suti bez naložení, ale se složením a s hrubým urovnáním ze sypkých materiálů, na vzdálenost do 1km</t>
  </si>
  <si>
    <t xml:space="preserve">bude fakturováno dle vážních lístků po odsouhlasení TDI : </t>
  </si>
  <si>
    <t xml:space="preserve">odpad - beton : </t>
  </si>
  <si>
    <t xml:space="preserve">48,28 : </t>
  </si>
  <si>
    <t xml:space="preserve">odpad - asfalt : </t>
  </si>
  <si>
    <t xml:space="preserve">29,304+86,394 : </t>
  </si>
  <si>
    <t xml:space="preserve">odpad - kamenivo : </t>
  </si>
  <si>
    <t xml:space="preserve">38,628+120,296 : </t>
  </si>
  <si>
    <t>322,902</t>
  </si>
  <si>
    <t>997221559</t>
  </si>
  <si>
    <t>Příplatek ZKD 1 km u vodorovné dopravy suti ze sypkých materiálů</t>
  </si>
  <si>
    <t>Poznámka k souboru cen:_x000D_
Vodorovná doprava suti bez naložení, ale se složením a s hrubým urovnáním Příplatek kceně za každý další i započatý 1 km přes 1 km</t>
  </si>
  <si>
    <t xml:space="preserve">48,28*19 : </t>
  </si>
  <si>
    <t xml:space="preserve">(29,304+86,394)*19 : </t>
  </si>
  <si>
    <t xml:space="preserve">(38,628+120,296)*19 : </t>
  </si>
  <si>
    <t>6135,138</t>
  </si>
  <si>
    <t>171201221</t>
  </si>
  <si>
    <t>Poplatek za uložení stavebního odpadu na skládce (skládkovné) zeminy a kamení zatříděného do, Katalogu odpadů pod kódem 17 05 04</t>
  </si>
  <si>
    <t>Poznámka k souboru cen:_x000D_
Poplatek za uložení stavebního odpadu na skládce (skládkovné) zeminy a kamení zatříděného do Katalogu odpadů pod kódem 17 05 04</t>
  </si>
  <si>
    <t>158,924</t>
  </si>
  <si>
    <t>997221615</t>
  </si>
  <si>
    <t>Poplatek za uložení na skládce (skládkovné) stavebního odpadu betonového kód odpadu 17 01 01</t>
  </si>
  <si>
    <t>Poznámka k souboru cen:_x000D_
Poplatek za uložení stavebního odpadu na skládce (skládkovné) z prostého betonu zatříděného do Katalogu odpadů pod kódem 17 01 01</t>
  </si>
  <si>
    <t>48,28</t>
  </si>
  <si>
    <t>997221645</t>
  </si>
  <si>
    <t>Poplatek za uložení na skládce (skládkovné) odpadu asfaltového bez dehtu kód odpadu 17 03 02</t>
  </si>
  <si>
    <t>Poznámka k souboru cen:_x000D_
Poplatek za uložení stavebního odpadu na skládce (skládkovné) asfaltového bez obsahu dehtu zatříděného do Katalogu odpadů pod kódem 17 03 02</t>
  </si>
  <si>
    <t>115,698</t>
  </si>
  <si>
    <t>Kryty pozemních komunikací letišť a ploch z kameniva nebo živičné</t>
  </si>
  <si>
    <t>564851111</t>
  </si>
  <si>
    <t>Podklad ze štěrkodrtě ŠD tl 150 mm</t>
  </si>
  <si>
    <t>Poznámka k souboru cen:_x000D_
Podklad ze štěrkodrti ŠD s rozprostřením a zhutněním, po zhutnění tl. 150 mm</t>
  </si>
  <si>
    <t xml:space="preserve">ŠDa : </t>
  </si>
  <si>
    <t>134,885</t>
  </si>
  <si>
    <t>564871111</t>
  </si>
  <si>
    <t>Podklad ze štěrkodrtě ŠD tl 250 mm</t>
  </si>
  <si>
    <t>Poznámka k souboru cen:_x000D_
Podklad ze štěrkodrti ŠD s rozprostřením a zhutněním, po zhutnění tl. 250 mm</t>
  </si>
  <si>
    <t xml:space="preserve">271,29*1,025 : </t>
  </si>
  <si>
    <t>278,072</t>
  </si>
  <si>
    <t>Kryty pozemních komunikací, letišť a ploch dlážděné</t>
  </si>
  <si>
    <t>596211112</t>
  </si>
  <si>
    <t>Kladení zámkové dlažby komunikací pro pěší tl 60 mm skupiny A pl do 300 m2</t>
  </si>
  <si>
    <t>Poznámka k souboru cen:_x000D_
Kladení dlažby zbetonových zámkových dlaždic komunikací pro pěší složem z kameniva těženého nebo drceného tl. do 40 mm, s vyplněním spár sdvojitým hutněním, vibrováním a se smetením přebytečného materiálu na krajnici tl. 60 mm skupiny A, pro plochy přes 100 do 300 m2</t>
  </si>
  <si>
    <t>59245018</t>
  </si>
  <si>
    <t>dlažba tvar obdélník betonová 200x100x60mm přírodní</t>
  </si>
  <si>
    <t>Poznámka k souboru cen:_x000D_
dlažba tvar obdélník betonová 200x100x60mm přírodní</t>
  </si>
  <si>
    <t xml:space="preserve">(126,485+8,4)*1,05 : </t>
  </si>
  <si>
    <t>141,629</t>
  </si>
  <si>
    <t>596212212</t>
  </si>
  <si>
    <t>Kladení zámkové dlažby pozemních komunikací tl 80 mm skupiny A pl do 300 m2</t>
  </si>
  <si>
    <t>Poznámka k souboru cen:_x000D_
Kladení dlažby zbetonových zámkových dlaždic pozemních komunikací složem zkameniva těženého nebo drceného tl. do 50 mm, s vyplněním spár, s dvojitým hutněním vibrováním a se smetením přebytečného materiálu na krajnici tl. 80 mm skupiny A, pro plochy přes 100 do 300 m2</t>
  </si>
  <si>
    <t>271,29</t>
  </si>
  <si>
    <t>59245020</t>
  </si>
  <si>
    <t>dlažba tvar obdélník betonová 200x100x80mm přírodní</t>
  </si>
  <si>
    <t>Poznámka k souboru cen:_x000D_
dlažba tvar obdélník betonová 200x100x80mm přírodní</t>
  </si>
  <si>
    <t xml:space="preserve">271,29*1,05 : </t>
  </si>
  <si>
    <t>284,855</t>
  </si>
  <si>
    <t>916131213</t>
  </si>
  <si>
    <t>Osazení silničního obrubníku betonového stojatého s boční opěrou do lože z betonu prostého</t>
  </si>
  <si>
    <t>Poznámka k souboru cen:_x000D_
Osazení silničního obrubníku betonového se zřízením lože, svyplněním a zatřením spár cementovou maltou stojatého s boční opěrou zbetonu prostého, do lože zbetonu prostého</t>
  </si>
  <si>
    <t xml:space="preserve">obrubník betonový silniční 1000x150x300mm : </t>
  </si>
  <si>
    <t xml:space="preserve">12,06+39,72+43,4 : </t>
  </si>
  <si>
    <t>95,18</t>
  </si>
  <si>
    <t>59217034</t>
  </si>
  <si>
    <t>obrubník betonový silniční 1000x150x300mm</t>
  </si>
  <si>
    <t>Poznámka k souboru cen:_x000D_
obrubník betonový silniční 1000x150x300mm</t>
  </si>
  <si>
    <t>916231213</t>
  </si>
  <si>
    <t>Osazení chodníkového obrubníku betonového stojatého s boční opěrou do lože z betonu prostého</t>
  </si>
  <si>
    <t>Poznámka k souboru cen:_x000D_
Osazení chodníkového obrubníku betonového se zřízením lože, s vyplněním a zatřením spár cementovou maltou stojatého s boční opěrou z betonu prostého, do lože z betonu prostého</t>
  </si>
  <si>
    <t xml:space="preserve">obrubník betonový chodníkový 1000x80x250mm : </t>
  </si>
  <si>
    <t xml:space="preserve">74,83+37,55+25,78+16,76+4,06+4,06 : </t>
  </si>
  <si>
    <t>163,04</t>
  </si>
  <si>
    <t>59217016</t>
  </si>
  <si>
    <t>obrubník betonový chodníkový 1000x80x250mm</t>
  </si>
  <si>
    <t>Poznámka k souboru cen:_x000D_
obrubník betonový chodníkový 1000x80x250mm</t>
  </si>
  <si>
    <t>899331111</t>
  </si>
  <si>
    <t>Výšková úprava uličního vstupu nebo vpusti do 200 mm zvýšením poklopu</t>
  </si>
  <si>
    <t>Poznámka k souboru cen:_x000D_
Výšková úprava uličního vstupu nebo vpusti do 200 mm zvýšením poklopu</t>
  </si>
  <si>
    <t xml:space="preserve">úprava poklopu : </t>
  </si>
  <si>
    <t xml:space="preserve">1+1 : </t>
  </si>
  <si>
    <t>899431111</t>
  </si>
  <si>
    <t>Výšková úprava uličního vstupu nebo vpusti do 200 mm zvýšením krycího hrnce, šoupěte nebo hydrantu</t>
  </si>
  <si>
    <t>Poznámka k souboru cen:_x000D_
Výšková úprava uličního vstupu nebo vpusti do 200 mm zvýšením krycího hrnce, šoupěte nebo hydrantu bez úpravy armatur</t>
  </si>
  <si>
    <t xml:space="preserve">výšková úprava vpusti : </t>
  </si>
  <si>
    <t xml:space="preserve">1+1+1 : </t>
  </si>
  <si>
    <t>998223011</t>
  </si>
  <si>
    <t>Přesun hmot pro pozemní komunikace s krytem dlážděným</t>
  </si>
  <si>
    <t>Poznámka k souboru cen:_x000D_
Přesun hmot pro pozemní komunikace s krytem dlážděným dopravní vzdálenost do 200 m jakékoliv délky objektu</t>
  </si>
  <si>
    <t xml:space="preserve">dlažba+drť : </t>
  </si>
  <si>
    <t xml:space="preserve">11,364+18,553+28,111+50,134 : </t>
  </si>
  <si>
    <t xml:space="preserve">obrubník+beton : </t>
  </si>
  <si>
    <t xml:space="preserve">14,791+9,708+21,114+7,337 : </t>
  </si>
  <si>
    <t>161,112</t>
  </si>
  <si>
    <t>998223095</t>
  </si>
  <si>
    <t>Příplatek k přesunu hmot pro pozemní komunikace s krytem dlážděným za zvětšený přesun ZKD 5000 m</t>
  </si>
  <si>
    <t>Poznámka k souboru cen:_x000D_
Přesun hmot pro pozemní komunikace s krytem dlážděným Příplatek kceně za zvětšený přesun přes vymezenou největší dopravní vzdálenost za každých dalších 5000 m přes 5000 m</t>
  </si>
  <si>
    <t xml:space="preserve">(11,364+18,553+28,111+50,134)*4 : </t>
  </si>
  <si>
    <t xml:space="preserve">(14,791+9,708+21,114+7,337)*4 : </t>
  </si>
  <si>
    <t>644,448</t>
  </si>
  <si>
    <t>998225111</t>
  </si>
  <si>
    <t>Přesun hmot pro pozemní komunikace s krytem z kamene, monolitickým betonovým nebo živičným</t>
  </si>
  <si>
    <t>Poznámka k souboru cen:_x000D_
Přesun hmot pro komunikace skrytem zkameniva, monolitickým betonovým nebo živičným dopravní vzdálenost do 200 m jakékoliv délky objektu</t>
  </si>
  <si>
    <t xml:space="preserve">ŠD : </t>
  </si>
  <si>
    <t xml:space="preserve">46,535+159,891 : </t>
  </si>
  <si>
    <t>206,426</t>
  </si>
  <si>
    <t>998225195</t>
  </si>
  <si>
    <t>Příplatek k přesunu hmot pro pozemní komunikace s krytem z kamene, živičným, betonovým ZKD 5000 m</t>
  </si>
  <si>
    <t>Poznámka k souboru cen:_x000D_
Přesun hmot pro komunikace skrytem zkameniva, monolitickým betonovým nebo živičným Příplatek k ceně za zvětšený přesun přes vymezenou největší dopravní vzdálenost za každých dalších 5000 m přes 5000 m</t>
  </si>
  <si>
    <t xml:space="preserve">(46,535+159,891)*4 : </t>
  </si>
  <si>
    <t>825,704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</si>
</sst>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3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2"/>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89"/>
      <c r="AS2" s="289"/>
      <c r="AT2" s="289"/>
      <c r="AU2" s="289"/>
      <c r="AV2" s="289"/>
      <c r="AW2" s="289"/>
      <c r="AX2" s="289"/>
      <c r="AY2" s="289"/>
      <c r="AZ2" s="289"/>
      <c r="BA2" s="289"/>
      <c r="BB2" s="289"/>
      <c r="BC2" s="289"/>
      <c r="BD2" s="289"/>
      <c r="BE2" s="289"/>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2"/>
      <c r="AL5" s="22"/>
      <c r="AM5" s="22"/>
      <c r="AN5" s="22"/>
      <c r="AO5" s="22"/>
      <c r="AP5" s="22"/>
      <c r="AQ5" s="22"/>
      <c r="AR5" s="20"/>
      <c r="BE5" s="270" t="s">
        <v>15</v>
      </c>
      <c r="BS5" s="17" t="s">
        <v>6</v>
      </c>
    </row>
    <row r="6" spans="1:74" s="1" customFormat="1" ht="36.950000000000003" customHeight="1">
      <c r="B6" s="21"/>
      <c r="C6" s="22"/>
      <c r="D6" s="28" t="s">
        <v>16</v>
      </c>
      <c r="E6" s="22"/>
      <c r="F6" s="22"/>
      <c r="G6" s="22"/>
      <c r="H6" s="22"/>
      <c r="I6" s="22"/>
      <c r="J6" s="22"/>
      <c r="K6" s="275" t="s">
        <v>17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2"/>
      <c r="AL6" s="22"/>
      <c r="AM6" s="22"/>
      <c r="AN6" s="22"/>
      <c r="AO6" s="22"/>
      <c r="AP6" s="22"/>
      <c r="AQ6" s="22"/>
      <c r="AR6" s="20"/>
      <c r="BE6" s="271"/>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71"/>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71"/>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71"/>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71"/>
      <c r="BS10" s="17" t="s">
        <v>6</v>
      </c>
    </row>
    <row r="11" spans="1:74" s="1" customFormat="1" ht="18.399999999999999"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271"/>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71"/>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28</v>
      </c>
      <c r="AO13" s="22"/>
      <c r="AP13" s="22"/>
      <c r="AQ13" s="22"/>
      <c r="AR13" s="20"/>
      <c r="BE13" s="271"/>
      <c r="BS13" s="17" t="s">
        <v>6</v>
      </c>
    </row>
    <row r="14" spans="1:74" ht="12.75">
      <c r="B14" s="21"/>
      <c r="C14" s="22"/>
      <c r="D14" s="22"/>
      <c r="E14" s="276" t="s">
        <v>28</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9" t="s">
        <v>26</v>
      </c>
      <c r="AL14" s="22"/>
      <c r="AM14" s="22"/>
      <c r="AN14" s="31" t="s">
        <v>28</v>
      </c>
      <c r="AO14" s="22"/>
      <c r="AP14" s="22"/>
      <c r="AQ14" s="22"/>
      <c r="AR14" s="20"/>
      <c r="BE14" s="271"/>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71"/>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71"/>
      <c r="BS16" s="17" t="s">
        <v>4</v>
      </c>
    </row>
    <row r="17" spans="1:71" s="1" customFormat="1" ht="18.399999999999999"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271"/>
      <c r="BS17" s="17" t="s">
        <v>30</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71"/>
      <c r="BS18" s="17" t="s">
        <v>6</v>
      </c>
    </row>
    <row r="19" spans="1:71" s="1" customFormat="1" ht="12" customHeight="1">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71"/>
      <c r="BS19" s="17" t="s">
        <v>6</v>
      </c>
    </row>
    <row r="20" spans="1:71" s="1" customFormat="1" ht="18.399999999999999"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271"/>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71"/>
    </row>
    <row r="22" spans="1:71" s="1" customFormat="1" ht="12" customHeight="1">
      <c r="B22" s="21"/>
      <c r="C22" s="22"/>
      <c r="D22" s="29"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71"/>
    </row>
    <row r="23" spans="1:71" s="1" customFormat="1" ht="16.5" customHeight="1">
      <c r="B23" s="21"/>
      <c r="C23" s="22"/>
      <c r="D23" s="22"/>
      <c r="E23" s="278" t="s">
        <v>1</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2"/>
      <c r="AP23" s="22"/>
      <c r="AQ23" s="22"/>
      <c r="AR23" s="20"/>
      <c r="BE23" s="271"/>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71"/>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71"/>
    </row>
    <row r="26" spans="1:71" s="2" customFormat="1" ht="25.9"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9">
        <f>ROUND(AG94,2)</f>
        <v>0</v>
      </c>
      <c r="AL26" s="280"/>
      <c r="AM26" s="280"/>
      <c r="AN26" s="280"/>
      <c r="AO26" s="280"/>
      <c r="AP26" s="36"/>
      <c r="AQ26" s="36"/>
      <c r="AR26" s="39"/>
      <c r="BE26" s="271"/>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71"/>
    </row>
    <row r="28" spans="1:71" s="2" customFormat="1" ht="12.75">
      <c r="A28" s="34"/>
      <c r="B28" s="35"/>
      <c r="C28" s="36"/>
      <c r="D28" s="36"/>
      <c r="E28" s="36"/>
      <c r="F28" s="36"/>
      <c r="G28" s="36"/>
      <c r="H28" s="36"/>
      <c r="I28" s="36"/>
      <c r="J28" s="36"/>
      <c r="K28" s="36"/>
      <c r="L28" s="281" t="s">
        <v>34</v>
      </c>
      <c r="M28" s="281"/>
      <c r="N28" s="281"/>
      <c r="O28" s="281"/>
      <c r="P28" s="281"/>
      <c r="Q28" s="36"/>
      <c r="R28" s="36"/>
      <c r="S28" s="36"/>
      <c r="T28" s="36"/>
      <c r="U28" s="36"/>
      <c r="V28" s="36"/>
      <c r="W28" s="281" t="s">
        <v>35</v>
      </c>
      <c r="X28" s="281"/>
      <c r="Y28" s="281"/>
      <c r="Z28" s="281"/>
      <c r="AA28" s="281"/>
      <c r="AB28" s="281"/>
      <c r="AC28" s="281"/>
      <c r="AD28" s="281"/>
      <c r="AE28" s="281"/>
      <c r="AF28" s="36"/>
      <c r="AG28" s="36"/>
      <c r="AH28" s="36"/>
      <c r="AI28" s="36"/>
      <c r="AJ28" s="36"/>
      <c r="AK28" s="281" t="s">
        <v>36</v>
      </c>
      <c r="AL28" s="281"/>
      <c r="AM28" s="281"/>
      <c r="AN28" s="281"/>
      <c r="AO28" s="281"/>
      <c r="AP28" s="36"/>
      <c r="AQ28" s="36"/>
      <c r="AR28" s="39"/>
      <c r="BE28" s="271"/>
    </row>
    <row r="29" spans="1:71" s="3" customFormat="1" ht="14.45" customHeight="1">
      <c r="B29" s="40"/>
      <c r="C29" s="41"/>
      <c r="D29" s="29" t="s">
        <v>37</v>
      </c>
      <c r="E29" s="41"/>
      <c r="F29" s="29" t="s">
        <v>38</v>
      </c>
      <c r="G29" s="41"/>
      <c r="H29" s="41"/>
      <c r="I29" s="41"/>
      <c r="J29" s="41"/>
      <c r="K29" s="41"/>
      <c r="L29" s="284">
        <v>0.21</v>
      </c>
      <c r="M29" s="283"/>
      <c r="N29" s="283"/>
      <c r="O29" s="283"/>
      <c r="P29" s="283"/>
      <c r="Q29" s="41"/>
      <c r="R29" s="41"/>
      <c r="S29" s="41"/>
      <c r="T29" s="41"/>
      <c r="U29" s="41"/>
      <c r="V29" s="41"/>
      <c r="W29" s="282">
        <f>ROUND(AZ94, 2)</f>
        <v>0</v>
      </c>
      <c r="X29" s="283"/>
      <c r="Y29" s="283"/>
      <c r="Z29" s="283"/>
      <c r="AA29" s="283"/>
      <c r="AB29" s="283"/>
      <c r="AC29" s="283"/>
      <c r="AD29" s="283"/>
      <c r="AE29" s="283"/>
      <c r="AF29" s="41"/>
      <c r="AG29" s="41"/>
      <c r="AH29" s="41"/>
      <c r="AI29" s="41"/>
      <c r="AJ29" s="41"/>
      <c r="AK29" s="282">
        <f>ROUND(AV94, 2)</f>
        <v>0</v>
      </c>
      <c r="AL29" s="283"/>
      <c r="AM29" s="283"/>
      <c r="AN29" s="283"/>
      <c r="AO29" s="283"/>
      <c r="AP29" s="41"/>
      <c r="AQ29" s="41"/>
      <c r="AR29" s="42"/>
      <c r="BE29" s="272"/>
    </row>
    <row r="30" spans="1:71" s="3" customFormat="1" ht="14.45" customHeight="1">
      <c r="B30" s="40"/>
      <c r="C30" s="41"/>
      <c r="D30" s="41"/>
      <c r="E30" s="41"/>
      <c r="F30" s="29" t="s">
        <v>39</v>
      </c>
      <c r="G30" s="41"/>
      <c r="H30" s="41"/>
      <c r="I30" s="41"/>
      <c r="J30" s="41"/>
      <c r="K30" s="41"/>
      <c r="L30" s="284">
        <v>0.15</v>
      </c>
      <c r="M30" s="283"/>
      <c r="N30" s="283"/>
      <c r="O30" s="283"/>
      <c r="P30" s="283"/>
      <c r="Q30" s="41"/>
      <c r="R30" s="41"/>
      <c r="S30" s="41"/>
      <c r="T30" s="41"/>
      <c r="U30" s="41"/>
      <c r="V30" s="41"/>
      <c r="W30" s="282">
        <f>ROUND(BA94, 2)</f>
        <v>0</v>
      </c>
      <c r="X30" s="283"/>
      <c r="Y30" s="283"/>
      <c r="Z30" s="283"/>
      <c r="AA30" s="283"/>
      <c r="AB30" s="283"/>
      <c r="AC30" s="283"/>
      <c r="AD30" s="283"/>
      <c r="AE30" s="283"/>
      <c r="AF30" s="41"/>
      <c r="AG30" s="41"/>
      <c r="AH30" s="41"/>
      <c r="AI30" s="41"/>
      <c r="AJ30" s="41"/>
      <c r="AK30" s="282">
        <f>ROUND(AW94, 2)</f>
        <v>0</v>
      </c>
      <c r="AL30" s="283"/>
      <c r="AM30" s="283"/>
      <c r="AN30" s="283"/>
      <c r="AO30" s="283"/>
      <c r="AP30" s="41"/>
      <c r="AQ30" s="41"/>
      <c r="AR30" s="42"/>
      <c r="BE30" s="272"/>
    </row>
    <row r="31" spans="1:71" s="3" customFormat="1" ht="14.45" hidden="1" customHeight="1">
      <c r="B31" s="40"/>
      <c r="C31" s="41"/>
      <c r="D31" s="41"/>
      <c r="E31" s="41"/>
      <c r="F31" s="29" t="s">
        <v>40</v>
      </c>
      <c r="G31" s="41"/>
      <c r="H31" s="41"/>
      <c r="I31" s="41"/>
      <c r="J31" s="41"/>
      <c r="K31" s="41"/>
      <c r="L31" s="284">
        <v>0.21</v>
      </c>
      <c r="M31" s="283"/>
      <c r="N31" s="283"/>
      <c r="O31" s="283"/>
      <c r="P31" s="283"/>
      <c r="Q31" s="41"/>
      <c r="R31" s="41"/>
      <c r="S31" s="41"/>
      <c r="T31" s="41"/>
      <c r="U31" s="41"/>
      <c r="V31" s="41"/>
      <c r="W31" s="282">
        <f>ROUND(BB94, 2)</f>
        <v>0</v>
      </c>
      <c r="X31" s="283"/>
      <c r="Y31" s="283"/>
      <c r="Z31" s="283"/>
      <c r="AA31" s="283"/>
      <c r="AB31" s="283"/>
      <c r="AC31" s="283"/>
      <c r="AD31" s="283"/>
      <c r="AE31" s="283"/>
      <c r="AF31" s="41"/>
      <c r="AG31" s="41"/>
      <c r="AH31" s="41"/>
      <c r="AI31" s="41"/>
      <c r="AJ31" s="41"/>
      <c r="AK31" s="282">
        <v>0</v>
      </c>
      <c r="AL31" s="283"/>
      <c r="AM31" s="283"/>
      <c r="AN31" s="283"/>
      <c r="AO31" s="283"/>
      <c r="AP31" s="41"/>
      <c r="AQ31" s="41"/>
      <c r="AR31" s="42"/>
      <c r="BE31" s="272"/>
    </row>
    <row r="32" spans="1:71" s="3" customFormat="1" ht="14.45" hidden="1" customHeight="1">
      <c r="B32" s="40"/>
      <c r="C32" s="41"/>
      <c r="D32" s="41"/>
      <c r="E32" s="41"/>
      <c r="F32" s="29" t="s">
        <v>41</v>
      </c>
      <c r="G32" s="41"/>
      <c r="H32" s="41"/>
      <c r="I32" s="41"/>
      <c r="J32" s="41"/>
      <c r="K32" s="41"/>
      <c r="L32" s="284">
        <v>0.15</v>
      </c>
      <c r="M32" s="283"/>
      <c r="N32" s="283"/>
      <c r="O32" s="283"/>
      <c r="P32" s="283"/>
      <c r="Q32" s="41"/>
      <c r="R32" s="41"/>
      <c r="S32" s="41"/>
      <c r="T32" s="41"/>
      <c r="U32" s="41"/>
      <c r="V32" s="41"/>
      <c r="W32" s="282">
        <f>ROUND(BC94, 2)</f>
        <v>0</v>
      </c>
      <c r="X32" s="283"/>
      <c r="Y32" s="283"/>
      <c r="Z32" s="283"/>
      <c r="AA32" s="283"/>
      <c r="AB32" s="283"/>
      <c r="AC32" s="283"/>
      <c r="AD32" s="283"/>
      <c r="AE32" s="283"/>
      <c r="AF32" s="41"/>
      <c r="AG32" s="41"/>
      <c r="AH32" s="41"/>
      <c r="AI32" s="41"/>
      <c r="AJ32" s="41"/>
      <c r="AK32" s="282">
        <v>0</v>
      </c>
      <c r="AL32" s="283"/>
      <c r="AM32" s="283"/>
      <c r="AN32" s="283"/>
      <c r="AO32" s="283"/>
      <c r="AP32" s="41"/>
      <c r="AQ32" s="41"/>
      <c r="AR32" s="42"/>
      <c r="BE32" s="272"/>
    </row>
    <row r="33" spans="1:57" s="3" customFormat="1" ht="14.45" hidden="1" customHeight="1">
      <c r="B33" s="40"/>
      <c r="C33" s="41"/>
      <c r="D33" s="41"/>
      <c r="E33" s="41"/>
      <c r="F33" s="29" t="s">
        <v>42</v>
      </c>
      <c r="G33" s="41"/>
      <c r="H33" s="41"/>
      <c r="I33" s="41"/>
      <c r="J33" s="41"/>
      <c r="K33" s="41"/>
      <c r="L33" s="284">
        <v>0</v>
      </c>
      <c r="M33" s="283"/>
      <c r="N33" s="283"/>
      <c r="O33" s="283"/>
      <c r="P33" s="283"/>
      <c r="Q33" s="41"/>
      <c r="R33" s="41"/>
      <c r="S33" s="41"/>
      <c r="T33" s="41"/>
      <c r="U33" s="41"/>
      <c r="V33" s="41"/>
      <c r="W33" s="282">
        <f>ROUND(BD94, 2)</f>
        <v>0</v>
      </c>
      <c r="X33" s="283"/>
      <c r="Y33" s="283"/>
      <c r="Z33" s="283"/>
      <c r="AA33" s="283"/>
      <c r="AB33" s="283"/>
      <c r="AC33" s="283"/>
      <c r="AD33" s="283"/>
      <c r="AE33" s="283"/>
      <c r="AF33" s="41"/>
      <c r="AG33" s="41"/>
      <c r="AH33" s="41"/>
      <c r="AI33" s="41"/>
      <c r="AJ33" s="41"/>
      <c r="AK33" s="282">
        <v>0</v>
      </c>
      <c r="AL33" s="283"/>
      <c r="AM33" s="283"/>
      <c r="AN33" s="283"/>
      <c r="AO33" s="283"/>
      <c r="AP33" s="41"/>
      <c r="AQ33" s="41"/>
      <c r="AR33" s="42"/>
      <c r="BE33" s="27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71"/>
    </row>
    <row r="35" spans="1:57" s="2" customFormat="1" ht="25.9" customHeight="1">
      <c r="A35" s="34"/>
      <c r="B35" s="35"/>
      <c r="C35" s="43"/>
      <c r="D35" s="44" t="s">
        <v>43</v>
      </c>
      <c r="E35" s="45"/>
      <c r="F35" s="45"/>
      <c r="G35" s="45"/>
      <c r="H35" s="45"/>
      <c r="I35" s="45"/>
      <c r="J35" s="45"/>
      <c r="K35" s="45"/>
      <c r="L35" s="45"/>
      <c r="M35" s="45"/>
      <c r="N35" s="45"/>
      <c r="O35" s="45"/>
      <c r="P35" s="45"/>
      <c r="Q35" s="45"/>
      <c r="R35" s="45"/>
      <c r="S35" s="45"/>
      <c r="T35" s="46" t="s">
        <v>44</v>
      </c>
      <c r="U35" s="45"/>
      <c r="V35" s="45"/>
      <c r="W35" s="45"/>
      <c r="X35" s="288" t="s">
        <v>45</v>
      </c>
      <c r="Y35" s="286"/>
      <c r="Z35" s="286"/>
      <c r="AA35" s="286"/>
      <c r="AB35" s="286"/>
      <c r="AC35" s="45"/>
      <c r="AD35" s="45"/>
      <c r="AE35" s="45"/>
      <c r="AF35" s="45"/>
      <c r="AG35" s="45"/>
      <c r="AH35" s="45"/>
      <c r="AI35" s="45"/>
      <c r="AJ35" s="45"/>
      <c r="AK35" s="285">
        <f>SUM(AK26:AK33)</f>
        <v>0</v>
      </c>
      <c r="AL35" s="286"/>
      <c r="AM35" s="286"/>
      <c r="AN35" s="286"/>
      <c r="AO35" s="287"/>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46</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47</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48</v>
      </c>
      <c r="E60" s="38"/>
      <c r="F60" s="38"/>
      <c r="G60" s="38"/>
      <c r="H60" s="38"/>
      <c r="I60" s="38"/>
      <c r="J60" s="38"/>
      <c r="K60" s="38"/>
      <c r="L60" s="38"/>
      <c r="M60" s="38"/>
      <c r="N60" s="38"/>
      <c r="O60" s="38"/>
      <c r="P60" s="38"/>
      <c r="Q60" s="38"/>
      <c r="R60" s="38"/>
      <c r="S60" s="38"/>
      <c r="T60" s="38"/>
      <c r="U60" s="38"/>
      <c r="V60" s="52" t="s">
        <v>49</v>
      </c>
      <c r="W60" s="38"/>
      <c r="X60" s="38"/>
      <c r="Y60" s="38"/>
      <c r="Z60" s="38"/>
      <c r="AA60" s="38"/>
      <c r="AB60" s="38"/>
      <c r="AC60" s="38"/>
      <c r="AD60" s="38"/>
      <c r="AE60" s="38"/>
      <c r="AF60" s="38"/>
      <c r="AG60" s="38"/>
      <c r="AH60" s="52" t="s">
        <v>48</v>
      </c>
      <c r="AI60" s="38"/>
      <c r="AJ60" s="38"/>
      <c r="AK60" s="38"/>
      <c r="AL60" s="38"/>
      <c r="AM60" s="52" t="s">
        <v>49</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50</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51</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48</v>
      </c>
      <c r="E75" s="38"/>
      <c r="F75" s="38"/>
      <c r="G75" s="38"/>
      <c r="H75" s="38"/>
      <c r="I75" s="38"/>
      <c r="J75" s="38"/>
      <c r="K75" s="38"/>
      <c r="L75" s="38"/>
      <c r="M75" s="38"/>
      <c r="N75" s="38"/>
      <c r="O75" s="38"/>
      <c r="P75" s="38"/>
      <c r="Q75" s="38"/>
      <c r="R75" s="38"/>
      <c r="S75" s="38"/>
      <c r="T75" s="38"/>
      <c r="U75" s="38"/>
      <c r="V75" s="52" t="s">
        <v>49</v>
      </c>
      <c r="W75" s="38"/>
      <c r="X75" s="38"/>
      <c r="Y75" s="38"/>
      <c r="Z75" s="38"/>
      <c r="AA75" s="38"/>
      <c r="AB75" s="38"/>
      <c r="AC75" s="38"/>
      <c r="AD75" s="38"/>
      <c r="AE75" s="38"/>
      <c r="AF75" s="38"/>
      <c r="AG75" s="38"/>
      <c r="AH75" s="52" t="s">
        <v>48</v>
      </c>
      <c r="AI75" s="38"/>
      <c r="AJ75" s="38"/>
      <c r="AK75" s="38"/>
      <c r="AL75" s="38"/>
      <c r="AM75" s="52" t="s">
        <v>49</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01-B,C/23</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49" t="str">
        <f>K6</f>
        <v>Stavební úpravy MŠ Galvase Ostrava RO</v>
      </c>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63"/>
      <c r="AL85" s="63"/>
      <c r="AM85" s="63"/>
      <c r="AN85" s="63"/>
      <c r="AO85" s="63"/>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51" t="str">
        <f>IF(AN8= "","",AN8)</f>
        <v>30. 1. 2023</v>
      </c>
      <c r="AN87" s="251"/>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52" t="str">
        <f>IF(E17="","",E17)</f>
        <v xml:space="preserve"> </v>
      </c>
      <c r="AN89" s="253"/>
      <c r="AO89" s="253"/>
      <c r="AP89" s="253"/>
      <c r="AQ89" s="36"/>
      <c r="AR89" s="39"/>
      <c r="AS89" s="254" t="s">
        <v>53</v>
      </c>
      <c r="AT89" s="255"/>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252" t="str">
        <f>IF(E20="","",E20)</f>
        <v xml:space="preserve"> </v>
      </c>
      <c r="AN90" s="253"/>
      <c r="AO90" s="253"/>
      <c r="AP90" s="253"/>
      <c r="AQ90" s="36"/>
      <c r="AR90" s="39"/>
      <c r="AS90" s="256"/>
      <c r="AT90" s="257"/>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58"/>
      <c r="AT91" s="259"/>
      <c r="AU91" s="71"/>
      <c r="AV91" s="71"/>
      <c r="AW91" s="71"/>
      <c r="AX91" s="71"/>
      <c r="AY91" s="71"/>
      <c r="AZ91" s="71"/>
      <c r="BA91" s="71"/>
      <c r="BB91" s="71"/>
      <c r="BC91" s="71"/>
      <c r="BD91" s="72"/>
      <c r="BE91" s="34"/>
    </row>
    <row r="92" spans="1:91" s="2" customFormat="1" ht="29.25" customHeight="1">
      <c r="A92" s="34"/>
      <c r="B92" s="35"/>
      <c r="C92" s="260" t="s">
        <v>54</v>
      </c>
      <c r="D92" s="261"/>
      <c r="E92" s="261"/>
      <c r="F92" s="261"/>
      <c r="G92" s="261"/>
      <c r="H92" s="73"/>
      <c r="I92" s="263" t="s">
        <v>55</v>
      </c>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2" t="s">
        <v>56</v>
      </c>
      <c r="AH92" s="261"/>
      <c r="AI92" s="261"/>
      <c r="AJ92" s="261"/>
      <c r="AK92" s="261"/>
      <c r="AL92" s="261"/>
      <c r="AM92" s="261"/>
      <c r="AN92" s="263" t="s">
        <v>57</v>
      </c>
      <c r="AO92" s="261"/>
      <c r="AP92" s="264"/>
      <c r="AQ92" s="74" t="s">
        <v>58</v>
      </c>
      <c r="AR92" s="39"/>
      <c r="AS92" s="75" t="s">
        <v>59</v>
      </c>
      <c r="AT92" s="76" t="s">
        <v>60</v>
      </c>
      <c r="AU92" s="76" t="s">
        <v>61</v>
      </c>
      <c r="AV92" s="76" t="s">
        <v>62</v>
      </c>
      <c r="AW92" s="76" t="s">
        <v>63</v>
      </c>
      <c r="AX92" s="76" t="s">
        <v>64</v>
      </c>
      <c r="AY92" s="76" t="s">
        <v>65</v>
      </c>
      <c r="AZ92" s="76" t="s">
        <v>66</v>
      </c>
      <c r="BA92" s="76" t="s">
        <v>67</v>
      </c>
      <c r="BB92" s="76" t="s">
        <v>68</v>
      </c>
      <c r="BC92" s="76" t="s">
        <v>69</v>
      </c>
      <c r="BD92" s="77" t="s">
        <v>70</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71</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68">
        <f>ROUND(SUM(AG95:AG100),2)</f>
        <v>0</v>
      </c>
      <c r="AH94" s="268"/>
      <c r="AI94" s="268"/>
      <c r="AJ94" s="268"/>
      <c r="AK94" s="268"/>
      <c r="AL94" s="268"/>
      <c r="AM94" s="268"/>
      <c r="AN94" s="269">
        <f t="shared" ref="AN94:AN100" si="0">SUM(AG94,AT94)</f>
        <v>0</v>
      </c>
      <c r="AO94" s="269"/>
      <c r="AP94" s="269"/>
      <c r="AQ94" s="85" t="s">
        <v>1</v>
      </c>
      <c r="AR94" s="86"/>
      <c r="AS94" s="87">
        <f>ROUND(SUM(AS95:AS100),2)</f>
        <v>0</v>
      </c>
      <c r="AT94" s="88">
        <f t="shared" ref="AT94:AT100" si="1">ROUND(SUM(AV94:AW94),2)</f>
        <v>0</v>
      </c>
      <c r="AU94" s="89">
        <f>ROUND(SUM(AU95:AU100),5)</f>
        <v>0</v>
      </c>
      <c r="AV94" s="88">
        <f>ROUND(AZ94*L29,2)</f>
        <v>0</v>
      </c>
      <c r="AW94" s="88">
        <f>ROUND(BA94*L30,2)</f>
        <v>0</v>
      </c>
      <c r="AX94" s="88">
        <f>ROUND(BB94*L29,2)</f>
        <v>0</v>
      </c>
      <c r="AY94" s="88">
        <f>ROUND(BC94*L30,2)</f>
        <v>0</v>
      </c>
      <c r="AZ94" s="88">
        <f>ROUND(SUM(AZ95:AZ100),2)</f>
        <v>0</v>
      </c>
      <c r="BA94" s="88">
        <f>ROUND(SUM(BA95:BA100),2)</f>
        <v>0</v>
      </c>
      <c r="BB94" s="88">
        <f>ROUND(SUM(BB95:BB100),2)</f>
        <v>0</v>
      </c>
      <c r="BC94" s="88">
        <f>ROUND(SUM(BC95:BC100),2)</f>
        <v>0</v>
      </c>
      <c r="BD94" s="90">
        <f>ROUND(SUM(BD95:BD100),2)</f>
        <v>0</v>
      </c>
      <c r="BS94" s="91" t="s">
        <v>72</v>
      </c>
      <c r="BT94" s="91" t="s">
        <v>73</v>
      </c>
      <c r="BU94" s="92" t="s">
        <v>74</v>
      </c>
      <c r="BV94" s="91" t="s">
        <v>75</v>
      </c>
      <c r="BW94" s="91" t="s">
        <v>5</v>
      </c>
      <c r="BX94" s="91" t="s">
        <v>76</v>
      </c>
      <c r="CL94" s="91" t="s">
        <v>1</v>
      </c>
    </row>
    <row r="95" spans="1:91" s="7" customFormat="1" ht="16.5" customHeight="1">
      <c r="A95" s="93" t="s">
        <v>77</v>
      </c>
      <c r="B95" s="94"/>
      <c r="C95" s="95"/>
      <c r="D95" s="265" t="s">
        <v>78</v>
      </c>
      <c r="E95" s="265"/>
      <c r="F95" s="265"/>
      <c r="G95" s="265"/>
      <c r="H95" s="265"/>
      <c r="I95" s="96"/>
      <c r="J95" s="265" t="s">
        <v>79</v>
      </c>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6">
        <f>'01 - SO 00 - Vedlejší roz...'!J30</f>
        <v>0</v>
      </c>
      <c r="AH95" s="267"/>
      <c r="AI95" s="267"/>
      <c r="AJ95" s="267"/>
      <c r="AK95" s="267"/>
      <c r="AL95" s="267"/>
      <c r="AM95" s="267"/>
      <c r="AN95" s="266">
        <f t="shared" si="0"/>
        <v>0</v>
      </c>
      <c r="AO95" s="267"/>
      <c r="AP95" s="267"/>
      <c r="AQ95" s="97" t="s">
        <v>80</v>
      </c>
      <c r="AR95" s="98"/>
      <c r="AS95" s="99">
        <v>0</v>
      </c>
      <c r="AT95" s="100">
        <f t="shared" si="1"/>
        <v>0</v>
      </c>
      <c r="AU95" s="101">
        <f>'01 - SO 00 - Vedlejší roz...'!P118</f>
        <v>0</v>
      </c>
      <c r="AV95" s="100">
        <f>'01 - SO 00 - Vedlejší roz...'!J33</f>
        <v>0</v>
      </c>
      <c r="AW95" s="100">
        <f>'01 - SO 00 - Vedlejší roz...'!J34</f>
        <v>0</v>
      </c>
      <c r="AX95" s="100">
        <f>'01 - SO 00 - Vedlejší roz...'!J35</f>
        <v>0</v>
      </c>
      <c r="AY95" s="100">
        <f>'01 - SO 00 - Vedlejší roz...'!J36</f>
        <v>0</v>
      </c>
      <c r="AZ95" s="100">
        <f>'01 - SO 00 - Vedlejší roz...'!F33</f>
        <v>0</v>
      </c>
      <c r="BA95" s="100">
        <f>'01 - SO 00 - Vedlejší roz...'!F34</f>
        <v>0</v>
      </c>
      <c r="BB95" s="100">
        <f>'01 - SO 00 - Vedlejší roz...'!F35</f>
        <v>0</v>
      </c>
      <c r="BC95" s="100">
        <f>'01 - SO 00 - Vedlejší roz...'!F36</f>
        <v>0</v>
      </c>
      <c r="BD95" s="102">
        <f>'01 - SO 00 - Vedlejší roz...'!F37</f>
        <v>0</v>
      </c>
      <c r="BT95" s="103" t="s">
        <v>81</v>
      </c>
      <c r="BV95" s="103" t="s">
        <v>75</v>
      </c>
      <c r="BW95" s="103" t="s">
        <v>82</v>
      </c>
      <c r="BX95" s="103" t="s">
        <v>5</v>
      </c>
      <c r="CL95" s="103" t="s">
        <v>1</v>
      </c>
      <c r="CM95" s="103" t="s">
        <v>83</v>
      </c>
    </row>
    <row r="96" spans="1:91" s="7" customFormat="1" ht="16.5" customHeight="1">
      <c r="A96" s="93" t="s">
        <v>77</v>
      </c>
      <c r="B96" s="94"/>
      <c r="C96" s="95"/>
      <c r="D96" s="265" t="s">
        <v>84</v>
      </c>
      <c r="E96" s="265"/>
      <c r="F96" s="265"/>
      <c r="G96" s="265"/>
      <c r="H96" s="265"/>
      <c r="I96" s="96"/>
      <c r="J96" s="265" t="s">
        <v>85</v>
      </c>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6">
        <f>'02 - SO 01 Stavební úprav...'!J30</f>
        <v>0</v>
      </c>
      <c r="AH96" s="267"/>
      <c r="AI96" s="267"/>
      <c r="AJ96" s="267"/>
      <c r="AK96" s="267"/>
      <c r="AL96" s="267"/>
      <c r="AM96" s="267"/>
      <c r="AN96" s="266">
        <f t="shared" si="0"/>
        <v>0</v>
      </c>
      <c r="AO96" s="267"/>
      <c r="AP96" s="267"/>
      <c r="AQ96" s="97" t="s">
        <v>80</v>
      </c>
      <c r="AR96" s="98"/>
      <c r="AS96" s="99">
        <v>0</v>
      </c>
      <c r="AT96" s="100">
        <f t="shared" si="1"/>
        <v>0</v>
      </c>
      <c r="AU96" s="101">
        <f>'02 - SO 01 Stavební úprav...'!P137</f>
        <v>0</v>
      </c>
      <c r="AV96" s="100">
        <f>'02 - SO 01 Stavební úprav...'!J33</f>
        <v>0</v>
      </c>
      <c r="AW96" s="100">
        <f>'02 - SO 01 Stavební úprav...'!J34</f>
        <v>0</v>
      </c>
      <c r="AX96" s="100">
        <f>'02 - SO 01 Stavební úprav...'!J35</f>
        <v>0</v>
      </c>
      <c r="AY96" s="100">
        <f>'02 - SO 01 Stavební úprav...'!J36</f>
        <v>0</v>
      </c>
      <c r="AZ96" s="100">
        <f>'02 - SO 01 Stavební úprav...'!F33</f>
        <v>0</v>
      </c>
      <c r="BA96" s="100">
        <f>'02 - SO 01 Stavební úprav...'!F34</f>
        <v>0</v>
      </c>
      <c r="BB96" s="100">
        <f>'02 - SO 01 Stavební úprav...'!F35</f>
        <v>0</v>
      </c>
      <c r="BC96" s="100">
        <f>'02 - SO 01 Stavební úprav...'!F36</f>
        <v>0</v>
      </c>
      <c r="BD96" s="102">
        <f>'02 - SO 01 Stavební úprav...'!F37</f>
        <v>0</v>
      </c>
      <c r="BT96" s="103" t="s">
        <v>81</v>
      </c>
      <c r="BV96" s="103" t="s">
        <v>75</v>
      </c>
      <c r="BW96" s="103" t="s">
        <v>86</v>
      </c>
      <c r="BX96" s="103" t="s">
        <v>5</v>
      </c>
      <c r="CL96" s="103" t="s">
        <v>1</v>
      </c>
      <c r="CM96" s="103" t="s">
        <v>83</v>
      </c>
    </row>
    <row r="97" spans="1:91" s="7" customFormat="1" ht="16.5" customHeight="1">
      <c r="A97" s="93" t="s">
        <v>77</v>
      </c>
      <c r="B97" s="94"/>
      <c r="C97" s="95"/>
      <c r="D97" s="265" t="s">
        <v>87</v>
      </c>
      <c r="E97" s="265"/>
      <c r="F97" s="265"/>
      <c r="G97" s="265"/>
      <c r="H97" s="265"/>
      <c r="I97" s="96"/>
      <c r="J97" s="265" t="s">
        <v>88</v>
      </c>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6">
        <f>'03 - SO 02 Zdravotechnika'!J30</f>
        <v>0</v>
      </c>
      <c r="AH97" s="267"/>
      <c r="AI97" s="267"/>
      <c r="AJ97" s="267"/>
      <c r="AK97" s="267"/>
      <c r="AL97" s="267"/>
      <c r="AM97" s="267"/>
      <c r="AN97" s="266">
        <f t="shared" si="0"/>
        <v>0</v>
      </c>
      <c r="AO97" s="267"/>
      <c r="AP97" s="267"/>
      <c r="AQ97" s="97" t="s">
        <v>80</v>
      </c>
      <c r="AR97" s="98"/>
      <c r="AS97" s="99">
        <v>0</v>
      </c>
      <c r="AT97" s="100">
        <f t="shared" si="1"/>
        <v>0</v>
      </c>
      <c r="AU97" s="101">
        <f>'03 - SO 02 Zdravotechnika'!P124</f>
        <v>0</v>
      </c>
      <c r="AV97" s="100">
        <f>'03 - SO 02 Zdravotechnika'!J33</f>
        <v>0</v>
      </c>
      <c r="AW97" s="100">
        <f>'03 - SO 02 Zdravotechnika'!J34</f>
        <v>0</v>
      </c>
      <c r="AX97" s="100">
        <f>'03 - SO 02 Zdravotechnika'!J35</f>
        <v>0</v>
      </c>
      <c r="AY97" s="100">
        <f>'03 - SO 02 Zdravotechnika'!J36</f>
        <v>0</v>
      </c>
      <c r="AZ97" s="100">
        <f>'03 - SO 02 Zdravotechnika'!F33</f>
        <v>0</v>
      </c>
      <c r="BA97" s="100">
        <f>'03 - SO 02 Zdravotechnika'!F34</f>
        <v>0</v>
      </c>
      <c r="BB97" s="100">
        <f>'03 - SO 02 Zdravotechnika'!F35</f>
        <v>0</v>
      </c>
      <c r="BC97" s="100">
        <f>'03 - SO 02 Zdravotechnika'!F36</f>
        <v>0</v>
      </c>
      <c r="BD97" s="102">
        <f>'03 - SO 02 Zdravotechnika'!F37</f>
        <v>0</v>
      </c>
      <c r="BT97" s="103" t="s">
        <v>81</v>
      </c>
      <c r="BV97" s="103" t="s">
        <v>75</v>
      </c>
      <c r="BW97" s="103" t="s">
        <v>89</v>
      </c>
      <c r="BX97" s="103" t="s">
        <v>5</v>
      </c>
      <c r="CL97" s="103" t="s">
        <v>1</v>
      </c>
      <c r="CM97" s="103" t="s">
        <v>83</v>
      </c>
    </row>
    <row r="98" spans="1:91" s="7" customFormat="1" ht="16.5" customHeight="1">
      <c r="A98" s="93" t="s">
        <v>77</v>
      </c>
      <c r="B98" s="94"/>
      <c r="C98" s="95"/>
      <c r="D98" s="265" t="s">
        <v>90</v>
      </c>
      <c r="E98" s="265"/>
      <c r="F98" s="265"/>
      <c r="G98" s="265"/>
      <c r="H98" s="265"/>
      <c r="I98" s="96"/>
      <c r="J98" s="265" t="s">
        <v>91</v>
      </c>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6">
        <f>'04 - SO 03 Ústřední vytápění'!J30</f>
        <v>0</v>
      </c>
      <c r="AH98" s="267"/>
      <c r="AI98" s="267"/>
      <c r="AJ98" s="267"/>
      <c r="AK98" s="267"/>
      <c r="AL98" s="267"/>
      <c r="AM98" s="267"/>
      <c r="AN98" s="266">
        <f t="shared" si="0"/>
        <v>0</v>
      </c>
      <c r="AO98" s="267"/>
      <c r="AP98" s="267"/>
      <c r="AQ98" s="97" t="s">
        <v>80</v>
      </c>
      <c r="AR98" s="98"/>
      <c r="AS98" s="99">
        <v>0</v>
      </c>
      <c r="AT98" s="100">
        <f t="shared" si="1"/>
        <v>0</v>
      </c>
      <c r="AU98" s="101">
        <f>'04 - SO 03 Ústřední vytápění'!P127</f>
        <v>0</v>
      </c>
      <c r="AV98" s="100">
        <f>'04 - SO 03 Ústřední vytápění'!J33</f>
        <v>0</v>
      </c>
      <c r="AW98" s="100">
        <f>'04 - SO 03 Ústřední vytápění'!J34</f>
        <v>0</v>
      </c>
      <c r="AX98" s="100">
        <f>'04 - SO 03 Ústřední vytápění'!J35</f>
        <v>0</v>
      </c>
      <c r="AY98" s="100">
        <f>'04 - SO 03 Ústřední vytápění'!J36</f>
        <v>0</v>
      </c>
      <c r="AZ98" s="100">
        <f>'04 - SO 03 Ústřední vytápění'!F33</f>
        <v>0</v>
      </c>
      <c r="BA98" s="100">
        <f>'04 - SO 03 Ústřední vytápění'!F34</f>
        <v>0</v>
      </c>
      <c r="BB98" s="100">
        <f>'04 - SO 03 Ústřední vytápění'!F35</f>
        <v>0</v>
      </c>
      <c r="BC98" s="100">
        <f>'04 - SO 03 Ústřední vytápění'!F36</f>
        <v>0</v>
      </c>
      <c r="BD98" s="102">
        <f>'04 - SO 03 Ústřední vytápění'!F37</f>
        <v>0</v>
      </c>
      <c r="BT98" s="103" t="s">
        <v>81</v>
      </c>
      <c r="BV98" s="103" t="s">
        <v>75</v>
      </c>
      <c r="BW98" s="103" t="s">
        <v>92</v>
      </c>
      <c r="BX98" s="103" t="s">
        <v>5</v>
      </c>
      <c r="CL98" s="103" t="s">
        <v>1</v>
      </c>
      <c r="CM98" s="103" t="s">
        <v>83</v>
      </c>
    </row>
    <row r="99" spans="1:91" s="7" customFormat="1" ht="16.5" customHeight="1">
      <c r="A99" s="93" t="s">
        <v>77</v>
      </c>
      <c r="B99" s="94"/>
      <c r="C99" s="95"/>
      <c r="D99" s="265" t="s">
        <v>93</v>
      </c>
      <c r="E99" s="265"/>
      <c r="F99" s="265"/>
      <c r="G99" s="265"/>
      <c r="H99" s="265"/>
      <c r="I99" s="96"/>
      <c r="J99" s="265" t="s">
        <v>94</v>
      </c>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6">
        <f>'05 - SO 04 Elektroinstalace'!J30</f>
        <v>0</v>
      </c>
      <c r="AH99" s="267"/>
      <c r="AI99" s="267"/>
      <c r="AJ99" s="267"/>
      <c r="AK99" s="267"/>
      <c r="AL99" s="267"/>
      <c r="AM99" s="267"/>
      <c r="AN99" s="266">
        <f t="shared" si="0"/>
        <v>0</v>
      </c>
      <c r="AO99" s="267"/>
      <c r="AP99" s="267"/>
      <c r="AQ99" s="97" t="s">
        <v>80</v>
      </c>
      <c r="AR99" s="98"/>
      <c r="AS99" s="99">
        <v>0</v>
      </c>
      <c r="AT99" s="100">
        <f t="shared" si="1"/>
        <v>0</v>
      </c>
      <c r="AU99" s="101">
        <f>'05 - SO 04 Elektroinstalace'!P120</f>
        <v>0</v>
      </c>
      <c r="AV99" s="100">
        <f>'05 - SO 04 Elektroinstalace'!J33</f>
        <v>0</v>
      </c>
      <c r="AW99" s="100">
        <f>'05 - SO 04 Elektroinstalace'!J34</f>
        <v>0</v>
      </c>
      <c r="AX99" s="100">
        <f>'05 - SO 04 Elektroinstalace'!J35</f>
        <v>0</v>
      </c>
      <c r="AY99" s="100">
        <f>'05 - SO 04 Elektroinstalace'!J36</f>
        <v>0</v>
      </c>
      <c r="AZ99" s="100">
        <f>'05 - SO 04 Elektroinstalace'!F33</f>
        <v>0</v>
      </c>
      <c r="BA99" s="100">
        <f>'05 - SO 04 Elektroinstalace'!F34</f>
        <v>0</v>
      </c>
      <c r="BB99" s="100">
        <f>'05 - SO 04 Elektroinstalace'!F35</f>
        <v>0</v>
      </c>
      <c r="BC99" s="100">
        <f>'05 - SO 04 Elektroinstalace'!F36</f>
        <v>0</v>
      </c>
      <c r="BD99" s="102">
        <f>'05 - SO 04 Elektroinstalace'!F37</f>
        <v>0</v>
      </c>
      <c r="BT99" s="103" t="s">
        <v>81</v>
      </c>
      <c r="BV99" s="103" t="s">
        <v>75</v>
      </c>
      <c r="BW99" s="103" t="s">
        <v>95</v>
      </c>
      <c r="BX99" s="103" t="s">
        <v>5</v>
      </c>
      <c r="CL99" s="103" t="s">
        <v>1</v>
      </c>
      <c r="CM99" s="103" t="s">
        <v>83</v>
      </c>
    </row>
    <row r="100" spans="1:91" s="7" customFormat="1" ht="16.5" customHeight="1">
      <c r="A100" s="93" t="s">
        <v>77</v>
      </c>
      <c r="B100" s="94"/>
      <c r="C100" s="95"/>
      <c r="D100" s="265" t="s">
        <v>96</v>
      </c>
      <c r="E100" s="265"/>
      <c r="F100" s="265"/>
      <c r="G100" s="265"/>
      <c r="H100" s="265"/>
      <c r="I100" s="96"/>
      <c r="J100" s="265" t="s">
        <v>97</v>
      </c>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6">
        <f>'06 - SO 05 Terénní úpravy'!J30</f>
        <v>0</v>
      </c>
      <c r="AH100" s="267"/>
      <c r="AI100" s="267"/>
      <c r="AJ100" s="267"/>
      <c r="AK100" s="267"/>
      <c r="AL100" s="267"/>
      <c r="AM100" s="267"/>
      <c r="AN100" s="266">
        <f t="shared" si="0"/>
        <v>0</v>
      </c>
      <c r="AO100" s="267"/>
      <c r="AP100" s="267"/>
      <c r="AQ100" s="97" t="s">
        <v>80</v>
      </c>
      <c r="AR100" s="98"/>
      <c r="AS100" s="104">
        <v>0</v>
      </c>
      <c r="AT100" s="105">
        <f t="shared" si="1"/>
        <v>0</v>
      </c>
      <c r="AU100" s="106">
        <f>'06 - SO 05 Terénní úpravy'!P121</f>
        <v>0</v>
      </c>
      <c r="AV100" s="105">
        <f>'06 - SO 05 Terénní úpravy'!J33</f>
        <v>0</v>
      </c>
      <c r="AW100" s="105">
        <f>'06 - SO 05 Terénní úpravy'!J34</f>
        <v>0</v>
      </c>
      <c r="AX100" s="105">
        <f>'06 - SO 05 Terénní úpravy'!J35</f>
        <v>0</v>
      </c>
      <c r="AY100" s="105">
        <f>'06 - SO 05 Terénní úpravy'!J36</f>
        <v>0</v>
      </c>
      <c r="AZ100" s="105">
        <f>'06 - SO 05 Terénní úpravy'!F33</f>
        <v>0</v>
      </c>
      <c r="BA100" s="105">
        <f>'06 - SO 05 Terénní úpravy'!F34</f>
        <v>0</v>
      </c>
      <c r="BB100" s="105">
        <f>'06 - SO 05 Terénní úpravy'!F35</f>
        <v>0</v>
      </c>
      <c r="BC100" s="105">
        <f>'06 - SO 05 Terénní úpravy'!F36</f>
        <v>0</v>
      </c>
      <c r="BD100" s="107">
        <f>'06 - SO 05 Terénní úpravy'!F37</f>
        <v>0</v>
      </c>
      <c r="BT100" s="103" t="s">
        <v>81</v>
      </c>
      <c r="BV100" s="103" t="s">
        <v>75</v>
      </c>
      <c r="BW100" s="103" t="s">
        <v>98</v>
      </c>
      <c r="BX100" s="103" t="s">
        <v>5</v>
      </c>
      <c r="CL100" s="103" t="s">
        <v>1</v>
      </c>
      <c r="CM100" s="103" t="s">
        <v>83</v>
      </c>
    </row>
    <row r="101" spans="1:91" s="2" customFormat="1" ht="30" customHeight="1">
      <c r="A101" s="34"/>
      <c r="B101" s="3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9"/>
      <c r="AS101" s="34"/>
      <c r="AT101" s="34"/>
      <c r="AU101" s="34"/>
      <c r="AV101" s="34"/>
      <c r="AW101" s="34"/>
      <c r="AX101" s="34"/>
      <c r="AY101" s="34"/>
      <c r="AZ101" s="34"/>
      <c r="BA101" s="34"/>
      <c r="BB101" s="34"/>
      <c r="BC101" s="34"/>
      <c r="BD101" s="34"/>
      <c r="BE101" s="34"/>
    </row>
    <row r="102" spans="1:91" s="2" customFormat="1" ht="6.95" customHeight="1">
      <c r="A102" s="34"/>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39"/>
      <c r="AS102" s="34"/>
      <c r="AT102" s="34"/>
      <c r="AU102" s="34"/>
      <c r="AV102" s="34"/>
      <c r="AW102" s="34"/>
      <c r="AX102" s="34"/>
      <c r="AY102" s="34"/>
      <c r="AZ102" s="34"/>
      <c r="BA102" s="34"/>
      <c r="BB102" s="34"/>
      <c r="BC102" s="34"/>
      <c r="BD102" s="34"/>
      <c r="BE102" s="34"/>
    </row>
  </sheetData>
  <sheetProtection algorithmName="SHA-512" hashValue="QCMXNttTvv56lkdgRNWy2k3dxn1c+qN3Hh5W41nhQvrBvS2OAMDw4GNaefuq3a2a+nBEPiGkGpWtUTgbiJvaZA==" saltValue="3A9NKC0HXPvyQj4Ksc4KmnrwOhoOJOnFbOJz1B/KXz3Crbiuzjm8wUirSyUoMBFgvKLb2/88/auJ4TBJfW7s8w=="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J85"/>
    <mergeCell ref="AM87:AN87"/>
    <mergeCell ref="AM89:AP89"/>
    <mergeCell ref="AS89:AT91"/>
    <mergeCell ref="AM90:AP90"/>
  </mergeCells>
  <hyperlinks>
    <hyperlink ref="A95" location="'01 - SO 00 - Vedlejší roz...'!C2" display="/"/>
    <hyperlink ref="A96" location="'02 - SO 01 Stavební úprav...'!C2" display="/"/>
    <hyperlink ref="A97" location="'03 - SO 02 Zdravotechnika'!C2" display="/"/>
    <hyperlink ref="A98" location="'04 - SO 03 Ústřední vytápění'!C2" display="/"/>
    <hyperlink ref="A99" location="'05 - SO 04 Elektroinstalace'!C2" display="/"/>
    <hyperlink ref="A100" location="'06 - SO 05 Terénní úpravy'!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9"/>
      <c r="M2" s="289"/>
      <c r="N2" s="289"/>
      <c r="O2" s="289"/>
      <c r="P2" s="289"/>
      <c r="Q2" s="289"/>
      <c r="R2" s="289"/>
      <c r="S2" s="289"/>
      <c r="T2" s="289"/>
      <c r="U2" s="289"/>
      <c r="V2" s="289"/>
      <c r="AT2" s="17" t="s">
        <v>82</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99</v>
      </c>
      <c r="L4" s="20"/>
      <c r="M4" s="111" t="s">
        <v>10</v>
      </c>
      <c r="AT4" s="17" t="s">
        <v>4</v>
      </c>
    </row>
    <row r="5" spans="1:46" s="1" customFormat="1" ht="6.95" customHeight="1">
      <c r="B5" s="20"/>
      <c r="L5" s="20"/>
    </row>
    <row r="6" spans="1:46" s="1" customFormat="1" ht="12" customHeight="1">
      <c r="B6" s="20"/>
      <c r="D6" s="112" t="s">
        <v>16</v>
      </c>
      <c r="L6" s="20"/>
    </row>
    <row r="7" spans="1:46" s="1" customFormat="1" ht="16.5" customHeight="1">
      <c r="B7" s="20"/>
      <c r="E7" s="290" t="str">
        <f>'Rekapitulace stavby'!K6</f>
        <v>Stavební úpravy MŠ Galvase Ostrava RO</v>
      </c>
      <c r="F7" s="291"/>
      <c r="G7" s="291"/>
      <c r="H7" s="291"/>
      <c r="L7" s="20"/>
    </row>
    <row r="8" spans="1:46" s="2" customFormat="1" ht="12" customHeight="1">
      <c r="A8" s="34"/>
      <c r="B8" s="39"/>
      <c r="C8" s="34"/>
      <c r="D8" s="112" t="s">
        <v>100</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2" t="s">
        <v>101</v>
      </c>
      <c r="F9" s="293"/>
      <c r="G9" s="293"/>
      <c r="H9" s="293"/>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30. 1. 2023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4" t="str">
        <f>'Rekapitulace stavby'!E14</f>
        <v>Vyplň údaj</v>
      </c>
      <c r="F18" s="295"/>
      <c r="G18" s="295"/>
      <c r="H18" s="295"/>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296" t="s">
        <v>1</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ROUND(J118,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ROUND((SUM(BE118:BE139)),  2)</f>
        <v>0</v>
      </c>
      <c r="G33" s="34"/>
      <c r="H33" s="34"/>
      <c r="I33" s="124">
        <v>0.21</v>
      </c>
      <c r="J33" s="123">
        <f>ROUND(((SUM(BE118:BE139))*I33),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ROUND((SUM(BF118:BF139)),  2)</f>
        <v>0</v>
      </c>
      <c r="G34" s="34"/>
      <c r="H34" s="34"/>
      <c r="I34" s="124">
        <v>0.15</v>
      </c>
      <c r="J34" s="123">
        <f>ROUND(((SUM(BF118:BF139))*I34),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ROUND((SUM(BG118:BG139)),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ROUND((SUM(BH118:BH139)),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ROUND((SUM(BI118:BI139)),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7" t="str">
        <f>E7</f>
        <v>Stavební úpravy MŠ Galvase Ostrava RO</v>
      </c>
      <c r="F85" s="298"/>
      <c r="G85" s="298"/>
      <c r="H85" s="29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49" t="str">
        <f>E9</f>
        <v>01 - SO 00 - Vedlejší rozpočtové náklady</v>
      </c>
      <c r="F87" s="299"/>
      <c r="G87" s="299"/>
      <c r="H87" s="299"/>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30. 1. 2023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103</v>
      </c>
      <c r="D94" s="144"/>
      <c r="E94" s="144"/>
      <c r="F94" s="144"/>
      <c r="G94" s="144"/>
      <c r="H94" s="144"/>
      <c r="I94" s="144"/>
      <c r="J94" s="145" t="s">
        <v>104</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105</v>
      </c>
      <c r="D96" s="36"/>
      <c r="E96" s="36"/>
      <c r="F96" s="36"/>
      <c r="G96" s="36"/>
      <c r="H96" s="36"/>
      <c r="I96" s="36"/>
      <c r="J96" s="84">
        <f>J118</f>
        <v>0</v>
      </c>
      <c r="K96" s="36"/>
      <c r="L96" s="51"/>
      <c r="S96" s="34"/>
      <c r="T96" s="34"/>
      <c r="U96" s="34"/>
      <c r="V96" s="34"/>
      <c r="W96" s="34"/>
      <c r="X96" s="34"/>
      <c r="Y96" s="34"/>
      <c r="Z96" s="34"/>
      <c r="AA96" s="34"/>
      <c r="AB96" s="34"/>
      <c r="AC96" s="34"/>
      <c r="AD96" s="34"/>
      <c r="AE96" s="34"/>
      <c r="AU96" s="17" t="s">
        <v>106</v>
      </c>
    </row>
    <row r="97" spans="1:31" s="9" customFormat="1" ht="24.95" customHeight="1">
      <c r="B97" s="147"/>
      <c r="C97" s="148"/>
      <c r="D97" s="149" t="s">
        <v>107</v>
      </c>
      <c r="E97" s="150"/>
      <c r="F97" s="150"/>
      <c r="G97" s="150"/>
      <c r="H97" s="150"/>
      <c r="I97" s="150"/>
      <c r="J97" s="151">
        <f>J119</f>
        <v>0</v>
      </c>
      <c r="K97" s="148"/>
      <c r="L97" s="152"/>
    </row>
    <row r="98" spans="1:31" s="9" customFormat="1" ht="24.95" customHeight="1">
      <c r="B98" s="147"/>
      <c r="C98" s="148"/>
      <c r="D98" s="149" t="s">
        <v>108</v>
      </c>
      <c r="E98" s="150"/>
      <c r="F98" s="150"/>
      <c r="G98" s="150"/>
      <c r="H98" s="150"/>
      <c r="I98" s="150"/>
      <c r="J98" s="151">
        <f>J130</f>
        <v>0</v>
      </c>
      <c r="K98" s="148"/>
      <c r="L98" s="152"/>
    </row>
    <row r="99" spans="1:31" s="2" customFormat="1" ht="21.7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31" s="2" customFormat="1" ht="6.95" customHeight="1">
      <c r="A100" s="34"/>
      <c r="B100" s="54"/>
      <c r="C100" s="55"/>
      <c r="D100" s="55"/>
      <c r="E100" s="55"/>
      <c r="F100" s="55"/>
      <c r="G100" s="55"/>
      <c r="H100" s="55"/>
      <c r="I100" s="55"/>
      <c r="J100" s="55"/>
      <c r="K100" s="55"/>
      <c r="L100" s="51"/>
      <c r="S100" s="34"/>
      <c r="T100" s="34"/>
      <c r="U100" s="34"/>
      <c r="V100" s="34"/>
      <c r="W100" s="34"/>
      <c r="X100" s="34"/>
      <c r="Y100" s="34"/>
      <c r="Z100" s="34"/>
      <c r="AA100" s="34"/>
      <c r="AB100" s="34"/>
      <c r="AC100" s="34"/>
      <c r="AD100" s="34"/>
      <c r="AE100" s="34"/>
    </row>
    <row r="104" spans="1:31" s="2" customFormat="1" ht="6.95" customHeight="1">
      <c r="A104" s="34"/>
      <c r="B104" s="56"/>
      <c r="C104" s="57"/>
      <c r="D104" s="57"/>
      <c r="E104" s="57"/>
      <c r="F104" s="57"/>
      <c r="G104" s="57"/>
      <c r="H104" s="57"/>
      <c r="I104" s="57"/>
      <c r="J104" s="57"/>
      <c r="K104" s="57"/>
      <c r="L104" s="51"/>
      <c r="S104" s="34"/>
      <c r="T104" s="34"/>
      <c r="U104" s="34"/>
      <c r="V104" s="34"/>
      <c r="W104" s="34"/>
      <c r="X104" s="34"/>
      <c r="Y104" s="34"/>
      <c r="Z104" s="34"/>
      <c r="AA104" s="34"/>
      <c r="AB104" s="34"/>
      <c r="AC104" s="34"/>
      <c r="AD104" s="34"/>
      <c r="AE104" s="34"/>
    </row>
    <row r="105" spans="1:31" s="2" customFormat="1" ht="24.95" customHeight="1">
      <c r="A105" s="34"/>
      <c r="B105" s="35"/>
      <c r="C105" s="23" t="s">
        <v>109</v>
      </c>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12" customHeight="1">
      <c r="A107" s="34"/>
      <c r="B107" s="35"/>
      <c r="C107" s="29" t="s">
        <v>16</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6.5" customHeight="1">
      <c r="A108" s="34"/>
      <c r="B108" s="35"/>
      <c r="C108" s="36"/>
      <c r="D108" s="36"/>
      <c r="E108" s="297" t="str">
        <f>E7</f>
        <v>Stavební úpravy MŠ Galvase Ostrava RO</v>
      </c>
      <c r="F108" s="298"/>
      <c r="G108" s="298"/>
      <c r="H108" s="298"/>
      <c r="I108" s="36"/>
      <c r="J108" s="36"/>
      <c r="K108" s="36"/>
      <c r="L108" s="51"/>
      <c r="S108" s="34"/>
      <c r="T108" s="34"/>
      <c r="U108" s="34"/>
      <c r="V108" s="34"/>
      <c r="W108" s="34"/>
      <c r="X108" s="34"/>
      <c r="Y108" s="34"/>
      <c r="Z108" s="34"/>
      <c r="AA108" s="34"/>
      <c r="AB108" s="34"/>
      <c r="AC108" s="34"/>
      <c r="AD108" s="34"/>
      <c r="AE108" s="34"/>
    </row>
    <row r="109" spans="1:31" s="2" customFormat="1" ht="12" customHeight="1">
      <c r="A109" s="34"/>
      <c r="B109" s="35"/>
      <c r="C109" s="29" t="s">
        <v>100</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c r="A110" s="34"/>
      <c r="B110" s="35"/>
      <c r="C110" s="36"/>
      <c r="D110" s="36"/>
      <c r="E110" s="249" t="str">
        <f>E9</f>
        <v>01 - SO 00 - Vedlejší rozpočtové náklady</v>
      </c>
      <c r="F110" s="299"/>
      <c r="G110" s="299"/>
      <c r="H110" s="299"/>
      <c r="I110" s="36"/>
      <c r="J110" s="36"/>
      <c r="K110" s="36"/>
      <c r="L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20</v>
      </c>
      <c r="D112" s="36"/>
      <c r="E112" s="36"/>
      <c r="F112" s="27" t="str">
        <f>F12</f>
        <v xml:space="preserve"> </v>
      </c>
      <c r="G112" s="36"/>
      <c r="H112" s="36"/>
      <c r="I112" s="29" t="s">
        <v>22</v>
      </c>
      <c r="J112" s="66" t="str">
        <f>IF(J12="","",J12)</f>
        <v>30. 1. 2023</v>
      </c>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5.2" customHeight="1">
      <c r="A114" s="34"/>
      <c r="B114" s="35"/>
      <c r="C114" s="29" t="s">
        <v>24</v>
      </c>
      <c r="D114" s="36"/>
      <c r="E114" s="36"/>
      <c r="F114" s="27" t="str">
        <f>E15</f>
        <v xml:space="preserve"> </v>
      </c>
      <c r="G114" s="36"/>
      <c r="H114" s="36"/>
      <c r="I114" s="29" t="s">
        <v>29</v>
      </c>
      <c r="J114" s="32" t="str">
        <f>E21</f>
        <v xml:space="preserve"> </v>
      </c>
      <c r="K114" s="36"/>
      <c r="L114" s="51"/>
      <c r="S114" s="34"/>
      <c r="T114" s="34"/>
      <c r="U114" s="34"/>
      <c r="V114" s="34"/>
      <c r="W114" s="34"/>
      <c r="X114" s="34"/>
      <c r="Y114" s="34"/>
      <c r="Z114" s="34"/>
      <c r="AA114" s="34"/>
      <c r="AB114" s="34"/>
      <c r="AC114" s="34"/>
      <c r="AD114" s="34"/>
      <c r="AE114" s="34"/>
    </row>
    <row r="115" spans="1:65" s="2" customFormat="1" ht="15.2" customHeight="1">
      <c r="A115" s="34"/>
      <c r="B115" s="35"/>
      <c r="C115" s="29" t="s">
        <v>27</v>
      </c>
      <c r="D115" s="36"/>
      <c r="E115" s="36"/>
      <c r="F115" s="27" t="str">
        <f>IF(E18="","",E18)</f>
        <v>Vyplň údaj</v>
      </c>
      <c r="G115" s="36"/>
      <c r="H115" s="36"/>
      <c r="I115" s="29" t="s">
        <v>31</v>
      </c>
      <c r="J115" s="32" t="str">
        <f>E24</f>
        <v xml:space="preserve"> </v>
      </c>
      <c r="K115" s="36"/>
      <c r="L115" s="51"/>
      <c r="S115" s="34"/>
      <c r="T115" s="34"/>
      <c r="U115" s="34"/>
      <c r="V115" s="34"/>
      <c r="W115" s="34"/>
      <c r="X115" s="34"/>
      <c r="Y115" s="34"/>
      <c r="Z115" s="34"/>
      <c r="AA115" s="34"/>
      <c r="AB115" s="34"/>
      <c r="AC115" s="34"/>
      <c r="AD115" s="34"/>
      <c r="AE115" s="34"/>
    </row>
    <row r="116" spans="1:65" s="2" customFormat="1" ht="10.3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10" customFormat="1" ht="29.25" customHeight="1">
      <c r="A117" s="153"/>
      <c r="B117" s="154"/>
      <c r="C117" s="155" t="s">
        <v>110</v>
      </c>
      <c r="D117" s="156" t="s">
        <v>58</v>
      </c>
      <c r="E117" s="156" t="s">
        <v>54</v>
      </c>
      <c r="F117" s="156" t="s">
        <v>55</v>
      </c>
      <c r="G117" s="156" t="s">
        <v>111</v>
      </c>
      <c r="H117" s="156" t="s">
        <v>112</v>
      </c>
      <c r="I117" s="156" t="s">
        <v>113</v>
      </c>
      <c r="J117" s="157" t="s">
        <v>104</v>
      </c>
      <c r="K117" s="158" t="s">
        <v>114</v>
      </c>
      <c r="L117" s="159"/>
      <c r="M117" s="75" t="s">
        <v>1</v>
      </c>
      <c r="N117" s="76" t="s">
        <v>37</v>
      </c>
      <c r="O117" s="76" t="s">
        <v>115</v>
      </c>
      <c r="P117" s="76" t="s">
        <v>116</v>
      </c>
      <c r="Q117" s="76" t="s">
        <v>117</v>
      </c>
      <c r="R117" s="76" t="s">
        <v>118</v>
      </c>
      <c r="S117" s="76" t="s">
        <v>119</v>
      </c>
      <c r="T117" s="77" t="s">
        <v>120</v>
      </c>
      <c r="U117" s="153"/>
      <c r="V117" s="153"/>
      <c r="W117" s="153"/>
      <c r="X117" s="153"/>
      <c r="Y117" s="153"/>
      <c r="Z117" s="153"/>
      <c r="AA117" s="153"/>
      <c r="AB117" s="153"/>
      <c r="AC117" s="153"/>
      <c r="AD117" s="153"/>
      <c r="AE117" s="153"/>
    </row>
    <row r="118" spans="1:65" s="2" customFormat="1" ht="22.9" customHeight="1">
      <c r="A118" s="34"/>
      <c r="B118" s="35"/>
      <c r="C118" s="82" t="s">
        <v>121</v>
      </c>
      <c r="D118" s="36"/>
      <c r="E118" s="36"/>
      <c r="F118" s="36"/>
      <c r="G118" s="36"/>
      <c r="H118" s="36"/>
      <c r="I118" s="36"/>
      <c r="J118" s="160">
        <f>BK118</f>
        <v>0</v>
      </c>
      <c r="K118" s="36"/>
      <c r="L118" s="39"/>
      <c r="M118" s="78"/>
      <c r="N118" s="161"/>
      <c r="O118" s="79"/>
      <c r="P118" s="162">
        <f>P119+P130</f>
        <v>0</v>
      </c>
      <c r="Q118" s="79"/>
      <c r="R118" s="162">
        <f>R119+R130</f>
        <v>0</v>
      </c>
      <c r="S118" s="79"/>
      <c r="T118" s="163">
        <f>T119+T130</f>
        <v>0</v>
      </c>
      <c r="U118" s="34"/>
      <c r="V118" s="34"/>
      <c r="W118" s="34"/>
      <c r="X118" s="34"/>
      <c r="Y118" s="34"/>
      <c r="Z118" s="34"/>
      <c r="AA118" s="34"/>
      <c r="AB118" s="34"/>
      <c r="AC118" s="34"/>
      <c r="AD118" s="34"/>
      <c r="AE118" s="34"/>
      <c r="AT118" s="17" t="s">
        <v>72</v>
      </c>
      <c r="AU118" s="17" t="s">
        <v>106</v>
      </c>
      <c r="BK118" s="164">
        <f>BK119+BK130</f>
        <v>0</v>
      </c>
    </row>
    <row r="119" spans="1:65" s="11" customFormat="1" ht="25.9" customHeight="1">
      <c r="B119" s="165"/>
      <c r="C119" s="166"/>
      <c r="D119" s="167" t="s">
        <v>72</v>
      </c>
      <c r="E119" s="168" t="s">
        <v>122</v>
      </c>
      <c r="F119" s="168" t="s">
        <v>123</v>
      </c>
      <c r="G119" s="166"/>
      <c r="H119" s="166"/>
      <c r="I119" s="169"/>
      <c r="J119" s="170">
        <f>BK119</f>
        <v>0</v>
      </c>
      <c r="K119" s="166"/>
      <c r="L119" s="171"/>
      <c r="M119" s="172"/>
      <c r="N119" s="173"/>
      <c r="O119" s="173"/>
      <c r="P119" s="174">
        <f>SUM(P120:P129)</f>
        <v>0</v>
      </c>
      <c r="Q119" s="173"/>
      <c r="R119" s="174">
        <f>SUM(R120:R129)</f>
        <v>0</v>
      </c>
      <c r="S119" s="173"/>
      <c r="T119" s="175">
        <f>SUM(T120:T129)</f>
        <v>0</v>
      </c>
      <c r="AR119" s="176" t="s">
        <v>81</v>
      </c>
      <c r="AT119" s="177" t="s">
        <v>72</v>
      </c>
      <c r="AU119" s="177" t="s">
        <v>73</v>
      </c>
      <c r="AY119" s="176" t="s">
        <v>124</v>
      </c>
      <c r="BK119" s="178">
        <f>SUM(BK120:BK129)</f>
        <v>0</v>
      </c>
    </row>
    <row r="120" spans="1:65" s="2" customFormat="1" ht="16.5" customHeight="1">
      <c r="A120" s="34"/>
      <c r="B120" s="35"/>
      <c r="C120" s="179" t="s">
        <v>81</v>
      </c>
      <c r="D120" s="179" t="s">
        <v>125</v>
      </c>
      <c r="E120" s="180" t="s">
        <v>126</v>
      </c>
      <c r="F120" s="181" t="s">
        <v>127</v>
      </c>
      <c r="G120" s="182" t="s">
        <v>128</v>
      </c>
      <c r="H120" s="183">
        <v>1</v>
      </c>
      <c r="I120" s="184"/>
      <c r="J120" s="185">
        <f>ROUND(I120*H120,2)</f>
        <v>0</v>
      </c>
      <c r="K120" s="186"/>
      <c r="L120" s="39"/>
      <c r="M120" s="187" t="s">
        <v>1</v>
      </c>
      <c r="N120" s="188" t="s">
        <v>38</v>
      </c>
      <c r="O120" s="71"/>
      <c r="P120" s="189">
        <f>O120*H120</f>
        <v>0</v>
      </c>
      <c r="Q120" s="189">
        <v>0</v>
      </c>
      <c r="R120" s="189">
        <f>Q120*H120</f>
        <v>0</v>
      </c>
      <c r="S120" s="189">
        <v>0</v>
      </c>
      <c r="T120" s="190">
        <f>S120*H120</f>
        <v>0</v>
      </c>
      <c r="U120" s="34"/>
      <c r="V120" s="34"/>
      <c r="W120" s="34"/>
      <c r="X120" s="34"/>
      <c r="Y120" s="34"/>
      <c r="Z120" s="34"/>
      <c r="AA120" s="34"/>
      <c r="AB120" s="34"/>
      <c r="AC120" s="34"/>
      <c r="AD120" s="34"/>
      <c r="AE120" s="34"/>
      <c r="AR120" s="191" t="s">
        <v>129</v>
      </c>
      <c r="AT120" s="191" t="s">
        <v>125</v>
      </c>
      <c r="AU120" s="191" t="s">
        <v>81</v>
      </c>
      <c r="AY120" s="17" t="s">
        <v>124</v>
      </c>
      <c r="BE120" s="192">
        <f>IF(N120="základní",J120,0)</f>
        <v>0</v>
      </c>
      <c r="BF120" s="192">
        <f>IF(N120="snížená",J120,0)</f>
        <v>0</v>
      </c>
      <c r="BG120" s="192">
        <f>IF(N120="zákl. přenesená",J120,0)</f>
        <v>0</v>
      </c>
      <c r="BH120" s="192">
        <f>IF(N120="sníž. přenesená",J120,0)</f>
        <v>0</v>
      </c>
      <c r="BI120" s="192">
        <f>IF(N120="nulová",J120,0)</f>
        <v>0</v>
      </c>
      <c r="BJ120" s="17" t="s">
        <v>81</v>
      </c>
      <c r="BK120" s="192">
        <f>ROUND(I120*H120,2)</f>
        <v>0</v>
      </c>
      <c r="BL120" s="17" t="s">
        <v>129</v>
      </c>
      <c r="BM120" s="191" t="s">
        <v>83</v>
      </c>
    </row>
    <row r="121" spans="1:65" s="2" customFormat="1" ht="48.75">
      <c r="A121" s="34"/>
      <c r="B121" s="35"/>
      <c r="C121" s="36"/>
      <c r="D121" s="193" t="s">
        <v>130</v>
      </c>
      <c r="E121" s="36"/>
      <c r="F121" s="194" t="s">
        <v>131</v>
      </c>
      <c r="G121" s="36"/>
      <c r="H121" s="36"/>
      <c r="I121" s="195"/>
      <c r="J121" s="36"/>
      <c r="K121" s="36"/>
      <c r="L121" s="39"/>
      <c r="M121" s="196"/>
      <c r="N121" s="197"/>
      <c r="O121" s="71"/>
      <c r="P121" s="71"/>
      <c r="Q121" s="71"/>
      <c r="R121" s="71"/>
      <c r="S121" s="71"/>
      <c r="T121" s="72"/>
      <c r="U121" s="34"/>
      <c r="V121" s="34"/>
      <c r="W121" s="34"/>
      <c r="X121" s="34"/>
      <c r="Y121" s="34"/>
      <c r="Z121" s="34"/>
      <c r="AA121" s="34"/>
      <c r="AB121" s="34"/>
      <c r="AC121" s="34"/>
      <c r="AD121" s="34"/>
      <c r="AE121" s="34"/>
      <c r="AT121" s="17" t="s">
        <v>130</v>
      </c>
      <c r="AU121" s="17" t="s">
        <v>81</v>
      </c>
    </row>
    <row r="122" spans="1:65" s="2" customFormat="1" ht="16.5" customHeight="1">
      <c r="A122" s="34"/>
      <c r="B122" s="35"/>
      <c r="C122" s="179" t="s">
        <v>83</v>
      </c>
      <c r="D122" s="179" t="s">
        <v>125</v>
      </c>
      <c r="E122" s="180" t="s">
        <v>132</v>
      </c>
      <c r="F122" s="181" t="s">
        <v>133</v>
      </c>
      <c r="G122" s="182" t="s">
        <v>128</v>
      </c>
      <c r="H122" s="183">
        <v>1</v>
      </c>
      <c r="I122" s="184"/>
      <c r="J122" s="185">
        <f>ROUND(I122*H122,2)</f>
        <v>0</v>
      </c>
      <c r="K122" s="186"/>
      <c r="L122" s="39"/>
      <c r="M122" s="187" t="s">
        <v>1</v>
      </c>
      <c r="N122" s="188" t="s">
        <v>38</v>
      </c>
      <c r="O122" s="71"/>
      <c r="P122" s="189">
        <f>O122*H122</f>
        <v>0</v>
      </c>
      <c r="Q122" s="189">
        <v>0</v>
      </c>
      <c r="R122" s="189">
        <f>Q122*H122</f>
        <v>0</v>
      </c>
      <c r="S122" s="189">
        <v>0</v>
      </c>
      <c r="T122" s="190">
        <f>S122*H122</f>
        <v>0</v>
      </c>
      <c r="U122" s="34"/>
      <c r="V122" s="34"/>
      <c r="W122" s="34"/>
      <c r="X122" s="34"/>
      <c r="Y122" s="34"/>
      <c r="Z122" s="34"/>
      <c r="AA122" s="34"/>
      <c r="AB122" s="34"/>
      <c r="AC122" s="34"/>
      <c r="AD122" s="34"/>
      <c r="AE122" s="34"/>
      <c r="AR122" s="191" t="s">
        <v>129</v>
      </c>
      <c r="AT122" s="191" t="s">
        <v>125</v>
      </c>
      <c r="AU122" s="191" t="s">
        <v>81</v>
      </c>
      <c r="AY122" s="17" t="s">
        <v>124</v>
      </c>
      <c r="BE122" s="192">
        <f>IF(N122="základní",J122,0)</f>
        <v>0</v>
      </c>
      <c r="BF122" s="192">
        <f>IF(N122="snížená",J122,0)</f>
        <v>0</v>
      </c>
      <c r="BG122" s="192">
        <f>IF(N122="zákl. přenesená",J122,0)</f>
        <v>0</v>
      </c>
      <c r="BH122" s="192">
        <f>IF(N122="sníž. přenesená",J122,0)</f>
        <v>0</v>
      </c>
      <c r="BI122" s="192">
        <f>IF(N122="nulová",J122,0)</f>
        <v>0</v>
      </c>
      <c r="BJ122" s="17" t="s">
        <v>81</v>
      </c>
      <c r="BK122" s="192">
        <f>ROUND(I122*H122,2)</f>
        <v>0</v>
      </c>
      <c r="BL122" s="17" t="s">
        <v>129</v>
      </c>
      <c r="BM122" s="191" t="s">
        <v>129</v>
      </c>
    </row>
    <row r="123" spans="1:65" s="2" customFormat="1" ht="58.5">
      <c r="A123" s="34"/>
      <c r="B123" s="35"/>
      <c r="C123" s="36"/>
      <c r="D123" s="193" t="s">
        <v>130</v>
      </c>
      <c r="E123" s="36"/>
      <c r="F123" s="194" t="s">
        <v>134</v>
      </c>
      <c r="G123" s="36"/>
      <c r="H123" s="36"/>
      <c r="I123" s="195"/>
      <c r="J123" s="36"/>
      <c r="K123" s="36"/>
      <c r="L123" s="39"/>
      <c r="M123" s="196"/>
      <c r="N123" s="197"/>
      <c r="O123" s="71"/>
      <c r="P123" s="71"/>
      <c r="Q123" s="71"/>
      <c r="R123" s="71"/>
      <c r="S123" s="71"/>
      <c r="T123" s="72"/>
      <c r="U123" s="34"/>
      <c r="V123" s="34"/>
      <c r="W123" s="34"/>
      <c r="X123" s="34"/>
      <c r="Y123" s="34"/>
      <c r="Z123" s="34"/>
      <c r="AA123" s="34"/>
      <c r="AB123" s="34"/>
      <c r="AC123" s="34"/>
      <c r="AD123" s="34"/>
      <c r="AE123" s="34"/>
      <c r="AT123" s="17" t="s">
        <v>130</v>
      </c>
      <c r="AU123" s="17" t="s">
        <v>81</v>
      </c>
    </row>
    <row r="124" spans="1:65" s="2" customFormat="1" ht="16.5" customHeight="1">
      <c r="A124" s="34"/>
      <c r="B124" s="35"/>
      <c r="C124" s="179" t="s">
        <v>135</v>
      </c>
      <c r="D124" s="179" t="s">
        <v>125</v>
      </c>
      <c r="E124" s="180" t="s">
        <v>136</v>
      </c>
      <c r="F124" s="181" t="s">
        <v>137</v>
      </c>
      <c r="G124" s="182" t="s">
        <v>128</v>
      </c>
      <c r="H124" s="183">
        <v>1</v>
      </c>
      <c r="I124" s="184"/>
      <c r="J124" s="185">
        <f>ROUND(I124*H124,2)</f>
        <v>0</v>
      </c>
      <c r="K124" s="186"/>
      <c r="L124" s="39"/>
      <c r="M124" s="187" t="s">
        <v>1</v>
      </c>
      <c r="N124" s="188" t="s">
        <v>38</v>
      </c>
      <c r="O124" s="71"/>
      <c r="P124" s="189">
        <f>O124*H124</f>
        <v>0</v>
      </c>
      <c r="Q124" s="189">
        <v>0</v>
      </c>
      <c r="R124" s="189">
        <f>Q124*H124</f>
        <v>0</v>
      </c>
      <c r="S124" s="189">
        <v>0</v>
      </c>
      <c r="T124" s="190">
        <f>S124*H124</f>
        <v>0</v>
      </c>
      <c r="U124" s="34"/>
      <c r="V124" s="34"/>
      <c r="W124" s="34"/>
      <c r="X124" s="34"/>
      <c r="Y124" s="34"/>
      <c r="Z124" s="34"/>
      <c r="AA124" s="34"/>
      <c r="AB124" s="34"/>
      <c r="AC124" s="34"/>
      <c r="AD124" s="34"/>
      <c r="AE124" s="34"/>
      <c r="AR124" s="191" t="s">
        <v>129</v>
      </c>
      <c r="AT124" s="191" t="s">
        <v>125</v>
      </c>
      <c r="AU124" s="191" t="s">
        <v>81</v>
      </c>
      <c r="AY124" s="17" t="s">
        <v>124</v>
      </c>
      <c r="BE124" s="192">
        <f>IF(N124="základní",J124,0)</f>
        <v>0</v>
      </c>
      <c r="BF124" s="192">
        <f>IF(N124="snížená",J124,0)</f>
        <v>0</v>
      </c>
      <c r="BG124" s="192">
        <f>IF(N124="zákl. přenesená",J124,0)</f>
        <v>0</v>
      </c>
      <c r="BH124" s="192">
        <f>IF(N124="sníž. přenesená",J124,0)</f>
        <v>0</v>
      </c>
      <c r="BI124" s="192">
        <f>IF(N124="nulová",J124,0)</f>
        <v>0</v>
      </c>
      <c r="BJ124" s="17" t="s">
        <v>81</v>
      </c>
      <c r="BK124" s="192">
        <f>ROUND(I124*H124,2)</f>
        <v>0</v>
      </c>
      <c r="BL124" s="17" t="s">
        <v>129</v>
      </c>
      <c r="BM124" s="191" t="s">
        <v>138</v>
      </c>
    </row>
    <row r="125" spans="1:65" s="2" customFormat="1" ht="48.75">
      <c r="A125" s="34"/>
      <c r="B125" s="35"/>
      <c r="C125" s="36"/>
      <c r="D125" s="193" t="s">
        <v>130</v>
      </c>
      <c r="E125" s="36"/>
      <c r="F125" s="194" t="s">
        <v>139</v>
      </c>
      <c r="G125" s="36"/>
      <c r="H125" s="36"/>
      <c r="I125" s="195"/>
      <c r="J125" s="36"/>
      <c r="K125" s="36"/>
      <c r="L125" s="39"/>
      <c r="M125" s="196"/>
      <c r="N125" s="197"/>
      <c r="O125" s="71"/>
      <c r="P125" s="71"/>
      <c r="Q125" s="71"/>
      <c r="R125" s="71"/>
      <c r="S125" s="71"/>
      <c r="T125" s="72"/>
      <c r="U125" s="34"/>
      <c r="V125" s="34"/>
      <c r="W125" s="34"/>
      <c r="X125" s="34"/>
      <c r="Y125" s="34"/>
      <c r="Z125" s="34"/>
      <c r="AA125" s="34"/>
      <c r="AB125" s="34"/>
      <c r="AC125" s="34"/>
      <c r="AD125" s="34"/>
      <c r="AE125" s="34"/>
      <c r="AT125" s="17" t="s">
        <v>130</v>
      </c>
      <c r="AU125" s="17" t="s">
        <v>81</v>
      </c>
    </row>
    <row r="126" spans="1:65" s="2" customFormat="1" ht="16.5" customHeight="1">
      <c r="A126" s="34"/>
      <c r="B126" s="35"/>
      <c r="C126" s="179" t="s">
        <v>129</v>
      </c>
      <c r="D126" s="179" t="s">
        <v>125</v>
      </c>
      <c r="E126" s="180" t="s">
        <v>140</v>
      </c>
      <c r="F126" s="181" t="s">
        <v>141</v>
      </c>
      <c r="G126" s="182" t="s">
        <v>128</v>
      </c>
      <c r="H126" s="183">
        <v>1</v>
      </c>
      <c r="I126" s="184"/>
      <c r="J126" s="185">
        <f>ROUND(I126*H126,2)</f>
        <v>0</v>
      </c>
      <c r="K126" s="186"/>
      <c r="L126" s="39"/>
      <c r="M126" s="187" t="s">
        <v>1</v>
      </c>
      <c r="N126" s="188" t="s">
        <v>38</v>
      </c>
      <c r="O126" s="71"/>
      <c r="P126" s="189">
        <f>O126*H126</f>
        <v>0</v>
      </c>
      <c r="Q126" s="189">
        <v>0</v>
      </c>
      <c r="R126" s="189">
        <f>Q126*H126</f>
        <v>0</v>
      </c>
      <c r="S126" s="189">
        <v>0</v>
      </c>
      <c r="T126" s="190">
        <f>S126*H126</f>
        <v>0</v>
      </c>
      <c r="U126" s="34"/>
      <c r="V126" s="34"/>
      <c r="W126" s="34"/>
      <c r="X126" s="34"/>
      <c r="Y126" s="34"/>
      <c r="Z126" s="34"/>
      <c r="AA126" s="34"/>
      <c r="AB126" s="34"/>
      <c r="AC126" s="34"/>
      <c r="AD126" s="34"/>
      <c r="AE126" s="34"/>
      <c r="AR126" s="191" t="s">
        <v>129</v>
      </c>
      <c r="AT126" s="191" t="s">
        <v>125</v>
      </c>
      <c r="AU126" s="191" t="s">
        <v>81</v>
      </c>
      <c r="AY126" s="17" t="s">
        <v>124</v>
      </c>
      <c r="BE126" s="192">
        <f>IF(N126="základní",J126,0)</f>
        <v>0</v>
      </c>
      <c r="BF126" s="192">
        <f>IF(N126="snížená",J126,0)</f>
        <v>0</v>
      </c>
      <c r="BG126" s="192">
        <f>IF(N126="zákl. přenesená",J126,0)</f>
        <v>0</v>
      </c>
      <c r="BH126" s="192">
        <f>IF(N126="sníž. přenesená",J126,0)</f>
        <v>0</v>
      </c>
      <c r="BI126" s="192">
        <f>IF(N126="nulová",J126,0)</f>
        <v>0</v>
      </c>
      <c r="BJ126" s="17" t="s">
        <v>81</v>
      </c>
      <c r="BK126" s="192">
        <f>ROUND(I126*H126,2)</f>
        <v>0</v>
      </c>
      <c r="BL126" s="17" t="s">
        <v>129</v>
      </c>
      <c r="BM126" s="191" t="s">
        <v>142</v>
      </c>
    </row>
    <row r="127" spans="1:65" s="2" customFormat="1" ht="48.75">
      <c r="A127" s="34"/>
      <c r="B127" s="35"/>
      <c r="C127" s="36"/>
      <c r="D127" s="193" t="s">
        <v>130</v>
      </c>
      <c r="E127" s="36"/>
      <c r="F127" s="194" t="s">
        <v>143</v>
      </c>
      <c r="G127" s="36"/>
      <c r="H127" s="36"/>
      <c r="I127" s="195"/>
      <c r="J127" s="36"/>
      <c r="K127" s="36"/>
      <c r="L127" s="39"/>
      <c r="M127" s="196"/>
      <c r="N127" s="197"/>
      <c r="O127" s="71"/>
      <c r="P127" s="71"/>
      <c r="Q127" s="71"/>
      <c r="R127" s="71"/>
      <c r="S127" s="71"/>
      <c r="T127" s="72"/>
      <c r="U127" s="34"/>
      <c r="V127" s="34"/>
      <c r="W127" s="34"/>
      <c r="X127" s="34"/>
      <c r="Y127" s="34"/>
      <c r="Z127" s="34"/>
      <c r="AA127" s="34"/>
      <c r="AB127" s="34"/>
      <c r="AC127" s="34"/>
      <c r="AD127" s="34"/>
      <c r="AE127" s="34"/>
      <c r="AT127" s="17" t="s">
        <v>130</v>
      </c>
      <c r="AU127" s="17" t="s">
        <v>81</v>
      </c>
    </row>
    <row r="128" spans="1:65" s="2" customFormat="1" ht="16.5" customHeight="1">
      <c r="A128" s="34"/>
      <c r="B128" s="35"/>
      <c r="C128" s="179" t="s">
        <v>144</v>
      </c>
      <c r="D128" s="179" t="s">
        <v>125</v>
      </c>
      <c r="E128" s="180" t="s">
        <v>145</v>
      </c>
      <c r="F128" s="181" t="s">
        <v>146</v>
      </c>
      <c r="G128" s="182" t="s">
        <v>128</v>
      </c>
      <c r="H128" s="183">
        <v>1</v>
      </c>
      <c r="I128" s="184"/>
      <c r="J128" s="185">
        <f>ROUND(I128*H128,2)</f>
        <v>0</v>
      </c>
      <c r="K128" s="186"/>
      <c r="L128" s="39"/>
      <c r="M128" s="187" t="s">
        <v>1</v>
      </c>
      <c r="N128" s="188" t="s">
        <v>38</v>
      </c>
      <c r="O128" s="71"/>
      <c r="P128" s="189">
        <f>O128*H128</f>
        <v>0</v>
      </c>
      <c r="Q128" s="189">
        <v>0</v>
      </c>
      <c r="R128" s="189">
        <f>Q128*H128</f>
        <v>0</v>
      </c>
      <c r="S128" s="189">
        <v>0</v>
      </c>
      <c r="T128" s="190">
        <f>S128*H128</f>
        <v>0</v>
      </c>
      <c r="U128" s="34"/>
      <c r="V128" s="34"/>
      <c r="W128" s="34"/>
      <c r="X128" s="34"/>
      <c r="Y128" s="34"/>
      <c r="Z128" s="34"/>
      <c r="AA128" s="34"/>
      <c r="AB128" s="34"/>
      <c r="AC128" s="34"/>
      <c r="AD128" s="34"/>
      <c r="AE128" s="34"/>
      <c r="AR128" s="191" t="s">
        <v>129</v>
      </c>
      <c r="AT128" s="191" t="s">
        <v>125</v>
      </c>
      <c r="AU128" s="191" t="s">
        <v>81</v>
      </c>
      <c r="AY128" s="17" t="s">
        <v>124</v>
      </c>
      <c r="BE128" s="192">
        <f>IF(N128="základní",J128,0)</f>
        <v>0</v>
      </c>
      <c r="BF128" s="192">
        <f>IF(N128="snížená",J128,0)</f>
        <v>0</v>
      </c>
      <c r="BG128" s="192">
        <f>IF(N128="zákl. přenesená",J128,0)</f>
        <v>0</v>
      </c>
      <c r="BH128" s="192">
        <f>IF(N128="sníž. přenesená",J128,0)</f>
        <v>0</v>
      </c>
      <c r="BI128" s="192">
        <f>IF(N128="nulová",J128,0)</f>
        <v>0</v>
      </c>
      <c r="BJ128" s="17" t="s">
        <v>81</v>
      </c>
      <c r="BK128" s="192">
        <f>ROUND(I128*H128,2)</f>
        <v>0</v>
      </c>
      <c r="BL128" s="17" t="s">
        <v>129</v>
      </c>
      <c r="BM128" s="191" t="s">
        <v>147</v>
      </c>
    </row>
    <row r="129" spans="1:65" s="2" customFormat="1" ht="19.5">
      <c r="A129" s="34"/>
      <c r="B129" s="35"/>
      <c r="C129" s="36"/>
      <c r="D129" s="193" t="s">
        <v>130</v>
      </c>
      <c r="E129" s="36"/>
      <c r="F129" s="194" t="s">
        <v>148</v>
      </c>
      <c r="G129" s="36"/>
      <c r="H129" s="36"/>
      <c r="I129" s="195"/>
      <c r="J129" s="36"/>
      <c r="K129" s="36"/>
      <c r="L129" s="39"/>
      <c r="M129" s="196"/>
      <c r="N129" s="197"/>
      <c r="O129" s="71"/>
      <c r="P129" s="71"/>
      <c r="Q129" s="71"/>
      <c r="R129" s="71"/>
      <c r="S129" s="71"/>
      <c r="T129" s="72"/>
      <c r="U129" s="34"/>
      <c r="V129" s="34"/>
      <c r="W129" s="34"/>
      <c r="X129" s="34"/>
      <c r="Y129" s="34"/>
      <c r="Z129" s="34"/>
      <c r="AA129" s="34"/>
      <c r="AB129" s="34"/>
      <c r="AC129" s="34"/>
      <c r="AD129" s="34"/>
      <c r="AE129" s="34"/>
      <c r="AT129" s="17" t="s">
        <v>130</v>
      </c>
      <c r="AU129" s="17" t="s">
        <v>81</v>
      </c>
    </row>
    <row r="130" spans="1:65" s="11" customFormat="1" ht="25.9" customHeight="1">
      <c r="B130" s="165"/>
      <c r="C130" s="166"/>
      <c r="D130" s="167" t="s">
        <v>72</v>
      </c>
      <c r="E130" s="168" t="s">
        <v>149</v>
      </c>
      <c r="F130" s="168" t="s">
        <v>150</v>
      </c>
      <c r="G130" s="166"/>
      <c r="H130" s="166"/>
      <c r="I130" s="169"/>
      <c r="J130" s="170">
        <f>BK130</f>
        <v>0</v>
      </c>
      <c r="K130" s="166"/>
      <c r="L130" s="171"/>
      <c r="M130" s="172"/>
      <c r="N130" s="173"/>
      <c r="O130" s="173"/>
      <c r="P130" s="174">
        <f>SUM(P131:P139)</f>
        <v>0</v>
      </c>
      <c r="Q130" s="173"/>
      <c r="R130" s="174">
        <f>SUM(R131:R139)</f>
        <v>0</v>
      </c>
      <c r="S130" s="173"/>
      <c r="T130" s="175">
        <f>SUM(T131:T139)</f>
        <v>0</v>
      </c>
      <c r="AR130" s="176" t="s">
        <v>81</v>
      </c>
      <c r="AT130" s="177" t="s">
        <v>72</v>
      </c>
      <c r="AU130" s="177" t="s">
        <v>73</v>
      </c>
      <c r="AY130" s="176" t="s">
        <v>124</v>
      </c>
      <c r="BK130" s="178">
        <f>SUM(BK131:BK139)</f>
        <v>0</v>
      </c>
    </row>
    <row r="131" spans="1:65" s="2" customFormat="1" ht="16.5" customHeight="1">
      <c r="A131" s="34"/>
      <c r="B131" s="35"/>
      <c r="C131" s="179" t="s">
        <v>138</v>
      </c>
      <c r="D131" s="179" t="s">
        <v>125</v>
      </c>
      <c r="E131" s="180" t="s">
        <v>151</v>
      </c>
      <c r="F131" s="181" t="s">
        <v>152</v>
      </c>
      <c r="G131" s="182" t="s">
        <v>128</v>
      </c>
      <c r="H131" s="183">
        <v>1</v>
      </c>
      <c r="I131" s="184"/>
      <c r="J131" s="185">
        <f>ROUND(I131*H131,2)</f>
        <v>0</v>
      </c>
      <c r="K131" s="186"/>
      <c r="L131" s="39"/>
      <c r="M131" s="187" t="s">
        <v>1</v>
      </c>
      <c r="N131" s="188" t="s">
        <v>38</v>
      </c>
      <c r="O131" s="71"/>
      <c r="P131" s="189">
        <f>O131*H131</f>
        <v>0</v>
      </c>
      <c r="Q131" s="189">
        <v>0</v>
      </c>
      <c r="R131" s="189">
        <f>Q131*H131</f>
        <v>0</v>
      </c>
      <c r="S131" s="189">
        <v>0</v>
      </c>
      <c r="T131" s="190">
        <f>S131*H131</f>
        <v>0</v>
      </c>
      <c r="U131" s="34"/>
      <c r="V131" s="34"/>
      <c r="W131" s="34"/>
      <c r="X131" s="34"/>
      <c r="Y131" s="34"/>
      <c r="Z131" s="34"/>
      <c r="AA131" s="34"/>
      <c r="AB131" s="34"/>
      <c r="AC131" s="34"/>
      <c r="AD131" s="34"/>
      <c r="AE131" s="34"/>
      <c r="AR131" s="191" t="s">
        <v>129</v>
      </c>
      <c r="AT131" s="191" t="s">
        <v>125</v>
      </c>
      <c r="AU131" s="191" t="s">
        <v>81</v>
      </c>
      <c r="AY131" s="17" t="s">
        <v>124</v>
      </c>
      <c r="BE131" s="192">
        <f>IF(N131="základní",J131,0)</f>
        <v>0</v>
      </c>
      <c r="BF131" s="192">
        <f>IF(N131="snížená",J131,0)</f>
        <v>0</v>
      </c>
      <c r="BG131" s="192">
        <f>IF(N131="zákl. přenesená",J131,0)</f>
        <v>0</v>
      </c>
      <c r="BH131" s="192">
        <f>IF(N131="sníž. přenesená",J131,0)</f>
        <v>0</v>
      </c>
      <c r="BI131" s="192">
        <f>IF(N131="nulová",J131,0)</f>
        <v>0</v>
      </c>
      <c r="BJ131" s="17" t="s">
        <v>81</v>
      </c>
      <c r="BK131" s="192">
        <f>ROUND(I131*H131,2)</f>
        <v>0</v>
      </c>
      <c r="BL131" s="17" t="s">
        <v>129</v>
      </c>
      <c r="BM131" s="191" t="s">
        <v>153</v>
      </c>
    </row>
    <row r="132" spans="1:65" s="2" customFormat="1" ht="29.25">
      <c r="A132" s="34"/>
      <c r="B132" s="35"/>
      <c r="C132" s="36"/>
      <c r="D132" s="193" t="s">
        <v>130</v>
      </c>
      <c r="E132" s="36"/>
      <c r="F132" s="194" t="s">
        <v>154</v>
      </c>
      <c r="G132" s="36"/>
      <c r="H132" s="36"/>
      <c r="I132" s="195"/>
      <c r="J132" s="36"/>
      <c r="K132" s="36"/>
      <c r="L132" s="39"/>
      <c r="M132" s="196"/>
      <c r="N132" s="197"/>
      <c r="O132" s="71"/>
      <c r="P132" s="71"/>
      <c r="Q132" s="71"/>
      <c r="R132" s="71"/>
      <c r="S132" s="71"/>
      <c r="T132" s="72"/>
      <c r="U132" s="34"/>
      <c r="V132" s="34"/>
      <c r="W132" s="34"/>
      <c r="X132" s="34"/>
      <c r="Y132" s="34"/>
      <c r="Z132" s="34"/>
      <c r="AA132" s="34"/>
      <c r="AB132" s="34"/>
      <c r="AC132" s="34"/>
      <c r="AD132" s="34"/>
      <c r="AE132" s="34"/>
      <c r="AT132" s="17" t="s">
        <v>130</v>
      </c>
      <c r="AU132" s="17" t="s">
        <v>81</v>
      </c>
    </row>
    <row r="133" spans="1:65" s="2" customFormat="1" ht="16.5" customHeight="1">
      <c r="A133" s="34"/>
      <c r="B133" s="35"/>
      <c r="C133" s="179" t="s">
        <v>155</v>
      </c>
      <c r="D133" s="179" t="s">
        <v>125</v>
      </c>
      <c r="E133" s="180" t="s">
        <v>156</v>
      </c>
      <c r="F133" s="181" t="s">
        <v>157</v>
      </c>
      <c r="G133" s="182" t="s">
        <v>128</v>
      </c>
      <c r="H133" s="183">
        <v>1</v>
      </c>
      <c r="I133" s="184"/>
      <c r="J133" s="185">
        <f>ROUND(I133*H133,2)</f>
        <v>0</v>
      </c>
      <c r="K133" s="186"/>
      <c r="L133" s="39"/>
      <c r="M133" s="187" t="s">
        <v>1</v>
      </c>
      <c r="N133" s="188" t="s">
        <v>38</v>
      </c>
      <c r="O133" s="71"/>
      <c r="P133" s="189">
        <f>O133*H133</f>
        <v>0</v>
      </c>
      <c r="Q133" s="189">
        <v>0</v>
      </c>
      <c r="R133" s="189">
        <f>Q133*H133</f>
        <v>0</v>
      </c>
      <c r="S133" s="189">
        <v>0</v>
      </c>
      <c r="T133" s="190">
        <f>S133*H133</f>
        <v>0</v>
      </c>
      <c r="U133" s="34"/>
      <c r="V133" s="34"/>
      <c r="W133" s="34"/>
      <c r="X133" s="34"/>
      <c r="Y133" s="34"/>
      <c r="Z133" s="34"/>
      <c r="AA133" s="34"/>
      <c r="AB133" s="34"/>
      <c r="AC133" s="34"/>
      <c r="AD133" s="34"/>
      <c r="AE133" s="34"/>
      <c r="AR133" s="191" t="s">
        <v>129</v>
      </c>
      <c r="AT133" s="191" t="s">
        <v>125</v>
      </c>
      <c r="AU133" s="191" t="s">
        <v>81</v>
      </c>
      <c r="AY133" s="17" t="s">
        <v>124</v>
      </c>
      <c r="BE133" s="192">
        <f>IF(N133="základní",J133,0)</f>
        <v>0</v>
      </c>
      <c r="BF133" s="192">
        <f>IF(N133="snížená",J133,0)</f>
        <v>0</v>
      </c>
      <c r="BG133" s="192">
        <f>IF(N133="zákl. přenesená",J133,0)</f>
        <v>0</v>
      </c>
      <c r="BH133" s="192">
        <f>IF(N133="sníž. přenesená",J133,0)</f>
        <v>0</v>
      </c>
      <c r="BI133" s="192">
        <f>IF(N133="nulová",J133,0)</f>
        <v>0</v>
      </c>
      <c r="BJ133" s="17" t="s">
        <v>81</v>
      </c>
      <c r="BK133" s="192">
        <f>ROUND(I133*H133,2)</f>
        <v>0</v>
      </c>
      <c r="BL133" s="17" t="s">
        <v>129</v>
      </c>
      <c r="BM133" s="191" t="s">
        <v>158</v>
      </c>
    </row>
    <row r="134" spans="1:65" s="2" customFormat="1" ht="97.5">
      <c r="A134" s="34"/>
      <c r="B134" s="35"/>
      <c r="C134" s="36"/>
      <c r="D134" s="193" t="s">
        <v>130</v>
      </c>
      <c r="E134" s="36"/>
      <c r="F134" s="194" t="s">
        <v>159</v>
      </c>
      <c r="G134" s="36"/>
      <c r="H134" s="36"/>
      <c r="I134" s="195"/>
      <c r="J134" s="36"/>
      <c r="K134" s="36"/>
      <c r="L134" s="39"/>
      <c r="M134" s="196"/>
      <c r="N134" s="197"/>
      <c r="O134" s="71"/>
      <c r="P134" s="71"/>
      <c r="Q134" s="71"/>
      <c r="R134" s="71"/>
      <c r="S134" s="71"/>
      <c r="T134" s="72"/>
      <c r="U134" s="34"/>
      <c r="V134" s="34"/>
      <c r="W134" s="34"/>
      <c r="X134" s="34"/>
      <c r="Y134" s="34"/>
      <c r="Z134" s="34"/>
      <c r="AA134" s="34"/>
      <c r="AB134" s="34"/>
      <c r="AC134" s="34"/>
      <c r="AD134" s="34"/>
      <c r="AE134" s="34"/>
      <c r="AT134" s="17" t="s">
        <v>130</v>
      </c>
      <c r="AU134" s="17" t="s">
        <v>81</v>
      </c>
    </row>
    <row r="135" spans="1:65" s="2" customFormat="1" ht="16.5" customHeight="1">
      <c r="A135" s="34"/>
      <c r="B135" s="35"/>
      <c r="C135" s="179" t="s">
        <v>142</v>
      </c>
      <c r="D135" s="179" t="s">
        <v>125</v>
      </c>
      <c r="E135" s="180" t="s">
        <v>160</v>
      </c>
      <c r="F135" s="181" t="s">
        <v>161</v>
      </c>
      <c r="G135" s="182" t="s">
        <v>128</v>
      </c>
      <c r="H135" s="183">
        <v>1</v>
      </c>
      <c r="I135" s="184"/>
      <c r="J135" s="185">
        <f>ROUND(I135*H135,2)</f>
        <v>0</v>
      </c>
      <c r="K135" s="186"/>
      <c r="L135" s="39"/>
      <c r="M135" s="187" t="s">
        <v>1</v>
      </c>
      <c r="N135" s="188" t="s">
        <v>38</v>
      </c>
      <c r="O135" s="71"/>
      <c r="P135" s="189">
        <f>O135*H135</f>
        <v>0</v>
      </c>
      <c r="Q135" s="189">
        <v>0</v>
      </c>
      <c r="R135" s="189">
        <f>Q135*H135</f>
        <v>0</v>
      </c>
      <c r="S135" s="189">
        <v>0</v>
      </c>
      <c r="T135" s="190">
        <f>S135*H135</f>
        <v>0</v>
      </c>
      <c r="U135" s="34"/>
      <c r="V135" s="34"/>
      <c r="W135" s="34"/>
      <c r="X135" s="34"/>
      <c r="Y135" s="34"/>
      <c r="Z135" s="34"/>
      <c r="AA135" s="34"/>
      <c r="AB135" s="34"/>
      <c r="AC135" s="34"/>
      <c r="AD135" s="34"/>
      <c r="AE135" s="34"/>
      <c r="AR135" s="191" t="s">
        <v>129</v>
      </c>
      <c r="AT135" s="191" t="s">
        <v>125</v>
      </c>
      <c r="AU135" s="191" t="s">
        <v>81</v>
      </c>
      <c r="AY135" s="17" t="s">
        <v>124</v>
      </c>
      <c r="BE135" s="192">
        <f>IF(N135="základní",J135,0)</f>
        <v>0</v>
      </c>
      <c r="BF135" s="192">
        <f>IF(N135="snížená",J135,0)</f>
        <v>0</v>
      </c>
      <c r="BG135" s="192">
        <f>IF(N135="zákl. přenesená",J135,0)</f>
        <v>0</v>
      </c>
      <c r="BH135" s="192">
        <f>IF(N135="sníž. přenesená",J135,0)</f>
        <v>0</v>
      </c>
      <c r="BI135" s="192">
        <f>IF(N135="nulová",J135,0)</f>
        <v>0</v>
      </c>
      <c r="BJ135" s="17" t="s">
        <v>81</v>
      </c>
      <c r="BK135" s="192">
        <f>ROUND(I135*H135,2)</f>
        <v>0</v>
      </c>
      <c r="BL135" s="17" t="s">
        <v>129</v>
      </c>
      <c r="BM135" s="191" t="s">
        <v>162</v>
      </c>
    </row>
    <row r="136" spans="1:65" s="2" customFormat="1" ht="29.25">
      <c r="A136" s="34"/>
      <c r="B136" s="35"/>
      <c r="C136" s="36"/>
      <c r="D136" s="193" t="s">
        <v>130</v>
      </c>
      <c r="E136" s="36"/>
      <c r="F136" s="194" t="s">
        <v>163</v>
      </c>
      <c r="G136" s="36"/>
      <c r="H136" s="36"/>
      <c r="I136" s="195"/>
      <c r="J136" s="36"/>
      <c r="K136" s="36"/>
      <c r="L136" s="39"/>
      <c r="M136" s="196"/>
      <c r="N136" s="197"/>
      <c r="O136" s="71"/>
      <c r="P136" s="71"/>
      <c r="Q136" s="71"/>
      <c r="R136" s="71"/>
      <c r="S136" s="71"/>
      <c r="T136" s="72"/>
      <c r="U136" s="34"/>
      <c r="V136" s="34"/>
      <c r="W136" s="34"/>
      <c r="X136" s="34"/>
      <c r="Y136" s="34"/>
      <c r="Z136" s="34"/>
      <c r="AA136" s="34"/>
      <c r="AB136" s="34"/>
      <c r="AC136" s="34"/>
      <c r="AD136" s="34"/>
      <c r="AE136" s="34"/>
      <c r="AT136" s="17" t="s">
        <v>130</v>
      </c>
      <c r="AU136" s="17" t="s">
        <v>81</v>
      </c>
    </row>
    <row r="137" spans="1:65" s="2" customFormat="1" ht="16.5" customHeight="1">
      <c r="A137" s="34"/>
      <c r="B137" s="35"/>
      <c r="C137" s="179" t="s">
        <v>164</v>
      </c>
      <c r="D137" s="179" t="s">
        <v>125</v>
      </c>
      <c r="E137" s="180" t="s">
        <v>165</v>
      </c>
      <c r="F137" s="181" t="s">
        <v>166</v>
      </c>
      <c r="G137" s="182" t="s">
        <v>128</v>
      </c>
      <c r="H137" s="183">
        <v>1</v>
      </c>
      <c r="I137" s="184"/>
      <c r="J137" s="185">
        <f>ROUND(I137*H137,2)</f>
        <v>0</v>
      </c>
      <c r="K137" s="186"/>
      <c r="L137" s="39"/>
      <c r="M137" s="187" t="s">
        <v>1</v>
      </c>
      <c r="N137" s="188" t="s">
        <v>38</v>
      </c>
      <c r="O137" s="71"/>
      <c r="P137" s="189">
        <f>O137*H137</f>
        <v>0</v>
      </c>
      <c r="Q137" s="189">
        <v>0</v>
      </c>
      <c r="R137" s="189">
        <f>Q137*H137</f>
        <v>0</v>
      </c>
      <c r="S137" s="189">
        <v>0</v>
      </c>
      <c r="T137" s="190">
        <f>S137*H137</f>
        <v>0</v>
      </c>
      <c r="U137" s="34"/>
      <c r="V137" s="34"/>
      <c r="W137" s="34"/>
      <c r="X137" s="34"/>
      <c r="Y137" s="34"/>
      <c r="Z137" s="34"/>
      <c r="AA137" s="34"/>
      <c r="AB137" s="34"/>
      <c r="AC137" s="34"/>
      <c r="AD137" s="34"/>
      <c r="AE137" s="34"/>
      <c r="AR137" s="191" t="s">
        <v>129</v>
      </c>
      <c r="AT137" s="191" t="s">
        <v>125</v>
      </c>
      <c r="AU137" s="191" t="s">
        <v>81</v>
      </c>
      <c r="AY137" s="17" t="s">
        <v>124</v>
      </c>
      <c r="BE137" s="192">
        <f>IF(N137="základní",J137,0)</f>
        <v>0</v>
      </c>
      <c r="BF137" s="192">
        <f>IF(N137="snížená",J137,0)</f>
        <v>0</v>
      </c>
      <c r="BG137" s="192">
        <f>IF(N137="zákl. přenesená",J137,0)</f>
        <v>0</v>
      </c>
      <c r="BH137" s="192">
        <f>IF(N137="sníž. přenesená",J137,0)</f>
        <v>0</v>
      </c>
      <c r="BI137" s="192">
        <f>IF(N137="nulová",J137,0)</f>
        <v>0</v>
      </c>
      <c r="BJ137" s="17" t="s">
        <v>81</v>
      </c>
      <c r="BK137" s="192">
        <f>ROUND(I137*H137,2)</f>
        <v>0</v>
      </c>
      <c r="BL137" s="17" t="s">
        <v>129</v>
      </c>
      <c r="BM137" s="191" t="s">
        <v>167</v>
      </c>
    </row>
    <row r="138" spans="1:65" s="2" customFormat="1" ht="29.25">
      <c r="A138" s="34"/>
      <c r="B138" s="35"/>
      <c r="C138" s="36"/>
      <c r="D138" s="193" t="s">
        <v>130</v>
      </c>
      <c r="E138" s="36"/>
      <c r="F138" s="194" t="s">
        <v>168</v>
      </c>
      <c r="G138" s="36"/>
      <c r="H138" s="36"/>
      <c r="I138" s="195"/>
      <c r="J138" s="36"/>
      <c r="K138" s="36"/>
      <c r="L138" s="39"/>
      <c r="M138" s="196"/>
      <c r="N138" s="197"/>
      <c r="O138" s="71"/>
      <c r="P138" s="71"/>
      <c r="Q138" s="71"/>
      <c r="R138" s="71"/>
      <c r="S138" s="71"/>
      <c r="T138" s="72"/>
      <c r="U138" s="34"/>
      <c r="V138" s="34"/>
      <c r="W138" s="34"/>
      <c r="X138" s="34"/>
      <c r="Y138" s="34"/>
      <c r="Z138" s="34"/>
      <c r="AA138" s="34"/>
      <c r="AB138" s="34"/>
      <c r="AC138" s="34"/>
      <c r="AD138" s="34"/>
      <c r="AE138" s="34"/>
      <c r="AT138" s="17" t="s">
        <v>130</v>
      </c>
      <c r="AU138" s="17" t="s">
        <v>81</v>
      </c>
    </row>
    <row r="139" spans="1:65" s="2" customFormat="1" ht="16.5" customHeight="1">
      <c r="A139" s="34"/>
      <c r="B139" s="35"/>
      <c r="C139" s="179" t="s">
        <v>147</v>
      </c>
      <c r="D139" s="179" t="s">
        <v>125</v>
      </c>
      <c r="E139" s="180" t="s">
        <v>169</v>
      </c>
      <c r="F139" s="181" t="s">
        <v>170</v>
      </c>
      <c r="G139" s="182" t="s">
        <v>128</v>
      </c>
      <c r="H139" s="183">
        <v>1</v>
      </c>
      <c r="I139" s="184"/>
      <c r="J139" s="185">
        <f>ROUND(I139*H139,2)</f>
        <v>0</v>
      </c>
      <c r="K139" s="186"/>
      <c r="L139" s="39"/>
      <c r="M139" s="198" t="s">
        <v>1</v>
      </c>
      <c r="N139" s="199" t="s">
        <v>38</v>
      </c>
      <c r="O139" s="200"/>
      <c r="P139" s="201">
        <f>O139*H139</f>
        <v>0</v>
      </c>
      <c r="Q139" s="201">
        <v>0</v>
      </c>
      <c r="R139" s="201">
        <f>Q139*H139</f>
        <v>0</v>
      </c>
      <c r="S139" s="201">
        <v>0</v>
      </c>
      <c r="T139" s="202">
        <f>S139*H139</f>
        <v>0</v>
      </c>
      <c r="U139" s="34"/>
      <c r="V139" s="34"/>
      <c r="W139" s="34"/>
      <c r="X139" s="34"/>
      <c r="Y139" s="34"/>
      <c r="Z139" s="34"/>
      <c r="AA139" s="34"/>
      <c r="AB139" s="34"/>
      <c r="AC139" s="34"/>
      <c r="AD139" s="34"/>
      <c r="AE139" s="34"/>
      <c r="AR139" s="191" t="s">
        <v>129</v>
      </c>
      <c r="AT139" s="191" t="s">
        <v>125</v>
      </c>
      <c r="AU139" s="191" t="s">
        <v>81</v>
      </c>
      <c r="AY139" s="17" t="s">
        <v>124</v>
      </c>
      <c r="BE139" s="192">
        <f>IF(N139="základní",J139,0)</f>
        <v>0</v>
      </c>
      <c r="BF139" s="192">
        <f>IF(N139="snížená",J139,0)</f>
        <v>0</v>
      </c>
      <c r="BG139" s="192">
        <f>IF(N139="zákl. přenesená",J139,0)</f>
        <v>0</v>
      </c>
      <c r="BH139" s="192">
        <f>IF(N139="sníž. přenesená",J139,0)</f>
        <v>0</v>
      </c>
      <c r="BI139" s="192">
        <f>IF(N139="nulová",J139,0)</f>
        <v>0</v>
      </c>
      <c r="BJ139" s="17" t="s">
        <v>81</v>
      </c>
      <c r="BK139" s="192">
        <f>ROUND(I139*H139,2)</f>
        <v>0</v>
      </c>
      <c r="BL139" s="17" t="s">
        <v>129</v>
      </c>
      <c r="BM139" s="191" t="s">
        <v>171</v>
      </c>
    </row>
    <row r="140" spans="1:65" s="2" customFormat="1" ht="6.95" customHeight="1">
      <c r="A140" s="34"/>
      <c r="B140" s="54"/>
      <c r="C140" s="55"/>
      <c r="D140" s="55"/>
      <c r="E140" s="55"/>
      <c r="F140" s="55"/>
      <c r="G140" s="55"/>
      <c r="H140" s="55"/>
      <c r="I140" s="55"/>
      <c r="J140" s="55"/>
      <c r="K140" s="55"/>
      <c r="L140" s="39"/>
      <c r="M140" s="34"/>
      <c r="O140" s="34"/>
      <c r="P140" s="34"/>
      <c r="Q140" s="34"/>
      <c r="R140" s="34"/>
      <c r="S140" s="34"/>
      <c r="T140" s="34"/>
      <c r="U140" s="34"/>
      <c r="V140" s="34"/>
      <c r="W140" s="34"/>
      <c r="X140" s="34"/>
      <c r="Y140" s="34"/>
      <c r="Z140" s="34"/>
      <c r="AA140" s="34"/>
      <c r="AB140" s="34"/>
      <c r="AC140" s="34"/>
      <c r="AD140" s="34"/>
      <c r="AE140" s="34"/>
    </row>
  </sheetData>
  <sheetProtection algorithmName="SHA-512" hashValue="4chNdJ3wHPgO7OYQodk07IxF1NOA3rzz3SFA+zxcEjF4HBSyuwSjlWsHo5KB0AwK1/OQntZS/rVJQbR85nNnJQ==" saltValue="iTLGe5KXzcGtMj5tGtJD2qypbr/g4d/0uUaeckCoZbL2iuIUsREqcu7rxSAKapFDyfKU672Oz7ITuZp5fJA3ww==" spinCount="100000" sheet="1" objects="1" scenarios="1" formatColumns="0" formatRows="0" autoFilter="0"/>
  <autoFilter ref="C117:K139"/>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9"/>
      <c r="M2" s="289"/>
      <c r="N2" s="289"/>
      <c r="O2" s="289"/>
      <c r="P2" s="289"/>
      <c r="Q2" s="289"/>
      <c r="R2" s="289"/>
      <c r="S2" s="289"/>
      <c r="T2" s="289"/>
      <c r="U2" s="289"/>
      <c r="V2" s="289"/>
      <c r="AT2" s="17" t="s">
        <v>86</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99</v>
      </c>
      <c r="L4" s="20"/>
      <c r="M4" s="111" t="s">
        <v>10</v>
      </c>
      <c r="AT4" s="17" t="s">
        <v>4</v>
      </c>
    </row>
    <row r="5" spans="1:46" s="1" customFormat="1" ht="6.95" customHeight="1">
      <c r="B5" s="20"/>
      <c r="L5" s="20"/>
    </row>
    <row r="6" spans="1:46" s="1" customFormat="1" ht="12" customHeight="1">
      <c r="B6" s="20"/>
      <c r="D6" s="112" t="s">
        <v>16</v>
      </c>
      <c r="L6" s="20"/>
    </row>
    <row r="7" spans="1:46" s="1" customFormat="1" ht="16.5" customHeight="1">
      <c r="B7" s="20"/>
      <c r="E7" s="290" t="str">
        <f>'Rekapitulace stavby'!K6</f>
        <v>Stavební úpravy MŠ Galvase Ostrava RO</v>
      </c>
      <c r="F7" s="291"/>
      <c r="G7" s="291"/>
      <c r="H7" s="291"/>
      <c r="L7" s="20"/>
    </row>
    <row r="8" spans="1:46" s="2" customFormat="1" ht="12" customHeight="1">
      <c r="A8" s="34"/>
      <c r="B8" s="39"/>
      <c r="C8" s="34"/>
      <c r="D8" s="112" t="s">
        <v>100</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2" t="s">
        <v>172</v>
      </c>
      <c r="F9" s="293"/>
      <c r="G9" s="293"/>
      <c r="H9" s="293"/>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30. 1. 2023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4" t="str">
        <f>'Rekapitulace stavby'!E14</f>
        <v>Vyplň údaj</v>
      </c>
      <c r="F18" s="295"/>
      <c r="G18" s="295"/>
      <c r="H18" s="295"/>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296" t="s">
        <v>1</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ROUND(J137,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ROUND((SUM(BE137:BE2239)),  2)</f>
        <v>0</v>
      </c>
      <c r="G33" s="34"/>
      <c r="H33" s="34"/>
      <c r="I33" s="124">
        <v>0.21</v>
      </c>
      <c r="J33" s="123">
        <f>ROUND(((SUM(BE137:BE2239))*I33),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ROUND((SUM(BF137:BF2239)),  2)</f>
        <v>0</v>
      </c>
      <c r="G34" s="34"/>
      <c r="H34" s="34"/>
      <c r="I34" s="124">
        <v>0.15</v>
      </c>
      <c r="J34" s="123">
        <f>ROUND(((SUM(BF137:BF2239))*I34),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ROUND((SUM(BG137:BG2239)),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ROUND((SUM(BH137:BH2239)),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ROUND((SUM(BI137:BI2239)),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7" t="str">
        <f>E7</f>
        <v>Stavební úpravy MŠ Galvase Ostrava RO</v>
      </c>
      <c r="F85" s="298"/>
      <c r="G85" s="298"/>
      <c r="H85" s="29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49" t="str">
        <f>E9</f>
        <v>02 - SO 01 Stavební úpravy - objekt B, C</v>
      </c>
      <c r="F87" s="299"/>
      <c r="G87" s="299"/>
      <c r="H87" s="299"/>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30. 1. 2023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103</v>
      </c>
      <c r="D94" s="144"/>
      <c r="E94" s="144"/>
      <c r="F94" s="144"/>
      <c r="G94" s="144"/>
      <c r="H94" s="144"/>
      <c r="I94" s="144"/>
      <c r="J94" s="145" t="s">
        <v>104</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105</v>
      </c>
      <c r="D96" s="36"/>
      <c r="E96" s="36"/>
      <c r="F96" s="36"/>
      <c r="G96" s="36"/>
      <c r="H96" s="36"/>
      <c r="I96" s="36"/>
      <c r="J96" s="84">
        <f>J137</f>
        <v>0</v>
      </c>
      <c r="K96" s="36"/>
      <c r="L96" s="51"/>
      <c r="S96" s="34"/>
      <c r="T96" s="34"/>
      <c r="U96" s="34"/>
      <c r="V96" s="34"/>
      <c r="W96" s="34"/>
      <c r="X96" s="34"/>
      <c r="Y96" s="34"/>
      <c r="Z96" s="34"/>
      <c r="AA96" s="34"/>
      <c r="AB96" s="34"/>
      <c r="AC96" s="34"/>
      <c r="AD96" s="34"/>
      <c r="AE96" s="34"/>
      <c r="AU96" s="17" t="s">
        <v>106</v>
      </c>
    </row>
    <row r="97" spans="2:12" s="9" customFormat="1" ht="24.95" customHeight="1">
      <c r="B97" s="147"/>
      <c r="C97" s="148"/>
      <c r="D97" s="149" t="s">
        <v>173</v>
      </c>
      <c r="E97" s="150"/>
      <c r="F97" s="150"/>
      <c r="G97" s="150"/>
      <c r="H97" s="150"/>
      <c r="I97" s="150"/>
      <c r="J97" s="151">
        <f>J138</f>
        <v>0</v>
      </c>
      <c r="K97" s="148"/>
      <c r="L97" s="152"/>
    </row>
    <row r="98" spans="2:12" s="9" customFormat="1" ht="24.95" customHeight="1">
      <c r="B98" s="147"/>
      <c r="C98" s="148"/>
      <c r="D98" s="149" t="s">
        <v>174</v>
      </c>
      <c r="E98" s="150"/>
      <c r="F98" s="150"/>
      <c r="G98" s="150"/>
      <c r="H98" s="150"/>
      <c r="I98" s="150"/>
      <c r="J98" s="151">
        <f>J161</f>
        <v>0</v>
      </c>
      <c r="K98" s="148"/>
      <c r="L98" s="152"/>
    </row>
    <row r="99" spans="2:12" s="9" customFormat="1" ht="24.95" customHeight="1">
      <c r="B99" s="147"/>
      <c r="C99" s="148"/>
      <c r="D99" s="149" t="s">
        <v>175</v>
      </c>
      <c r="E99" s="150"/>
      <c r="F99" s="150"/>
      <c r="G99" s="150"/>
      <c r="H99" s="150"/>
      <c r="I99" s="150"/>
      <c r="J99" s="151">
        <f>J234</f>
        <v>0</v>
      </c>
      <c r="K99" s="148"/>
      <c r="L99" s="152"/>
    </row>
    <row r="100" spans="2:12" s="9" customFormat="1" ht="24.95" customHeight="1">
      <c r="B100" s="147"/>
      <c r="C100" s="148"/>
      <c r="D100" s="149" t="s">
        <v>176</v>
      </c>
      <c r="E100" s="150"/>
      <c r="F100" s="150"/>
      <c r="G100" s="150"/>
      <c r="H100" s="150"/>
      <c r="I100" s="150"/>
      <c r="J100" s="151">
        <f>J339</f>
        <v>0</v>
      </c>
      <c r="K100" s="148"/>
      <c r="L100" s="152"/>
    </row>
    <row r="101" spans="2:12" s="9" customFormat="1" ht="24.95" customHeight="1">
      <c r="B101" s="147"/>
      <c r="C101" s="148"/>
      <c r="D101" s="149" t="s">
        <v>177</v>
      </c>
      <c r="E101" s="150"/>
      <c r="F101" s="150"/>
      <c r="G101" s="150"/>
      <c r="H101" s="150"/>
      <c r="I101" s="150"/>
      <c r="J101" s="151">
        <f>J528</f>
        <v>0</v>
      </c>
      <c r="K101" s="148"/>
      <c r="L101" s="152"/>
    </row>
    <row r="102" spans="2:12" s="9" customFormat="1" ht="24.95" customHeight="1">
      <c r="B102" s="147"/>
      <c r="C102" s="148"/>
      <c r="D102" s="149" t="s">
        <v>178</v>
      </c>
      <c r="E102" s="150"/>
      <c r="F102" s="150"/>
      <c r="G102" s="150"/>
      <c r="H102" s="150"/>
      <c r="I102" s="150"/>
      <c r="J102" s="151">
        <f>J689</f>
        <v>0</v>
      </c>
      <c r="K102" s="148"/>
      <c r="L102" s="152"/>
    </row>
    <row r="103" spans="2:12" s="9" customFormat="1" ht="24.95" customHeight="1">
      <c r="B103" s="147"/>
      <c r="C103" s="148"/>
      <c r="D103" s="149" t="s">
        <v>179</v>
      </c>
      <c r="E103" s="150"/>
      <c r="F103" s="150"/>
      <c r="G103" s="150"/>
      <c r="H103" s="150"/>
      <c r="I103" s="150"/>
      <c r="J103" s="151">
        <f>J762</f>
        <v>0</v>
      </c>
      <c r="K103" s="148"/>
      <c r="L103" s="152"/>
    </row>
    <row r="104" spans="2:12" s="9" customFormat="1" ht="24.95" customHeight="1">
      <c r="B104" s="147"/>
      <c r="C104" s="148"/>
      <c r="D104" s="149" t="s">
        <v>180</v>
      </c>
      <c r="E104" s="150"/>
      <c r="F104" s="150"/>
      <c r="G104" s="150"/>
      <c r="H104" s="150"/>
      <c r="I104" s="150"/>
      <c r="J104" s="151">
        <f>J827</f>
        <v>0</v>
      </c>
      <c r="K104" s="148"/>
      <c r="L104" s="152"/>
    </row>
    <row r="105" spans="2:12" s="9" customFormat="1" ht="24.95" customHeight="1">
      <c r="B105" s="147"/>
      <c r="C105" s="148"/>
      <c r="D105" s="149" t="s">
        <v>181</v>
      </c>
      <c r="E105" s="150"/>
      <c r="F105" s="150"/>
      <c r="G105" s="150"/>
      <c r="H105" s="150"/>
      <c r="I105" s="150"/>
      <c r="J105" s="151">
        <f>J1247</f>
        <v>0</v>
      </c>
      <c r="K105" s="148"/>
      <c r="L105" s="152"/>
    </row>
    <row r="106" spans="2:12" s="9" customFormat="1" ht="24.95" customHeight="1">
      <c r="B106" s="147"/>
      <c r="C106" s="148"/>
      <c r="D106" s="149" t="s">
        <v>182</v>
      </c>
      <c r="E106" s="150"/>
      <c r="F106" s="150"/>
      <c r="G106" s="150"/>
      <c r="H106" s="150"/>
      <c r="I106" s="150"/>
      <c r="J106" s="151">
        <f>J1250</f>
        <v>0</v>
      </c>
      <c r="K106" s="148"/>
      <c r="L106" s="152"/>
    </row>
    <row r="107" spans="2:12" s="9" customFormat="1" ht="24.95" customHeight="1">
      <c r="B107" s="147"/>
      <c r="C107" s="148"/>
      <c r="D107" s="149" t="s">
        <v>183</v>
      </c>
      <c r="E107" s="150"/>
      <c r="F107" s="150"/>
      <c r="G107" s="150"/>
      <c r="H107" s="150"/>
      <c r="I107" s="150"/>
      <c r="J107" s="151">
        <f>J1477</f>
        <v>0</v>
      </c>
      <c r="K107" s="148"/>
      <c r="L107" s="152"/>
    </row>
    <row r="108" spans="2:12" s="9" customFormat="1" ht="24.95" customHeight="1">
      <c r="B108" s="147"/>
      <c r="C108" s="148"/>
      <c r="D108" s="149" t="s">
        <v>184</v>
      </c>
      <c r="E108" s="150"/>
      <c r="F108" s="150"/>
      <c r="G108" s="150"/>
      <c r="H108" s="150"/>
      <c r="I108" s="150"/>
      <c r="J108" s="151">
        <f>J1485</f>
        <v>0</v>
      </c>
      <c r="K108" s="148"/>
      <c r="L108" s="152"/>
    </row>
    <row r="109" spans="2:12" s="9" customFormat="1" ht="24.95" customHeight="1">
      <c r="B109" s="147"/>
      <c r="C109" s="148"/>
      <c r="D109" s="149" t="s">
        <v>185</v>
      </c>
      <c r="E109" s="150"/>
      <c r="F109" s="150"/>
      <c r="G109" s="150"/>
      <c r="H109" s="150"/>
      <c r="I109" s="150"/>
      <c r="J109" s="151">
        <f>J1501</f>
        <v>0</v>
      </c>
      <c r="K109" s="148"/>
      <c r="L109" s="152"/>
    </row>
    <row r="110" spans="2:12" s="9" customFormat="1" ht="24.95" customHeight="1">
      <c r="B110" s="147"/>
      <c r="C110" s="148"/>
      <c r="D110" s="149" t="s">
        <v>186</v>
      </c>
      <c r="E110" s="150"/>
      <c r="F110" s="150"/>
      <c r="G110" s="150"/>
      <c r="H110" s="150"/>
      <c r="I110" s="150"/>
      <c r="J110" s="151">
        <f>J1577</f>
        <v>0</v>
      </c>
      <c r="K110" s="148"/>
      <c r="L110" s="152"/>
    </row>
    <row r="111" spans="2:12" s="9" customFormat="1" ht="24.95" customHeight="1">
      <c r="B111" s="147"/>
      <c r="C111" s="148"/>
      <c r="D111" s="149" t="s">
        <v>187</v>
      </c>
      <c r="E111" s="150"/>
      <c r="F111" s="150"/>
      <c r="G111" s="150"/>
      <c r="H111" s="150"/>
      <c r="I111" s="150"/>
      <c r="J111" s="151">
        <f>J1590</f>
        <v>0</v>
      </c>
      <c r="K111" s="148"/>
      <c r="L111" s="152"/>
    </row>
    <row r="112" spans="2:12" s="9" customFormat="1" ht="24.95" customHeight="1">
      <c r="B112" s="147"/>
      <c r="C112" s="148"/>
      <c r="D112" s="149" t="s">
        <v>188</v>
      </c>
      <c r="E112" s="150"/>
      <c r="F112" s="150"/>
      <c r="G112" s="150"/>
      <c r="H112" s="150"/>
      <c r="I112" s="150"/>
      <c r="J112" s="151">
        <f>J1744</f>
        <v>0</v>
      </c>
      <c r="K112" s="148"/>
      <c r="L112" s="152"/>
    </row>
    <row r="113" spans="1:31" s="9" customFormat="1" ht="24.95" customHeight="1">
      <c r="B113" s="147"/>
      <c r="C113" s="148"/>
      <c r="D113" s="149" t="s">
        <v>189</v>
      </c>
      <c r="E113" s="150"/>
      <c r="F113" s="150"/>
      <c r="G113" s="150"/>
      <c r="H113" s="150"/>
      <c r="I113" s="150"/>
      <c r="J113" s="151">
        <f>J1979</f>
        <v>0</v>
      </c>
      <c r="K113" s="148"/>
      <c r="L113" s="152"/>
    </row>
    <row r="114" spans="1:31" s="9" customFormat="1" ht="24.95" customHeight="1">
      <c r="B114" s="147"/>
      <c r="C114" s="148"/>
      <c r="D114" s="149" t="s">
        <v>190</v>
      </c>
      <c r="E114" s="150"/>
      <c r="F114" s="150"/>
      <c r="G114" s="150"/>
      <c r="H114" s="150"/>
      <c r="I114" s="150"/>
      <c r="J114" s="151">
        <f>J2112</f>
        <v>0</v>
      </c>
      <c r="K114" s="148"/>
      <c r="L114" s="152"/>
    </row>
    <row r="115" spans="1:31" s="9" customFormat="1" ht="24.95" customHeight="1">
      <c r="B115" s="147"/>
      <c r="C115" s="148"/>
      <c r="D115" s="149" t="s">
        <v>191</v>
      </c>
      <c r="E115" s="150"/>
      <c r="F115" s="150"/>
      <c r="G115" s="150"/>
      <c r="H115" s="150"/>
      <c r="I115" s="150"/>
      <c r="J115" s="151">
        <f>J2198</f>
        <v>0</v>
      </c>
      <c r="K115" s="148"/>
      <c r="L115" s="152"/>
    </row>
    <row r="116" spans="1:31" s="9" customFormat="1" ht="24.95" customHeight="1">
      <c r="B116" s="147"/>
      <c r="C116" s="148"/>
      <c r="D116" s="149" t="s">
        <v>192</v>
      </c>
      <c r="E116" s="150"/>
      <c r="F116" s="150"/>
      <c r="G116" s="150"/>
      <c r="H116" s="150"/>
      <c r="I116" s="150"/>
      <c r="J116" s="151">
        <f>J2204</f>
        <v>0</v>
      </c>
      <c r="K116" s="148"/>
      <c r="L116" s="152"/>
    </row>
    <row r="117" spans="1:31" s="9" customFormat="1" ht="24.95" customHeight="1">
      <c r="B117" s="147"/>
      <c r="C117" s="148"/>
      <c r="D117" s="149" t="s">
        <v>193</v>
      </c>
      <c r="E117" s="150"/>
      <c r="F117" s="150"/>
      <c r="G117" s="150"/>
      <c r="H117" s="150"/>
      <c r="I117" s="150"/>
      <c r="J117" s="151">
        <f>J2214</f>
        <v>0</v>
      </c>
      <c r="K117" s="148"/>
      <c r="L117" s="152"/>
    </row>
    <row r="118" spans="1:31" s="2" customFormat="1" ht="21.7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31" s="2" customFormat="1" ht="6.95" customHeight="1">
      <c r="A119" s="34"/>
      <c r="B119" s="54"/>
      <c r="C119" s="55"/>
      <c r="D119" s="55"/>
      <c r="E119" s="55"/>
      <c r="F119" s="55"/>
      <c r="G119" s="55"/>
      <c r="H119" s="55"/>
      <c r="I119" s="55"/>
      <c r="J119" s="55"/>
      <c r="K119" s="55"/>
      <c r="L119" s="51"/>
      <c r="S119" s="34"/>
      <c r="T119" s="34"/>
      <c r="U119" s="34"/>
      <c r="V119" s="34"/>
      <c r="W119" s="34"/>
      <c r="X119" s="34"/>
      <c r="Y119" s="34"/>
      <c r="Z119" s="34"/>
      <c r="AA119" s="34"/>
      <c r="AB119" s="34"/>
      <c r="AC119" s="34"/>
      <c r="AD119" s="34"/>
      <c r="AE119" s="34"/>
    </row>
    <row r="123" spans="1:31" s="2" customFormat="1" ht="6.95" customHeight="1">
      <c r="A123" s="34"/>
      <c r="B123" s="56"/>
      <c r="C123" s="57"/>
      <c r="D123" s="57"/>
      <c r="E123" s="57"/>
      <c r="F123" s="57"/>
      <c r="G123" s="57"/>
      <c r="H123" s="57"/>
      <c r="I123" s="57"/>
      <c r="J123" s="57"/>
      <c r="K123" s="57"/>
      <c r="L123" s="51"/>
      <c r="S123" s="34"/>
      <c r="T123" s="34"/>
      <c r="U123" s="34"/>
      <c r="V123" s="34"/>
      <c r="W123" s="34"/>
      <c r="X123" s="34"/>
      <c r="Y123" s="34"/>
      <c r="Z123" s="34"/>
      <c r="AA123" s="34"/>
      <c r="AB123" s="34"/>
      <c r="AC123" s="34"/>
      <c r="AD123" s="34"/>
      <c r="AE123" s="34"/>
    </row>
    <row r="124" spans="1:31" s="2" customFormat="1" ht="24.95" customHeight="1">
      <c r="A124" s="34"/>
      <c r="B124" s="35"/>
      <c r="C124" s="23" t="s">
        <v>109</v>
      </c>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31" s="2" customFormat="1" ht="6.95" customHeight="1">
      <c r="A125" s="34"/>
      <c r="B125" s="35"/>
      <c r="C125" s="36"/>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31" s="2" customFormat="1" ht="12" customHeight="1">
      <c r="A126" s="34"/>
      <c r="B126" s="35"/>
      <c r="C126" s="29" t="s">
        <v>16</v>
      </c>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31" s="2" customFormat="1" ht="16.5" customHeight="1">
      <c r="A127" s="34"/>
      <c r="B127" s="35"/>
      <c r="C127" s="36"/>
      <c r="D127" s="36"/>
      <c r="E127" s="297" t="str">
        <f>E7</f>
        <v>Stavební úpravy MŠ Galvase Ostrava RO</v>
      </c>
      <c r="F127" s="298"/>
      <c r="G127" s="298"/>
      <c r="H127" s="298"/>
      <c r="I127" s="36"/>
      <c r="J127" s="36"/>
      <c r="K127" s="36"/>
      <c r="L127" s="51"/>
      <c r="S127" s="34"/>
      <c r="T127" s="34"/>
      <c r="U127" s="34"/>
      <c r="V127" s="34"/>
      <c r="W127" s="34"/>
      <c r="X127" s="34"/>
      <c r="Y127" s="34"/>
      <c r="Z127" s="34"/>
      <c r="AA127" s="34"/>
      <c r="AB127" s="34"/>
      <c r="AC127" s="34"/>
      <c r="AD127" s="34"/>
      <c r="AE127" s="34"/>
    </row>
    <row r="128" spans="1:31" s="2" customFormat="1" ht="12" customHeight="1">
      <c r="A128" s="34"/>
      <c r="B128" s="35"/>
      <c r="C128" s="29" t="s">
        <v>100</v>
      </c>
      <c r="D128" s="36"/>
      <c r="E128" s="36"/>
      <c r="F128" s="36"/>
      <c r="G128" s="36"/>
      <c r="H128" s="36"/>
      <c r="I128" s="36"/>
      <c r="J128" s="36"/>
      <c r="K128" s="36"/>
      <c r="L128" s="51"/>
      <c r="S128" s="34"/>
      <c r="T128" s="34"/>
      <c r="U128" s="34"/>
      <c r="V128" s="34"/>
      <c r="W128" s="34"/>
      <c r="X128" s="34"/>
      <c r="Y128" s="34"/>
      <c r="Z128" s="34"/>
      <c r="AA128" s="34"/>
      <c r="AB128" s="34"/>
      <c r="AC128" s="34"/>
      <c r="AD128" s="34"/>
      <c r="AE128" s="34"/>
    </row>
    <row r="129" spans="1:65" s="2" customFormat="1" ht="16.5" customHeight="1">
      <c r="A129" s="34"/>
      <c r="B129" s="35"/>
      <c r="C129" s="36"/>
      <c r="D129" s="36"/>
      <c r="E129" s="249" t="str">
        <f>E9</f>
        <v>02 - SO 01 Stavební úpravy - objekt B, C</v>
      </c>
      <c r="F129" s="299"/>
      <c r="G129" s="299"/>
      <c r="H129" s="299"/>
      <c r="I129" s="36"/>
      <c r="J129" s="36"/>
      <c r="K129" s="36"/>
      <c r="L129" s="51"/>
      <c r="S129" s="34"/>
      <c r="T129" s="34"/>
      <c r="U129" s="34"/>
      <c r="V129" s="34"/>
      <c r="W129" s="34"/>
      <c r="X129" s="34"/>
      <c r="Y129" s="34"/>
      <c r="Z129" s="34"/>
      <c r="AA129" s="34"/>
      <c r="AB129" s="34"/>
      <c r="AC129" s="34"/>
      <c r="AD129" s="34"/>
      <c r="AE129" s="34"/>
    </row>
    <row r="130" spans="1:65" s="2" customFormat="1" ht="6.95" customHeight="1">
      <c r="A130" s="34"/>
      <c r="B130" s="35"/>
      <c r="C130" s="36"/>
      <c r="D130" s="36"/>
      <c r="E130" s="36"/>
      <c r="F130" s="36"/>
      <c r="G130" s="36"/>
      <c r="H130" s="36"/>
      <c r="I130" s="36"/>
      <c r="J130" s="36"/>
      <c r="K130" s="36"/>
      <c r="L130" s="51"/>
      <c r="S130" s="34"/>
      <c r="T130" s="34"/>
      <c r="U130" s="34"/>
      <c r="V130" s="34"/>
      <c r="W130" s="34"/>
      <c r="X130" s="34"/>
      <c r="Y130" s="34"/>
      <c r="Z130" s="34"/>
      <c r="AA130" s="34"/>
      <c r="AB130" s="34"/>
      <c r="AC130" s="34"/>
      <c r="AD130" s="34"/>
      <c r="AE130" s="34"/>
    </row>
    <row r="131" spans="1:65" s="2" customFormat="1" ht="12" customHeight="1">
      <c r="A131" s="34"/>
      <c r="B131" s="35"/>
      <c r="C131" s="29" t="s">
        <v>20</v>
      </c>
      <c r="D131" s="36"/>
      <c r="E131" s="36"/>
      <c r="F131" s="27" t="str">
        <f>F12</f>
        <v xml:space="preserve"> </v>
      </c>
      <c r="G131" s="36"/>
      <c r="H131" s="36"/>
      <c r="I131" s="29" t="s">
        <v>22</v>
      </c>
      <c r="J131" s="66" t="str">
        <f>IF(J12="","",J12)</f>
        <v>30. 1. 2023</v>
      </c>
      <c r="K131" s="36"/>
      <c r="L131" s="51"/>
      <c r="S131" s="34"/>
      <c r="T131" s="34"/>
      <c r="U131" s="34"/>
      <c r="V131" s="34"/>
      <c r="W131" s="34"/>
      <c r="X131" s="34"/>
      <c r="Y131" s="34"/>
      <c r="Z131" s="34"/>
      <c r="AA131" s="34"/>
      <c r="AB131" s="34"/>
      <c r="AC131" s="34"/>
      <c r="AD131" s="34"/>
      <c r="AE131" s="34"/>
    </row>
    <row r="132" spans="1:65" s="2" customFormat="1" ht="6.95" customHeight="1">
      <c r="A132" s="34"/>
      <c r="B132" s="35"/>
      <c r="C132" s="36"/>
      <c r="D132" s="36"/>
      <c r="E132" s="36"/>
      <c r="F132" s="36"/>
      <c r="G132" s="36"/>
      <c r="H132" s="36"/>
      <c r="I132" s="36"/>
      <c r="J132" s="36"/>
      <c r="K132" s="36"/>
      <c r="L132" s="51"/>
      <c r="S132" s="34"/>
      <c r="T132" s="34"/>
      <c r="U132" s="34"/>
      <c r="V132" s="34"/>
      <c r="W132" s="34"/>
      <c r="X132" s="34"/>
      <c r="Y132" s="34"/>
      <c r="Z132" s="34"/>
      <c r="AA132" s="34"/>
      <c r="AB132" s="34"/>
      <c r="AC132" s="34"/>
      <c r="AD132" s="34"/>
      <c r="AE132" s="34"/>
    </row>
    <row r="133" spans="1:65" s="2" customFormat="1" ht="15.2" customHeight="1">
      <c r="A133" s="34"/>
      <c r="B133" s="35"/>
      <c r="C133" s="29" t="s">
        <v>24</v>
      </c>
      <c r="D133" s="36"/>
      <c r="E133" s="36"/>
      <c r="F133" s="27" t="str">
        <f>E15</f>
        <v xml:space="preserve"> </v>
      </c>
      <c r="G133" s="36"/>
      <c r="H133" s="36"/>
      <c r="I133" s="29" t="s">
        <v>29</v>
      </c>
      <c r="J133" s="32" t="str">
        <f>E21</f>
        <v xml:space="preserve"> </v>
      </c>
      <c r="K133" s="36"/>
      <c r="L133" s="51"/>
      <c r="S133" s="34"/>
      <c r="T133" s="34"/>
      <c r="U133" s="34"/>
      <c r="V133" s="34"/>
      <c r="W133" s="34"/>
      <c r="X133" s="34"/>
      <c r="Y133" s="34"/>
      <c r="Z133" s="34"/>
      <c r="AA133" s="34"/>
      <c r="AB133" s="34"/>
      <c r="AC133" s="34"/>
      <c r="AD133" s="34"/>
      <c r="AE133" s="34"/>
    </row>
    <row r="134" spans="1:65" s="2" customFormat="1" ht="15.2" customHeight="1">
      <c r="A134" s="34"/>
      <c r="B134" s="35"/>
      <c r="C134" s="29" t="s">
        <v>27</v>
      </c>
      <c r="D134" s="36"/>
      <c r="E134" s="36"/>
      <c r="F134" s="27" t="str">
        <f>IF(E18="","",E18)</f>
        <v>Vyplň údaj</v>
      </c>
      <c r="G134" s="36"/>
      <c r="H134" s="36"/>
      <c r="I134" s="29" t="s">
        <v>31</v>
      </c>
      <c r="J134" s="32" t="str">
        <f>E24</f>
        <v xml:space="preserve"> </v>
      </c>
      <c r="K134" s="36"/>
      <c r="L134" s="51"/>
      <c r="S134" s="34"/>
      <c r="T134" s="34"/>
      <c r="U134" s="34"/>
      <c r="V134" s="34"/>
      <c r="W134" s="34"/>
      <c r="X134" s="34"/>
      <c r="Y134" s="34"/>
      <c r="Z134" s="34"/>
      <c r="AA134" s="34"/>
      <c r="AB134" s="34"/>
      <c r="AC134" s="34"/>
      <c r="AD134" s="34"/>
      <c r="AE134" s="34"/>
    </row>
    <row r="135" spans="1:65" s="2" customFormat="1" ht="10.35" customHeight="1">
      <c r="A135" s="34"/>
      <c r="B135" s="35"/>
      <c r="C135" s="36"/>
      <c r="D135" s="36"/>
      <c r="E135" s="36"/>
      <c r="F135" s="36"/>
      <c r="G135" s="36"/>
      <c r="H135" s="36"/>
      <c r="I135" s="36"/>
      <c r="J135" s="36"/>
      <c r="K135" s="36"/>
      <c r="L135" s="51"/>
      <c r="S135" s="34"/>
      <c r="T135" s="34"/>
      <c r="U135" s="34"/>
      <c r="V135" s="34"/>
      <c r="W135" s="34"/>
      <c r="X135" s="34"/>
      <c r="Y135" s="34"/>
      <c r="Z135" s="34"/>
      <c r="AA135" s="34"/>
      <c r="AB135" s="34"/>
      <c r="AC135" s="34"/>
      <c r="AD135" s="34"/>
      <c r="AE135" s="34"/>
    </row>
    <row r="136" spans="1:65" s="10" customFormat="1" ht="29.25" customHeight="1">
      <c r="A136" s="153"/>
      <c r="B136" s="154"/>
      <c r="C136" s="155" t="s">
        <v>110</v>
      </c>
      <c r="D136" s="156" t="s">
        <v>58</v>
      </c>
      <c r="E136" s="156" t="s">
        <v>54</v>
      </c>
      <c r="F136" s="156" t="s">
        <v>55</v>
      </c>
      <c r="G136" s="156" t="s">
        <v>111</v>
      </c>
      <c r="H136" s="156" t="s">
        <v>112</v>
      </c>
      <c r="I136" s="156" t="s">
        <v>113</v>
      </c>
      <c r="J136" s="157" t="s">
        <v>104</v>
      </c>
      <c r="K136" s="158" t="s">
        <v>114</v>
      </c>
      <c r="L136" s="159"/>
      <c r="M136" s="75" t="s">
        <v>1</v>
      </c>
      <c r="N136" s="76" t="s">
        <v>37</v>
      </c>
      <c r="O136" s="76" t="s">
        <v>115</v>
      </c>
      <c r="P136" s="76" t="s">
        <v>116</v>
      </c>
      <c r="Q136" s="76" t="s">
        <v>117</v>
      </c>
      <c r="R136" s="76" t="s">
        <v>118</v>
      </c>
      <c r="S136" s="76" t="s">
        <v>119</v>
      </c>
      <c r="T136" s="77" t="s">
        <v>120</v>
      </c>
      <c r="U136" s="153"/>
      <c r="V136" s="153"/>
      <c r="W136" s="153"/>
      <c r="X136" s="153"/>
      <c r="Y136" s="153"/>
      <c r="Z136" s="153"/>
      <c r="AA136" s="153"/>
      <c r="AB136" s="153"/>
      <c r="AC136" s="153"/>
      <c r="AD136" s="153"/>
      <c r="AE136" s="153"/>
    </row>
    <row r="137" spans="1:65" s="2" customFormat="1" ht="22.9" customHeight="1">
      <c r="A137" s="34"/>
      <c r="B137" s="35"/>
      <c r="C137" s="82" t="s">
        <v>121</v>
      </c>
      <c r="D137" s="36"/>
      <c r="E137" s="36"/>
      <c r="F137" s="36"/>
      <c r="G137" s="36"/>
      <c r="H137" s="36"/>
      <c r="I137" s="36"/>
      <c r="J137" s="160">
        <f>BK137</f>
        <v>0</v>
      </c>
      <c r="K137" s="36"/>
      <c r="L137" s="39"/>
      <c r="M137" s="78"/>
      <c r="N137" s="161"/>
      <c r="O137" s="79"/>
      <c r="P137" s="162">
        <f>P138+P161+P234+P339+P528+P689+P762+P827+P1247+P1250+P1477+P1485+P1501+P1577+P1590+P1744+P1979+P2112+P2198+P2204+P2214</f>
        <v>0</v>
      </c>
      <c r="Q137" s="79"/>
      <c r="R137" s="162">
        <f>R138+R161+R234+R339+R528+R689+R762+R827+R1247+R1250+R1477+R1485+R1501+R1577+R1590+R1744+R1979+R2112+R2198+R2204+R2214</f>
        <v>0</v>
      </c>
      <c r="S137" s="79"/>
      <c r="T137" s="163">
        <f>T138+T161+T234+T339+T528+T689+T762+T827+T1247+T1250+T1477+T1485+T1501+T1577+T1590+T1744+T1979+T2112+T2198+T2204+T2214</f>
        <v>0</v>
      </c>
      <c r="U137" s="34"/>
      <c r="V137" s="34"/>
      <c r="W137" s="34"/>
      <c r="X137" s="34"/>
      <c r="Y137" s="34"/>
      <c r="Z137" s="34"/>
      <c r="AA137" s="34"/>
      <c r="AB137" s="34"/>
      <c r="AC137" s="34"/>
      <c r="AD137" s="34"/>
      <c r="AE137" s="34"/>
      <c r="AT137" s="17" t="s">
        <v>72</v>
      </c>
      <c r="AU137" s="17" t="s">
        <v>106</v>
      </c>
      <c r="BK137" s="164">
        <f>BK138+BK161+BK234+BK339+BK528+BK689+BK762+BK827+BK1247+BK1250+BK1477+BK1485+BK1501+BK1577+BK1590+BK1744+BK1979+BK2112+BK2198+BK2204+BK2214</f>
        <v>0</v>
      </c>
    </row>
    <row r="138" spans="1:65" s="11" customFormat="1" ht="25.9" customHeight="1">
      <c r="B138" s="165"/>
      <c r="C138" s="166"/>
      <c r="D138" s="167" t="s">
        <v>72</v>
      </c>
      <c r="E138" s="168" t="s">
        <v>81</v>
      </c>
      <c r="F138" s="168" t="s">
        <v>194</v>
      </c>
      <c r="G138" s="166"/>
      <c r="H138" s="166"/>
      <c r="I138" s="169"/>
      <c r="J138" s="170">
        <f>BK138</f>
        <v>0</v>
      </c>
      <c r="K138" s="166"/>
      <c r="L138" s="171"/>
      <c r="M138" s="172"/>
      <c r="N138" s="173"/>
      <c r="O138" s="173"/>
      <c r="P138" s="174">
        <f>SUM(P139:P160)</f>
        <v>0</v>
      </c>
      <c r="Q138" s="173"/>
      <c r="R138" s="174">
        <f>SUM(R139:R160)</f>
        <v>0</v>
      </c>
      <c r="S138" s="173"/>
      <c r="T138" s="175">
        <f>SUM(T139:T160)</f>
        <v>0</v>
      </c>
      <c r="AR138" s="176" t="s">
        <v>81</v>
      </c>
      <c r="AT138" s="177" t="s">
        <v>72</v>
      </c>
      <c r="AU138" s="177" t="s">
        <v>73</v>
      </c>
      <c r="AY138" s="176" t="s">
        <v>124</v>
      </c>
      <c r="BK138" s="178">
        <f>SUM(BK139:BK160)</f>
        <v>0</v>
      </c>
    </row>
    <row r="139" spans="1:65" s="2" customFormat="1" ht="16.5" customHeight="1">
      <c r="A139" s="34"/>
      <c r="B139" s="35"/>
      <c r="C139" s="179" t="s">
        <v>81</v>
      </c>
      <c r="D139" s="179" t="s">
        <v>125</v>
      </c>
      <c r="E139" s="180" t="s">
        <v>195</v>
      </c>
      <c r="F139" s="181" t="s">
        <v>196</v>
      </c>
      <c r="G139" s="182" t="s">
        <v>197</v>
      </c>
      <c r="H139" s="183">
        <v>1.484</v>
      </c>
      <c r="I139" s="184"/>
      <c r="J139" s="185">
        <f>ROUND(I139*H139,2)</f>
        <v>0</v>
      </c>
      <c r="K139" s="186"/>
      <c r="L139" s="39"/>
      <c r="M139" s="187" t="s">
        <v>1</v>
      </c>
      <c r="N139" s="188" t="s">
        <v>38</v>
      </c>
      <c r="O139" s="71"/>
      <c r="P139" s="189">
        <f>O139*H139</f>
        <v>0</v>
      </c>
      <c r="Q139" s="189">
        <v>0</v>
      </c>
      <c r="R139" s="189">
        <f>Q139*H139</f>
        <v>0</v>
      </c>
      <c r="S139" s="189">
        <v>0</v>
      </c>
      <c r="T139" s="190">
        <f>S139*H139</f>
        <v>0</v>
      </c>
      <c r="U139" s="34"/>
      <c r="V139" s="34"/>
      <c r="W139" s="34"/>
      <c r="X139" s="34"/>
      <c r="Y139" s="34"/>
      <c r="Z139" s="34"/>
      <c r="AA139" s="34"/>
      <c r="AB139" s="34"/>
      <c r="AC139" s="34"/>
      <c r="AD139" s="34"/>
      <c r="AE139" s="34"/>
      <c r="AR139" s="191" t="s">
        <v>129</v>
      </c>
      <c r="AT139" s="191" t="s">
        <v>125</v>
      </c>
      <c r="AU139" s="191" t="s">
        <v>81</v>
      </c>
      <c r="AY139" s="17" t="s">
        <v>124</v>
      </c>
      <c r="BE139" s="192">
        <f>IF(N139="základní",J139,0)</f>
        <v>0</v>
      </c>
      <c r="BF139" s="192">
        <f>IF(N139="snížená",J139,0)</f>
        <v>0</v>
      </c>
      <c r="BG139" s="192">
        <f>IF(N139="zákl. přenesená",J139,0)</f>
        <v>0</v>
      </c>
      <c r="BH139" s="192">
        <f>IF(N139="sníž. přenesená",J139,0)</f>
        <v>0</v>
      </c>
      <c r="BI139" s="192">
        <f>IF(N139="nulová",J139,0)</f>
        <v>0</v>
      </c>
      <c r="BJ139" s="17" t="s">
        <v>81</v>
      </c>
      <c r="BK139" s="192">
        <f>ROUND(I139*H139,2)</f>
        <v>0</v>
      </c>
      <c r="BL139" s="17" t="s">
        <v>129</v>
      </c>
      <c r="BM139" s="191" t="s">
        <v>83</v>
      </c>
    </row>
    <row r="140" spans="1:65" s="2" customFormat="1" ht="29.25">
      <c r="A140" s="34"/>
      <c r="B140" s="35"/>
      <c r="C140" s="36"/>
      <c r="D140" s="193" t="s">
        <v>198</v>
      </c>
      <c r="E140" s="36"/>
      <c r="F140" s="194" t="s">
        <v>199</v>
      </c>
      <c r="G140" s="36"/>
      <c r="H140" s="36"/>
      <c r="I140" s="195"/>
      <c r="J140" s="36"/>
      <c r="K140" s="36"/>
      <c r="L140" s="39"/>
      <c r="M140" s="196"/>
      <c r="N140" s="197"/>
      <c r="O140" s="71"/>
      <c r="P140" s="71"/>
      <c r="Q140" s="71"/>
      <c r="R140" s="71"/>
      <c r="S140" s="71"/>
      <c r="T140" s="72"/>
      <c r="U140" s="34"/>
      <c r="V140" s="34"/>
      <c r="W140" s="34"/>
      <c r="X140" s="34"/>
      <c r="Y140" s="34"/>
      <c r="Z140" s="34"/>
      <c r="AA140" s="34"/>
      <c r="AB140" s="34"/>
      <c r="AC140" s="34"/>
      <c r="AD140" s="34"/>
      <c r="AE140" s="34"/>
      <c r="AT140" s="17" t="s">
        <v>198</v>
      </c>
      <c r="AU140" s="17" t="s">
        <v>81</v>
      </c>
    </row>
    <row r="141" spans="1:65" s="12" customFormat="1" ht="11.25">
      <c r="B141" s="203"/>
      <c r="C141" s="204"/>
      <c r="D141" s="193" t="s">
        <v>200</v>
      </c>
      <c r="E141" s="205" t="s">
        <v>1</v>
      </c>
      <c r="F141" s="206" t="s">
        <v>201</v>
      </c>
      <c r="G141" s="204"/>
      <c r="H141" s="205" t="s">
        <v>1</v>
      </c>
      <c r="I141" s="207"/>
      <c r="J141" s="204"/>
      <c r="K141" s="204"/>
      <c r="L141" s="208"/>
      <c r="M141" s="209"/>
      <c r="N141" s="210"/>
      <c r="O141" s="210"/>
      <c r="P141" s="210"/>
      <c r="Q141" s="210"/>
      <c r="R141" s="210"/>
      <c r="S141" s="210"/>
      <c r="T141" s="211"/>
      <c r="AT141" s="212" t="s">
        <v>200</v>
      </c>
      <c r="AU141" s="212" t="s">
        <v>81</v>
      </c>
      <c r="AV141" s="12" t="s">
        <v>81</v>
      </c>
      <c r="AW141" s="12" t="s">
        <v>30</v>
      </c>
      <c r="AX141" s="12" t="s">
        <v>73</v>
      </c>
      <c r="AY141" s="212" t="s">
        <v>124</v>
      </c>
    </row>
    <row r="142" spans="1:65" s="13" customFormat="1" ht="11.25">
      <c r="B142" s="213"/>
      <c r="C142" s="214"/>
      <c r="D142" s="193" t="s">
        <v>200</v>
      </c>
      <c r="E142" s="215" t="s">
        <v>1</v>
      </c>
      <c r="F142" s="216" t="s">
        <v>202</v>
      </c>
      <c r="G142" s="214"/>
      <c r="H142" s="217">
        <v>0.74199999999999999</v>
      </c>
      <c r="I142" s="218"/>
      <c r="J142" s="214"/>
      <c r="K142" s="214"/>
      <c r="L142" s="219"/>
      <c r="M142" s="220"/>
      <c r="N142" s="221"/>
      <c r="O142" s="221"/>
      <c r="P142" s="221"/>
      <c r="Q142" s="221"/>
      <c r="R142" s="221"/>
      <c r="S142" s="221"/>
      <c r="T142" s="222"/>
      <c r="AT142" s="223" t="s">
        <v>200</v>
      </c>
      <c r="AU142" s="223" t="s">
        <v>81</v>
      </c>
      <c r="AV142" s="13" t="s">
        <v>83</v>
      </c>
      <c r="AW142" s="13" t="s">
        <v>30</v>
      </c>
      <c r="AX142" s="13" t="s">
        <v>73</v>
      </c>
      <c r="AY142" s="223" t="s">
        <v>124</v>
      </c>
    </row>
    <row r="143" spans="1:65" s="12" customFormat="1" ht="11.25">
      <c r="B143" s="203"/>
      <c r="C143" s="204"/>
      <c r="D143" s="193" t="s">
        <v>200</v>
      </c>
      <c r="E143" s="205" t="s">
        <v>1</v>
      </c>
      <c r="F143" s="206" t="s">
        <v>203</v>
      </c>
      <c r="G143" s="204"/>
      <c r="H143" s="205" t="s">
        <v>1</v>
      </c>
      <c r="I143" s="207"/>
      <c r="J143" s="204"/>
      <c r="K143" s="204"/>
      <c r="L143" s="208"/>
      <c r="M143" s="209"/>
      <c r="N143" s="210"/>
      <c r="O143" s="210"/>
      <c r="P143" s="210"/>
      <c r="Q143" s="210"/>
      <c r="R143" s="210"/>
      <c r="S143" s="210"/>
      <c r="T143" s="211"/>
      <c r="AT143" s="212" t="s">
        <v>200</v>
      </c>
      <c r="AU143" s="212" t="s">
        <v>81</v>
      </c>
      <c r="AV143" s="12" t="s">
        <v>81</v>
      </c>
      <c r="AW143" s="12" t="s">
        <v>30</v>
      </c>
      <c r="AX143" s="12" t="s">
        <v>73</v>
      </c>
      <c r="AY143" s="212" t="s">
        <v>124</v>
      </c>
    </row>
    <row r="144" spans="1:65" s="13" customFormat="1" ht="11.25">
      <c r="B144" s="213"/>
      <c r="C144" s="214"/>
      <c r="D144" s="193" t="s">
        <v>200</v>
      </c>
      <c r="E144" s="215" t="s">
        <v>1</v>
      </c>
      <c r="F144" s="216" t="s">
        <v>204</v>
      </c>
      <c r="G144" s="214"/>
      <c r="H144" s="217">
        <v>0.74199999999999999</v>
      </c>
      <c r="I144" s="218"/>
      <c r="J144" s="214"/>
      <c r="K144" s="214"/>
      <c r="L144" s="219"/>
      <c r="M144" s="220"/>
      <c r="N144" s="221"/>
      <c r="O144" s="221"/>
      <c r="P144" s="221"/>
      <c r="Q144" s="221"/>
      <c r="R144" s="221"/>
      <c r="S144" s="221"/>
      <c r="T144" s="222"/>
      <c r="AT144" s="223" t="s">
        <v>200</v>
      </c>
      <c r="AU144" s="223" t="s">
        <v>81</v>
      </c>
      <c r="AV144" s="13" t="s">
        <v>83</v>
      </c>
      <c r="AW144" s="13" t="s">
        <v>30</v>
      </c>
      <c r="AX144" s="13" t="s">
        <v>73</v>
      </c>
      <c r="AY144" s="223" t="s">
        <v>124</v>
      </c>
    </row>
    <row r="145" spans="1:65" s="14" customFormat="1" ht="11.25">
      <c r="B145" s="224"/>
      <c r="C145" s="225"/>
      <c r="D145" s="193" t="s">
        <v>200</v>
      </c>
      <c r="E145" s="226" t="s">
        <v>1</v>
      </c>
      <c r="F145" s="227" t="s">
        <v>205</v>
      </c>
      <c r="G145" s="225"/>
      <c r="H145" s="228">
        <v>1.484</v>
      </c>
      <c r="I145" s="229"/>
      <c r="J145" s="225"/>
      <c r="K145" s="225"/>
      <c r="L145" s="230"/>
      <c r="M145" s="231"/>
      <c r="N145" s="232"/>
      <c r="O145" s="232"/>
      <c r="P145" s="232"/>
      <c r="Q145" s="232"/>
      <c r="R145" s="232"/>
      <c r="S145" s="232"/>
      <c r="T145" s="233"/>
      <c r="AT145" s="234" t="s">
        <v>200</v>
      </c>
      <c r="AU145" s="234" t="s">
        <v>81</v>
      </c>
      <c r="AV145" s="14" t="s">
        <v>129</v>
      </c>
      <c r="AW145" s="14" t="s">
        <v>30</v>
      </c>
      <c r="AX145" s="14" t="s">
        <v>81</v>
      </c>
      <c r="AY145" s="234" t="s">
        <v>124</v>
      </c>
    </row>
    <row r="146" spans="1:65" s="2" customFormat="1" ht="24.2" customHeight="1">
      <c r="A146" s="34"/>
      <c r="B146" s="35"/>
      <c r="C146" s="179" t="s">
        <v>83</v>
      </c>
      <c r="D146" s="179" t="s">
        <v>125</v>
      </c>
      <c r="E146" s="180" t="s">
        <v>206</v>
      </c>
      <c r="F146" s="181" t="s">
        <v>207</v>
      </c>
      <c r="G146" s="182" t="s">
        <v>197</v>
      </c>
      <c r="H146" s="183">
        <v>1.484</v>
      </c>
      <c r="I146" s="184"/>
      <c r="J146" s="185">
        <f>ROUND(I146*H146,2)</f>
        <v>0</v>
      </c>
      <c r="K146" s="186"/>
      <c r="L146" s="39"/>
      <c r="M146" s="187" t="s">
        <v>1</v>
      </c>
      <c r="N146" s="188" t="s">
        <v>38</v>
      </c>
      <c r="O146" s="71"/>
      <c r="P146" s="189">
        <f>O146*H146</f>
        <v>0</v>
      </c>
      <c r="Q146" s="189">
        <v>0</v>
      </c>
      <c r="R146" s="189">
        <f>Q146*H146</f>
        <v>0</v>
      </c>
      <c r="S146" s="189">
        <v>0</v>
      </c>
      <c r="T146" s="190">
        <f>S146*H146</f>
        <v>0</v>
      </c>
      <c r="U146" s="34"/>
      <c r="V146" s="34"/>
      <c r="W146" s="34"/>
      <c r="X146" s="34"/>
      <c r="Y146" s="34"/>
      <c r="Z146" s="34"/>
      <c r="AA146" s="34"/>
      <c r="AB146" s="34"/>
      <c r="AC146" s="34"/>
      <c r="AD146" s="34"/>
      <c r="AE146" s="34"/>
      <c r="AR146" s="191" t="s">
        <v>129</v>
      </c>
      <c r="AT146" s="191" t="s">
        <v>125</v>
      </c>
      <c r="AU146" s="191" t="s">
        <v>81</v>
      </c>
      <c r="AY146" s="17" t="s">
        <v>124</v>
      </c>
      <c r="BE146" s="192">
        <f>IF(N146="základní",J146,0)</f>
        <v>0</v>
      </c>
      <c r="BF146" s="192">
        <f>IF(N146="snížená",J146,0)</f>
        <v>0</v>
      </c>
      <c r="BG146" s="192">
        <f>IF(N146="zákl. přenesená",J146,0)</f>
        <v>0</v>
      </c>
      <c r="BH146" s="192">
        <f>IF(N146="sníž. přenesená",J146,0)</f>
        <v>0</v>
      </c>
      <c r="BI146" s="192">
        <f>IF(N146="nulová",J146,0)</f>
        <v>0</v>
      </c>
      <c r="BJ146" s="17" t="s">
        <v>81</v>
      </c>
      <c r="BK146" s="192">
        <f>ROUND(I146*H146,2)</f>
        <v>0</v>
      </c>
      <c r="BL146" s="17" t="s">
        <v>129</v>
      </c>
      <c r="BM146" s="191" t="s">
        <v>129</v>
      </c>
    </row>
    <row r="147" spans="1:65" s="2" customFormat="1" ht="29.25">
      <c r="A147" s="34"/>
      <c r="B147" s="35"/>
      <c r="C147" s="36"/>
      <c r="D147" s="193" t="s">
        <v>198</v>
      </c>
      <c r="E147" s="36"/>
      <c r="F147" s="194" t="s">
        <v>208</v>
      </c>
      <c r="G147" s="36"/>
      <c r="H147" s="36"/>
      <c r="I147" s="195"/>
      <c r="J147" s="36"/>
      <c r="K147" s="36"/>
      <c r="L147" s="39"/>
      <c r="M147" s="196"/>
      <c r="N147" s="197"/>
      <c r="O147" s="71"/>
      <c r="P147" s="71"/>
      <c r="Q147" s="71"/>
      <c r="R147" s="71"/>
      <c r="S147" s="71"/>
      <c r="T147" s="72"/>
      <c r="U147" s="34"/>
      <c r="V147" s="34"/>
      <c r="W147" s="34"/>
      <c r="X147" s="34"/>
      <c r="Y147" s="34"/>
      <c r="Z147" s="34"/>
      <c r="AA147" s="34"/>
      <c r="AB147" s="34"/>
      <c r="AC147" s="34"/>
      <c r="AD147" s="34"/>
      <c r="AE147" s="34"/>
      <c r="AT147" s="17" t="s">
        <v>198</v>
      </c>
      <c r="AU147" s="17" t="s">
        <v>81</v>
      </c>
    </row>
    <row r="148" spans="1:65" s="2" customFormat="1" ht="24.2" customHeight="1">
      <c r="A148" s="34"/>
      <c r="B148" s="35"/>
      <c r="C148" s="179" t="s">
        <v>135</v>
      </c>
      <c r="D148" s="179" t="s">
        <v>125</v>
      </c>
      <c r="E148" s="180" t="s">
        <v>209</v>
      </c>
      <c r="F148" s="181" t="s">
        <v>210</v>
      </c>
      <c r="G148" s="182" t="s">
        <v>197</v>
      </c>
      <c r="H148" s="183">
        <v>1.484</v>
      </c>
      <c r="I148" s="184"/>
      <c r="J148" s="185">
        <f>ROUND(I148*H148,2)</f>
        <v>0</v>
      </c>
      <c r="K148" s="186"/>
      <c r="L148" s="39"/>
      <c r="M148" s="187" t="s">
        <v>1</v>
      </c>
      <c r="N148" s="188" t="s">
        <v>38</v>
      </c>
      <c r="O148" s="71"/>
      <c r="P148" s="189">
        <f>O148*H148</f>
        <v>0</v>
      </c>
      <c r="Q148" s="189">
        <v>0</v>
      </c>
      <c r="R148" s="189">
        <f>Q148*H148</f>
        <v>0</v>
      </c>
      <c r="S148" s="189">
        <v>0</v>
      </c>
      <c r="T148" s="190">
        <f>S148*H148</f>
        <v>0</v>
      </c>
      <c r="U148" s="34"/>
      <c r="V148" s="34"/>
      <c r="W148" s="34"/>
      <c r="X148" s="34"/>
      <c r="Y148" s="34"/>
      <c r="Z148" s="34"/>
      <c r="AA148" s="34"/>
      <c r="AB148" s="34"/>
      <c r="AC148" s="34"/>
      <c r="AD148" s="34"/>
      <c r="AE148" s="34"/>
      <c r="AR148" s="191" t="s">
        <v>129</v>
      </c>
      <c r="AT148" s="191" t="s">
        <v>125</v>
      </c>
      <c r="AU148" s="191" t="s">
        <v>81</v>
      </c>
      <c r="AY148" s="17" t="s">
        <v>124</v>
      </c>
      <c r="BE148" s="192">
        <f>IF(N148="základní",J148,0)</f>
        <v>0</v>
      </c>
      <c r="BF148" s="192">
        <f>IF(N148="snížená",J148,0)</f>
        <v>0</v>
      </c>
      <c r="BG148" s="192">
        <f>IF(N148="zákl. přenesená",J148,0)</f>
        <v>0</v>
      </c>
      <c r="BH148" s="192">
        <f>IF(N148="sníž. přenesená",J148,0)</f>
        <v>0</v>
      </c>
      <c r="BI148" s="192">
        <f>IF(N148="nulová",J148,0)</f>
        <v>0</v>
      </c>
      <c r="BJ148" s="17" t="s">
        <v>81</v>
      </c>
      <c r="BK148" s="192">
        <f>ROUND(I148*H148,2)</f>
        <v>0</v>
      </c>
      <c r="BL148" s="17" t="s">
        <v>129</v>
      </c>
      <c r="BM148" s="191" t="s">
        <v>138</v>
      </c>
    </row>
    <row r="149" spans="1:65" s="2" customFormat="1" ht="29.25">
      <c r="A149" s="34"/>
      <c r="B149" s="35"/>
      <c r="C149" s="36"/>
      <c r="D149" s="193" t="s">
        <v>198</v>
      </c>
      <c r="E149" s="36"/>
      <c r="F149" s="194" t="s">
        <v>211</v>
      </c>
      <c r="G149" s="36"/>
      <c r="H149" s="36"/>
      <c r="I149" s="195"/>
      <c r="J149" s="36"/>
      <c r="K149" s="36"/>
      <c r="L149" s="39"/>
      <c r="M149" s="196"/>
      <c r="N149" s="197"/>
      <c r="O149" s="71"/>
      <c r="P149" s="71"/>
      <c r="Q149" s="71"/>
      <c r="R149" s="71"/>
      <c r="S149" s="71"/>
      <c r="T149" s="72"/>
      <c r="U149" s="34"/>
      <c r="V149" s="34"/>
      <c r="W149" s="34"/>
      <c r="X149" s="34"/>
      <c r="Y149" s="34"/>
      <c r="Z149" s="34"/>
      <c r="AA149" s="34"/>
      <c r="AB149" s="34"/>
      <c r="AC149" s="34"/>
      <c r="AD149" s="34"/>
      <c r="AE149" s="34"/>
      <c r="AT149" s="17" t="s">
        <v>198</v>
      </c>
      <c r="AU149" s="17" t="s">
        <v>81</v>
      </c>
    </row>
    <row r="150" spans="1:65" s="2" customFormat="1" ht="33" customHeight="1">
      <c r="A150" s="34"/>
      <c r="B150" s="35"/>
      <c r="C150" s="179" t="s">
        <v>129</v>
      </c>
      <c r="D150" s="179" t="s">
        <v>125</v>
      </c>
      <c r="E150" s="180" t="s">
        <v>212</v>
      </c>
      <c r="F150" s="181" t="s">
        <v>213</v>
      </c>
      <c r="G150" s="182" t="s">
        <v>197</v>
      </c>
      <c r="H150" s="183">
        <v>1.484</v>
      </c>
      <c r="I150" s="184"/>
      <c r="J150" s="185">
        <f>ROUND(I150*H150,2)</f>
        <v>0</v>
      </c>
      <c r="K150" s="186"/>
      <c r="L150" s="39"/>
      <c r="M150" s="187" t="s">
        <v>1</v>
      </c>
      <c r="N150" s="188" t="s">
        <v>38</v>
      </c>
      <c r="O150" s="71"/>
      <c r="P150" s="189">
        <f>O150*H150</f>
        <v>0</v>
      </c>
      <c r="Q150" s="189">
        <v>0</v>
      </c>
      <c r="R150" s="189">
        <f>Q150*H150</f>
        <v>0</v>
      </c>
      <c r="S150" s="189">
        <v>0</v>
      </c>
      <c r="T150" s="190">
        <f>S150*H150</f>
        <v>0</v>
      </c>
      <c r="U150" s="34"/>
      <c r="V150" s="34"/>
      <c r="W150" s="34"/>
      <c r="X150" s="34"/>
      <c r="Y150" s="34"/>
      <c r="Z150" s="34"/>
      <c r="AA150" s="34"/>
      <c r="AB150" s="34"/>
      <c r="AC150" s="34"/>
      <c r="AD150" s="34"/>
      <c r="AE150" s="34"/>
      <c r="AR150" s="191" t="s">
        <v>129</v>
      </c>
      <c r="AT150" s="191" t="s">
        <v>125</v>
      </c>
      <c r="AU150" s="191" t="s">
        <v>81</v>
      </c>
      <c r="AY150" s="17" t="s">
        <v>124</v>
      </c>
      <c r="BE150" s="192">
        <f>IF(N150="základní",J150,0)</f>
        <v>0</v>
      </c>
      <c r="BF150" s="192">
        <f>IF(N150="snížená",J150,0)</f>
        <v>0</v>
      </c>
      <c r="BG150" s="192">
        <f>IF(N150="zákl. přenesená",J150,0)</f>
        <v>0</v>
      </c>
      <c r="BH150" s="192">
        <f>IF(N150="sníž. přenesená",J150,0)</f>
        <v>0</v>
      </c>
      <c r="BI150" s="192">
        <f>IF(N150="nulová",J150,0)</f>
        <v>0</v>
      </c>
      <c r="BJ150" s="17" t="s">
        <v>81</v>
      </c>
      <c r="BK150" s="192">
        <f>ROUND(I150*H150,2)</f>
        <v>0</v>
      </c>
      <c r="BL150" s="17" t="s">
        <v>129</v>
      </c>
      <c r="BM150" s="191" t="s">
        <v>142</v>
      </c>
    </row>
    <row r="151" spans="1:65" s="2" customFormat="1" ht="29.25">
      <c r="A151" s="34"/>
      <c r="B151" s="35"/>
      <c r="C151" s="36"/>
      <c r="D151" s="193" t="s">
        <v>198</v>
      </c>
      <c r="E151" s="36"/>
      <c r="F151" s="194" t="s">
        <v>211</v>
      </c>
      <c r="G151" s="36"/>
      <c r="H151" s="36"/>
      <c r="I151" s="195"/>
      <c r="J151" s="36"/>
      <c r="K151" s="36"/>
      <c r="L151" s="39"/>
      <c r="M151" s="196"/>
      <c r="N151" s="197"/>
      <c r="O151" s="71"/>
      <c r="P151" s="71"/>
      <c r="Q151" s="71"/>
      <c r="R151" s="71"/>
      <c r="S151" s="71"/>
      <c r="T151" s="72"/>
      <c r="U151" s="34"/>
      <c r="V151" s="34"/>
      <c r="W151" s="34"/>
      <c r="X151" s="34"/>
      <c r="Y151" s="34"/>
      <c r="Z151" s="34"/>
      <c r="AA151" s="34"/>
      <c r="AB151" s="34"/>
      <c r="AC151" s="34"/>
      <c r="AD151" s="34"/>
      <c r="AE151" s="34"/>
      <c r="AT151" s="17" t="s">
        <v>198</v>
      </c>
      <c r="AU151" s="17" t="s">
        <v>81</v>
      </c>
    </row>
    <row r="152" spans="1:65" s="2" customFormat="1" ht="24.2" customHeight="1">
      <c r="A152" s="34"/>
      <c r="B152" s="35"/>
      <c r="C152" s="179" t="s">
        <v>144</v>
      </c>
      <c r="D152" s="179" t="s">
        <v>125</v>
      </c>
      <c r="E152" s="180" t="s">
        <v>214</v>
      </c>
      <c r="F152" s="181" t="s">
        <v>215</v>
      </c>
      <c r="G152" s="182" t="s">
        <v>216</v>
      </c>
      <c r="H152" s="183">
        <v>3.7080000000000002</v>
      </c>
      <c r="I152" s="184"/>
      <c r="J152" s="185">
        <f>ROUND(I152*H152,2)</f>
        <v>0</v>
      </c>
      <c r="K152" s="186"/>
      <c r="L152" s="39"/>
      <c r="M152" s="187" t="s">
        <v>1</v>
      </c>
      <c r="N152" s="188" t="s">
        <v>38</v>
      </c>
      <c r="O152" s="71"/>
      <c r="P152" s="189">
        <f>O152*H152</f>
        <v>0</v>
      </c>
      <c r="Q152" s="189">
        <v>0</v>
      </c>
      <c r="R152" s="189">
        <f>Q152*H152</f>
        <v>0</v>
      </c>
      <c r="S152" s="189">
        <v>0</v>
      </c>
      <c r="T152" s="190">
        <f>S152*H152</f>
        <v>0</v>
      </c>
      <c r="U152" s="34"/>
      <c r="V152" s="34"/>
      <c r="W152" s="34"/>
      <c r="X152" s="34"/>
      <c r="Y152" s="34"/>
      <c r="Z152" s="34"/>
      <c r="AA152" s="34"/>
      <c r="AB152" s="34"/>
      <c r="AC152" s="34"/>
      <c r="AD152" s="34"/>
      <c r="AE152" s="34"/>
      <c r="AR152" s="191" t="s">
        <v>129</v>
      </c>
      <c r="AT152" s="191" t="s">
        <v>125</v>
      </c>
      <c r="AU152" s="191" t="s">
        <v>81</v>
      </c>
      <c r="AY152" s="17" t="s">
        <v>124</v>
      </c>
      <c r="BE152" s="192">
        <f>IF(N152="základní",J152,0)</f>
        <v>0</v>
      </c>
      <c r="BF152" s="192">
        <f>IF(N152="snížená",J152,0)</f>
        <v>0</v>
      </c>
      <c r="BG152" s="192">
        <f>IF(N152="zákl. přenesená",J152,0)</f>
        <v>0</v>
      </c>
      <c r="BH152" s="192">
        <f>IF(N152="sníž. přenesená",J152,0)</f>
        <v>0</v>
      </c>
      <c r="BI152" s="192">
        <f>IF(N152="nulová",J152,0)</f>
        <v>0</v>
      </c>
      <c r="BJ152" s="17" t="s">
        <v>81</v>
      </c>
      <c r="BK152" s="192">
        <f>ROUND(I152*H152,2)</f>
        <v>0</v>
      </c>
      <c r="BL152" s="17" t="s">
        <v>129</v>
      </c>
      <c r="BM152" s="191" t="s">
        <v>147</v>
      </c>
    </row>
    <row r="153" spans="1:65" s="2" customFormat="1" ht="29.25">
      <c r="A153" s="34"/>
      <c r="B153" s="35"/>
      <c r="C153" s="36"/>
      <c r="D153" s="193" t="s">
        <v>198</v>
      </c>
      <c r="E153" s="36"/>
      <c r="F153" s="194" t="s">
        <v>217</v>
      </c>
      <c r="G153" s="36"/>
      <c r="H153" s="36"/>
      <c r="I153" s="195"/>
      <c r="J153" s="36"/>
      <c r="K153" s="36"/>
      <c r="L153" s="39"/>
      <c r="M153" s="196"/>
      <c r="N153" s="197"/>
      <c r="O153" s="71"/>
      <c r="P153" s="71"/>
      <c r="Q153" s="71"/>
      <c r="R153" s="71"/>
      <c r="S153" s="71"/>
      <c r="T153" s="72"/>
      <c r="U153" s="34"/>
      <c r="V153" s="34"/>
      <c r="W153" s="34"/>
      <c r="X153" s="34"/>
      <c r="Y153" s="34"/>
      <c r="Z153" s="34"/>
      <c r="AA153" s="34"/>
      <c r="AB153" s="34"/>
      <c r="AC153" s="34"/>
      <c r="AD153" s="34"/>
      <c r="AE153" s="34"/>
      <c r="AT153" s="17" t="s">
        <v>198</v>
      </c>
      <c r="AU153" s="17" t="s">
        <v>81</v>
      </c>
    </row>
    <row r="154" spans="1:65" s="12" customFormat="1" ht="11.25">
      <c r="B154" s="203"/>
      <c r="C154" s="204"/>
      <c r="D154" s="193" t="s">
        <v>200</v>
      </c>
      <c r="E154" s="205" t="s">
        <v>1</v>
      </c>
      <c r="F154" s="206" t="s">
        <v>218</v>
      </c>
      <c r="G154" s="204"/>
      <c r="H154" s="205" t="s">
        <v>1</v>
      </c>
      <c r="I154" s="207"/>
      <c r="J154" s="204"/>
      <c r="K154" s="204"/>
      <c r="L154" s="208"/>
      <c r="M154" s="209"/>
      <c r="N154" s="210"/>
      <c r="O154" s="210"/>
      <c r="P154" s="210"/>
      <c r="Q154" s="210"/>
      <c r="R154" s="210"/>
      <c r="S154" s="210"/>
      <c r="T154" s="211"/>
      <c r="AT154" s="212" t="s">
        <v>200</v>
      </c>
      <c r="AU154" s="212" t="s">
        <v>81</v>
      </c>
      <c r="AV154" s="12" t="s">
        <v>81</v>
      </c>
      <c r="AW154" s="12" t="s">
        <v>30</v>
      </c>
      <c r="AX154" s="12" t="s">
        <v>73</v>
      </c>
      <c r="AY154" s="212" t="s">
        <v>124</v>
      </c>
    </row>
    <row r="155" spans="1:65" s="12" customFormat="1" ht="11.25">
      <c r="B155" s="203"/>
      <c r="C155" s="204"/>
      <c r="D155" s="193" t="s">
        <v>200</v>
      </c>
      <c r="E155" s="205" t="s">
        <v>1</v>
      </c>
      <c r="F155" s="206" t="s">
        <v>201</v>
      </c>
      <c r="G155" s="204"/>
      <c r="H155" s="205" t="s">
        <v>1</v>
      </c>
      <c r="I155" s="207"/>
      <c r="J155" s="204"/>
      <c r="K155" s="204"/>
      <c r="L155" s="208"/>
      <c r="M155" s="209"/>
      <c r="N155" s="210"/>
      <c r="O155" s="210"/>
      <c r="P155" s="210"/>
      <c r="Q155" s="210"/>
      <c r="R155" s="210"/>
      <c r="S155" s="210"/>
      <c r="T155" s="211"/>
      <c r="AT155" s="212" t="s">
        <v>200</v>
      </c>
      <c r="AU155" s="212" t="s">
        <v>81</v>
      </c>
      <c r="AV155" s="12" t="s">
        <v>81</v>
      </c>
      <c r="AW155" s="12" t="s">
        <v>30</v>
      </c>
      <c r="AX155" s="12" t="s">
        <v>73</v>
      </c>
      <c r="AY155" s="212" t="s">
        <v>124</v>
      </c>
    </row>
    <row r="156" spans="1:65" s="13" customFormat="1" ht="11.25">
      <c r="B156" s="213"/>
      <c r="C156" s="214"/>
      <c r="D156" s="193" t="s">
        <v>200</v>
      </c>
      <c r="E156" s="215" t="s">
        <v>1</v>
      </c>
      <c r="F156" s="216" t="s">
        <v>219</v>
      </c>
      <c r="G156" s="214"/>
      <c r="H156" s="217">
        <v>1.8540000000000001</v>
      </c>
      <c r="I156" s="218"/>
      <c r="J156" s="214"/>
      <c r="K156" s="214"/>
      <c r="L156" s="219"/>
      <c r="M156" s="220"/>
      <c r="N156" s="221"/>
      <c r="O156" s="221"/>
      <c r="P156" s="221"/>
      <c r="Q156" s="221"/>
      <c r="R156" s="221"/>
      <c r="S156" s="221"/>
      <c r="T156" s="222"/>
      <c r="AT156" s="223" t="s">
        <v>200</v>
      </c>
      <c r="AU156" s="223" t="s">
        <v>81</v>
      </c>
      <c r="AV156" s="13" t="s">
        <v>83</v>
      </c>
      <c r="AW156" s="13" t="s">
        <v>30</v>
      </c>
      <c r="AX156" s="13" t="s">
        <v>73</v>
      </c>
      <c r="AY156" s="223" t="s">
        <v>124</v>
      </c>
    </row>
    <row r="157" spans="1:65" s="12" customFormat="1" ht="11.25">
      <c r="B157" s="203"/>
      <c r="C157" s="204"/>
      <c r="D157" s="193" t="s">
        <v>200</v>
      </c>
      <c r="E157" s="205" t="s">
        <v>1</v>
      </c>
      <c r="F157" s="206" t="s">
        <v>203</v>
      </c>
      <c r="G157" s="204"/>
      <c r="H157" s="205" t="s">
        <v>1</v>
      </c>
      <c r="I157" s="207"/>
      <c r="J157" s="204"/>
      <c r="K157" s="204"/>
      <c r="L157" s="208"/>
      <c r="M157" s="209"/>
      <c r="N157" s="210"/>
      <c r="O157" s="210"/>
      <c r="P157" s="210"/>
      <c r="Q157" s="210"/>
      <c r="R157" s="210"/>
      <c r="S157" s="210"/>
      <c r="T157" s="211"/>
      <c r="AT157" s="212" t="s">
        <v>200</v>
      </c>
      <c r="AU157" s="212" t="s">
        <v>81</v>
      </c>
      <c r="AV157" s="12" t="s">
        <v>81</v>
      </c>
      <c r="AW157" s="12" t="s">
        <v>30</v>
      </c>
      <c r="AX157" s="12" t="s">
        <v>73</v>
      </c>
      <c r="AY157" s="212" t="s">
        <v>124</v>
      </c>
    </row>
    <row r="158" spans="1:65" s="13" customFormat="1" ht="11.25">
      <c r="B158" s="213"/>
      <c r="C158" s="214"/>
      <c r="D158" s="193" t="s">
        <v>200</v>
      </c>
      <c r="E158" s="215" t="s">
        <v>1</v>
      </c>
      <c r="F158" s="216" t="s">
        <v>220</v>
      </c>
      <c r="G158" s="214"/>
      <c r="H158" s="217">
        <v>1.8540000000000001</v>
      </c>
      <c r="I158" s="218"/>
      <c r="J158" s="214"/>
      <c r="K158" s="214"/>
      <c r="L158" s="219"/>
      <c r="M158" s="220"/>
      <c r="N158" s="221"/>
      <c r="O158" s="221"/>
      <c r="P158" s="221"/>
      <c r="Q158" s="221"/>
      <c r="R158" s="221"/>
      <c r="S158" s="221"/>
      <c r="T158" s="222"/>
      <c r="AT158" s="223" t="s">
        <v>200</v>
      </c>
      <c r="AU158" s="223" t="s">
        <v>81</v>
      </c>
      <c r="AV158" s="13" t="s">
        <v>83</v>
      </c>
      <c r="AW158" s="13" t="s">
        <v>30</v>
      </c>
      <c r="AX158" s="13" t="s">
        <v>73</v>
      </c>
      <c r="AY158" s="223" t="s">
        <v>124</v>
      </c>
    </row>
    <row r="159" spans="1:65" s="14" customFormat="1" ht="11.25">
      <c r="B159" s="224"/>
      <c r="C159" s="225"/>
      <c r="D159" s="193" t="s">
        <v>200</v>
      </c>
      <c r="E159" s="226" t="s">
        <v>1</v>
      </c>
      <c r="F159" s="227" t="s">
        <v>205</v>
      </c>
      <c r="G159" s="225"/>
      <c r="H159" s="228">
        <v>3.7080000000000002</v>
      </c>
      <c r="I159" s="229"/>
      <c r="J159" s="225"/>
      <c r="K159" s="225"/>
      <c r="L159" s="230"/>
      <c r="M159" s="231"/>
      <c r="N159" s="232"/>
      <c r="O159" s="232"/>
      <c r="P159" s="232"/>
      <c r="Q159" s="232"/>
      <c r="R159" s="232"/>
      <c r="S159" s="232"/>
      <c r="T159" s="233"/>
      <c r="AT159" s="234" t="s">
        <v>200</v>
      </c>
      <c r="AU159" s="234" t="s">
        <v>81</v>
      </c>
      <c r="AV159" s="14" t="s">
        <v>129</v>
      </c>
      <c r="AW159" s="14" t="s">
        <v>30</v>
      </c>
      <c r="AX159" s="14" t="s">
        <v>81</v>
      </c>
      <c r="AY159" s="234" t="s">
        <v>124</v>
      </c>
    </row>
    <row r="160" spans="1:65" s="2" customFormat="1" ht="24.2" customHeight="1">
      <c r="A160" s="34"/>
      <c r="B160" s="35"/>
      <c r="C160" s="179" t="s">
        <v>138</v>
      </c>
      <c r="D160" s="179" t="s">
        <v>125</v>
      </c>
      <c r="E160" s="180" t="s">
        <v>221</v>
      </c>
      <c r="F160" s="181" t="s">
        <v>222</v>
      </c>
      <c r="G160" s="182" t="s">
        <v>197</v>
      </c>
      <c r="H160" s="183">
        <v>1.484</v>
      </c>
      <c r="I160" s="184"/>
      <c r="J160" s="185">
        <f>ROUND(I160*H160,2)</f>
        <v>0</v>
      </c>
      <c r="K160" s="186"/>
      <c r="L160" s="39"/>
      <c r="M160" s="187" t="s">
        <v>1</v>
      </c>
      <c r="N160" s="188" t="s">
        <v>38</v>
      </c>
      <c r="O160" s="71"/>
      <c r="P160" s="189">
        <f>O160*H160</f>
        <v>0</v>
      </c>
      <c r="Q160" s="189">
        <v>0</v>
      </c>
      <c r="R160" s="189">
        <f>Q160*H160</f>
        <v>0</v>
      </c>
      <c r="S160" s="189">
        <v>0</v>
      </c>
      <c r="T160" s="190">
        <f>S160*H160</f>
        <v>0</v>
      </c>
      <c r="U160" s="34"/>
      <c r="V160" s="34"/>
      <c r="W160" s="34"/>
      <c r="X160" s="34"/>
      <c r="Y160" s="34"/>
      <c r="Z160" s="34"/>
      <c r="AA160" s="34"/>
      <c r="AB160" s="34"/>
      <c r="AC160" s="34"/>
      <c r="AD160" s="34"/>
      <c r="AE160" s="34"/>
      <c r="AR160" s="191" t="s">
        <v>129</v>
      </c>
      <c r="AT160" s="191" t="s">
        <v>125</v>
      </c>
      <c r="AU160" s="191" t="s">
        <v>81</v>
      </c>
      <c r="AY160" s="17" t="s">
        <v>124</v>
      </c>
      <c r="BE160" s="192">
        <f>IF(N160="základní",J160,0)</f>
        <v>0</v>
      </c>
      <c r="BF160" s="192">
        <f>IF(N160="snížená",J160,0)</f>
        <v>0</v>
      </c>
      <c r="BG160" s="192">
        <f>IF(N160="zákl. přenesená",J160,0)</f>
        <v>0</v>
      </c>
      <c r="BH160" s="192">
        <f>IF(N160="sníž. přenesená",J160,0)</f>
        <v>0</v>
      </c>
      <c r="BI160" s="192">
        <f>IF(N160="nulová",J160,0)</f>
        <v>0</v>
      </c>
      <c r="BJ160" s="17" t="s">
        <v>81</v>
      </c>
      <c r="BK160" s="192">
        <f>ROUND(I160*H160,2)</f>
        <v>0</v>
      </c>
      <c r="BL160" s="17" t="s">
        <v>129</v>
      </c>
      <c r="BM160" s="191" t="s">
        <v>153</v>
      </c>
    </row>
    <row r="161" spans="1:65" s="11" customFormat="1" ht="25.9" customHeight="1">
      <c r="B161" s="165"/>
      <c r="C161" s="166"/>
      <c r="D161" s="167" t="s">
        <v>72</v>
      </c>
      <c r="E161" s="168" t="s">
        <v>135</v>
      </c>
      <c r="F161" s="168" t="s">
        <v>223</v>
      </c>
      <c r="G161" s="166"/>
      <c r="H161" s="166"/>
      <c r="I161" s="169"/>
      <c r="J161" s="170">
        <f>BK161</f>
        <v>0</v>
      </c>
      <c r="K161" s="166"/>
      <c r="L161" s="171"/>
      <c r="M161" s="172"/>
      <c r="N161" s="173"/>
      <c r="O161" s="173"/>
      <c r="P161" s="174">
        <f>SUM(P162:P233)</f>
        <v>0</v>
      </c>
      <c r="Q161" s="173"/>
      <c r="R161" s="174">
        <f>SUM(R162:R233)</f>
        <v>0</v>
      </c>
      <c r="S161" s="173"/>
      <c r="T161" s="175">
        <f>SUM(T162:T233)</f>
        <v>0</v>
      </c>
      <c r="AR161" s="176" t="s">
        <v>81</v>
      </c>
      <c r="AT161" s="177" t="s">
        <v>72</v>
      </c>
      <c r="AU161" s="177" t="s">
        <v>73</v>
      </c>
      <c r="AY161" s="176" t="s">
        <v>124</v>
      </c>
      <c r="BK161" s="178">
        <f>SUM(BK162:BK233)</f>
        <v>0</v>
      </c>
    </row>
    <row r="162" spans="1:65" s="2" customFormat="1" ht="24.2" customHeight="1">
      <c r="A162" s="34"/>
      <c r="B162" s="35"/>
      <c r="C162" s="179" t="s">
        <v>155</v>
      </c>
      <c r="D162" s="179" t="s">
        <v>125</v>
      </c>
      <c r="E162" s="180" t="s">
        <v>224</v>
      </c>
      <c r="F162" s="181" t="s">
        <v>225</v>
      </c>
      <c r="G162" s="182" t="s">
        <v>226</v>
      </c>
      <c r="H162" s="183">
        <v>8</v>
      </c>
      <c r="I162" s="184"/>
      <c r="J162" s="185">
        <f>ROUND(I162*H162,2)</f>
        <v>0</v>
      </c>
      <c r="K162" s="186"/>
      <c r="L162" s="39"/>
      <c r="M162" s="187" t="s">
        <v>1</v>
      </c>
      <c r="N162" s="188" t="s">
        <v>38</v>
      </c>
      <c r="O162" s="71"/>
      <c r="P162" s="189">
        <f>O162*H162</f>
        <v>0</v>
      </c>
      <c r="Q162" s="189">
        <v>0</v>
      </c>
      <c r="R162" s="189">
        <f>Q162*H162</f>
        <v>0</v>
      </c>
      <c r="S162" s="189">
        <v>0</v>
      </c>
      <c r="T162" s="190">
        <f>S162*H162</f>
        <v>0</v>
      </c>
      <c r="U162" s="34"/>
      <c r="V162" s="34"/>
      <c r="W162" s="34"/>
      <c r="X162" s="34"/>
      <c r="Y162" s="34"/>
      <c r="Z162" s="34"/>
      <c r="AA162" s="34"/>
      <c r="AB162" s="34"/>
      <c r="AC162" s="34"/>
      <c r="AD162" s="34"/>
      <c r="AE162" s="34"/>
      <c r="AR162" s="191" t="s">
        <v>129</v>
      </c>
      <c r="AT162" s="191" t="s">
        <v>125</v>
      </c>
      <c r="AU162" s="191" t="s">
        <v>81</v>
      </c>
      <c r="AY162" s="17" t="s">
        <v>124</v>
      </c>
      <c r="BE162" s="192">
        <f>IF(N162="základní",J162,0)</f>
        <v>0</v>
      </c>
      <c r="BF162" s="192">
        <f>IF(N162="snížená",J162,0)</f>
        <v>0</v>
      </c>
      <c r="BG162" s="192">
        <f>IF(N162="zákl. přenesená",J162,0)</f>
        <v>0</v>
      </c>
      <c r="BH162" s="192">
        <f>IF(N162="sníž. přenesená",J162,0)</f>
        <v>0</v>
      </c>
      <c r="BI162" s="192">
        <f>IF(N162="nulová",J162,0)</f>
        <v>0</v>
      </c>
      <c r="BJ162" s="17" t="s">
        <v>81</v>
      </c>
      <c r="BK162" s="192">
        <f>ROUND(I162*H162,2)</f>
        <v>0</v>
      </c>
      <c r="BL162" s="17" t="s">
        <v>129</v>
      </c>
      <c r="BM162" s="191" t="s">
        <v>158</v>
      </c>
    </row>
    <row r="163" spans="1:65" s="12" customFormat="1" ht="11.25">
      <c r="B163" s="203"/>
      <c r="C163" s="204"/>
      <c r="D163" s="193" t="s">
        <v>200</v>
      </c>
      <c r="E163" s="205" t="s">
        <v>1</v>
      </c>
      <c r="F163" s="206" t="s">
        <v>227</v>
      </c>
      <c r="G163" s="204"/>
      <c r="H163" s="205" t="s">
        <v>1</v>
      </c>
      <c r="I163" s="207"/>
      <c r="J163" s="204"/>
      <c r="K163" s="204"/>
      <c r="L163" s="208"/>
      <c r="M163" s="209"/>
      <c r="N163" s="210"/>
      <c r="O163" s="210"/>
      <c r="P163" s="210"/>
      <c r="Q163" s="210"/>
      <c r="R163" s="210"/>
      <c r="S163" s="210"/>
      <c r="T163" s="211"/>
      <c r="AT163" s="212" t="s">
        <v>200</v>
      </c>
      <c r="AU163" s="212" t="s">
        <v>81</v>
      </c>
      <c r="AV163" s="12" t="s">
        <v>81</v>
      </c>
      <c r="AW163" s="12" t="s">
        <v>30</v>
      </c>
      <c r="AX163" s="12" t="s">
        <v>73</v>
      </c>
      <c r="AY163" s="212" t="s">
        <v>124</v>
      </c>
    </row>
    <row r="164" spans="1:65" s="12" customFormat="1" ht="11.25">
      <c r="B164" s="203"/>
      <c r="C164" s="204"/>
      <c r="D164" s="193" t="s">
        <v>200</v>
      </c>
      <c r="E164" s="205" t="s">
        <v>1</v>
      </c>
      <c r="F164" s="206" t="s">
        <v>228</v>
      </c>
      <c r="G164" s="204"/>
      <c r="H164" s="205" t="s">
        <v>1</v>
      </c>
      <c r="I164" s="207"/>
      <c r="J164" s="204"/>
      <c r="K164" s="204"/>
      <c r="L164" s="208"/>
      <c r="M164" s="209"/>
      <c r="N164" s="210"/>
      <c r="O164" s="210"/>
      <c r="P164" s="210"/>
      <c r="Q164" s="210"/>
      <c r="R164" s="210"/>
      <c r="S164" s="210"/>
      <c r="T164" s="211"/>
      <c r="AT164" s="212" t="s">
        <v>200</v>
      </c>
      <c r="AU164" s="212" t="s">
        <v>81</v>
      </c>
      <c r="AV164" s="12" t="s">
        <v>81</v>
      </c>
      <c r="AW164" s="12" t="s">
        <v>30</v>
      </c>
      <c r="AX164" s="12" t="s">
        <v>73</v>
      </c>
      <c r="AY164" s="212" t="s">
        <v>124</v>
      </c>
    </row>
    <row r="165" spans="1:65" s="12" customFormat="1" ht="11.25">
      <c r="B165" s="203"/>
      <c r="C165" s="204"/>
      <c r="D165" s="193" t="s">
        <v>200</v>
      </c>
      <c r="E165" s="205" t="s">
        <v>1</v>
      </c>
      <c r="F165" s="206" t="s">
        <v>229</v>
      </c>
      <c r="G165" s="204"/>
      <c r="H165" s="205" t="s">
        <v>1</v>
      </c>
      <c r="I165" s="207"/>
      <c r="J165" s="204"/>
      <c r="K165" s="204"/>
      <c r="L165" s="208"/>
      <c r="M165" s="209"/>
      <c r="N165" s="210"/>
      <c r="O165" s="210"/>
      <c r="P165" s="210"/>
      <c r="Q165" s="210"/>
      <c r="R165" s="210"/>
      <c r="S165" s="210"/>
      <c r="T165" s="211"/>
      <c r="AT165" s="212" t="s">
        <v>200</v>
      </c>
      <c r="AU165" s="212" t="s">
        <v>81</v>
      </c>
      <c r="AV165" s="12" t="s">
        <v>81</v>
      </c>
      <c r="AW165" s="12" t="s">
        <v>30</v>
      </c>
      <c r="AX165" s="12" t="s">
        <v>73</v>
      </c>
      <c r="AY165" s="212" t="s">
        <v>124</v>
      </c>
    </row>
    <row r="166" spans="1:65" s="13" customFormat="1" ht="11.25">
      <c r="B166" s="213"/>
      <c r="C166" s="214"/>
      <c r="D166" s="193" t="s">
        <v>200</v>
      </c>
      <c r="E166" s="215" t="s">
        <v>1</v>
      </c>
      <c r="F166" s="216" t="s">
        <v>230</v>
      </c>
      <c r="G166" s="214"/>
      <c r="H166" s="217">
        <v>2</v>
      </c>
      <c r="I166" s="218"/>
      <c r="J166" s="214"/>
      <c r="K166" s="214"/>
      <c r="L166" s="219"/>
      <c r="M166" s="220"/>
      <c r="N166" s="221"/>
      <c r="O166" s="221"/>
      <c r="P166" s="221"/>
      <c r="Q166" s="221"/>
      <c r="R166" s="221"/>
      <c r="S166" s="221"/>
      <c r="T166" s="222"/>
      <c r="AT166" s="223" t="s">
        <v>200</v>
      </c>
      <c r="AU166" s="223" t="s">
        <v>81</v>
      </c>
      <c r="AV166" s="13" t="s">
        <v>83</v>
      </c>
      <c r="AW166" s="13" t="s">
        <v>30</v>
      </c>
      <c r="AX166" s="13" t="s">
        <v>73</v>
      </c>
      <c r="AY166" s="223" t="s">
        <v>124</v>
      </c>
    </row>
    <row r="167" spans="1:65" s="12" customFormat="1" ht="11.25">
      <c r="B167" s="203"/>
      <c r="C167" s="204"/>
      <c r="D167" s="193" t="s">
        <v>200</v>
      </c>
      <c r="E167" s="205" t="s">
        <v>1</v>
      </c>
      <c r="F167" s="206" t="s">
        <v>231</v>
      </c>
      <c r="G167" s="204"/>
      <c r="H167" s="205" t="s">
        <v>1</v>
      </c>
      <c r="I167" s="207"/>
      <c r="J167" s="204"/>
      <c r="K167" s="204"/>
      <c r="L167" s="208"/>
      <c r="M167" s="209"/>
      <c r="N167" s="210"/>
      <c r="O167" s="210"/>
      <c r="P167" s="210"/>
      <c r="Q167" s="210"/>
      <c r="R167" s="210"/>
      <c r="S167" s="210"/>
      <c r="T167" s="211"/>
      <c r="AT167" s="212" t="s">
        <v>200</v>
      </c>
      <c r="AU167" s="212" t="s">
        <v>81</v>
      </c>
      <c r="AV167" s="12" t="s">
        <v>81</v>
      </c>
      <c r="AW167" s="12" t="s">
        <v>30</v>
      </c>
      <c r="AX167" s="12" t="s">
        <v>73</v>
      </c>
      <c r="AY167" s="212" t="s">
        <v>124</v>
      </c>
    </row>
    <row r="168" spans="1:65" s="13" customFormat="1" ht="11.25">
      <c r="B168" s="213"/>
      <c r="C168" s="214"/>
      <c r="D168" s="193" t="s">
        <v>200</v>
      </c>
      <c r="E168" s="215" t="s">
        <v>1</v>
      </c>
      <c r="F168" s="216" t="s">
        <v>230</v>
      </c>
      <c r="G168" s="214"/>
      <c r="H168" s="217">
        <v>2</v>
      </c>
      <c r="I168" s="218"/>
      <c r="J168" s="214"/>
      <c r="K168" s="214"/>
      <c r="L168" s="219"/>
      <c r="M168" s="220"/>
      <c r="N168" s="221"/>
      <c r="O168" s="221"/>
      <c r="P168" s="221"/>
      <c r="Q168" s="221"/>
      <c r="R168" s="221"/>
      <c r="S168" s="221"/>
      <c r="T168" s="222"/>
      <c r="AT168" s="223" t="s">
        <v>200</v>
      </c>
      <c r="AU168" s="223" t="s">
        <v>81</v>
      </c>
      <c r="AV168" s="13" t="s">
        <v>83</v>
      </c>
      <c r="AW168" s="13" t="s">
        <v>30</v>
      </c>
      <c r="AX168" s="13" t="s">
        <v>73</v>
      </c>
      <c r="AY168" s="223" t="s">
        <v>124</v>
      </c>
    </row>
    <row r="169" spans="1:65" s="12" customFormat="1" ht="11.25">
      <c r="B169" s="203"/>
      <c r="C169" s="204"/>
      <c r="D169" s="193" t="s">
        <v>200</v>
      </c>
      <c r="E169" s="205" t="s">
        <v>1</v>
      </c>
      <c r="F169" s="206" t="s">
        <v>232</v>
      </c>
      <c r="G169" s="204"/>
      <c r="H169" s="205" t="s">
        <v>1</v>
      </c>
      <c r="I169" s="207"/>
      <c r="J169" s="204"/>
      <c r="K169" s="204"/>
      <c r="L169" s="208"/>
      <c r="M169" s="209"/>
      <c r="N169" s="210"/>
      <c r="O169" s="210"/>
      <c r="P169" s="210"/>
      <c r="Q169" s="210"/>
      <c r="R169" s="210"/>
      <c r="S169" s="210"/>
      <c r="T169" s="211"/>
      <c r="AT169" s="212" t="s">
        <v>200</v>
      </c>
      <c r="AU169" s="212" t="s">
        <v>81</v>
      </c>
      <c r="AV169" s="12" t="s">
        <v>81</v>
      </c>
      <c r="AW169" s="12" t="s">
        <v>30</v>
      </c>
      <c r="AX169" s="12" t="s">
        <v>73</v>
      </c>
      <c r="AY169" s="212" t="s">
        <v>124</v>
      </c>
    </row>
    <row r="170" spans="1:65" s="12" customFormat="1" ht="11.25">
      <c r="B170" s="203"/>
      <c r="C170" s="204"/>
      <c r="D170" s="193" t="s">
        <v>200</v>
      </c>
      <c r="E170" s="205" t="s">
        <v>1</v>
      </c>
      <c r="F170" s="206" t="s">
        <v>228</v>
      </c>
      <c r="G170" s="204"/>
      <c r="H170" s="205" t="s">
        <v>1</v>
      </c>
      <c r="I170" s="207"/>
      <c r="J170" s="204"/>
      <c r="K170" s="204"/>
      <c r="L170" s="208"/>
      <c r="M170" s="209"/>
      <c r="N170" s="210"/>
      <c r="O170" s="210"/>
      <c r="P170" s="210"/>
      <c r="Q170" s="210"/>
      <c r="R170" s="210"/>
      <c r="S170" s="210"/>
      <c r="T170" s="211"/>
      <c r="AT170" s="212" t="s">
        <v>200</v>
      </c>
      <c r="AU170" s="212" t="s">
        <v>81</v>
      </c>
      <c r="AV170" s="12" t="s">
        <v>81</v>
      </c>
      <c r="AW170" s="12" t="s">
        <v>30</v>
      </c>
      <c r="AX170" s="12" t="s">
        <v>73</v>
      </c>
      <c r="AY170" s="212" t="s">
        <v>124</v>
      </c>
    </row>
    <row r="171" spans="1:65" s="12" customFormat="1" ht="11.25">
      <c r="B171" s="203"/>
      <c r="C171" s="204"/>
      <c r="D171" s="193" t="s">
        <v>200</v>
      </c>
      <c r="E171" s="205" t="s">
        <v>1</v>
      </c>
      <c r="F171" s="206" t="s">
        <v>229</v>
      </c>
      <c r="G171" s="204"/>
      <c r="H171" s="205" t="s">
        <v>1</v>
      </c>
      <c r="I171" s="207"/>
      <c r="J171" s="204"/>
      <c r="K171" s="204"/>
      <c r="L171" s="208"/>
      <c r="M171" s="209"/>
      <c r="N171" s="210"/>
      <c r="O171" s="210"/>
      <c r="P171" s="210"/>
      <c r="Q171" s="210"/>
      <c r="R171" s="210"/>
      <c r="S171" s="210"/>
      <c r="T171" s="211"/>
      <c r="AT171" s="212" t="s">
        <v>200</v>
      </c>
      <c r="AU171" s="212" t="s">
        <v>81</v>
      </c>
      <c r="AV171" s="12" t="s">
        <v>81</v>
      </c>
      <c r="AW171" s="12" t="s">
        <v>30</v>
      </c>
      <c r="AX171" s="12" t="s">
        <v>73</v>
      </c>
      <c r="AY171" s="212" t="s">
        <v>124</v>
      </c>
    </row>
    <row r="172" spans="1:65" s="13" customFormat="1" ht="11.25">
      <c r="B172" s="213"/>
      <c r="C172" s="214"/>
      <c r="D172" s="193" t="s">
        <v>200</v>
      </c>
      <c r="E172" s="215" t="s">
        <v>1</v>
      </c>
      <c r="F172" s="216" t="s">
        <v>230</v>
      </c>
      <c r="G172" s="214"/>
      <c r="H172" s="217">
        <v>2</v>
      </c>
      <c r="I172" s="218"/>
      <c r="J172" s="214"/>
      <c r="K172" s="214"/>
      <c r="L172" s="219"/>
      <c r="M172" s="220"/>
      <c r="N172" s="221"/>
      <c r="O172" s="221"/>
      <c r="P172" s="221"/>
      <c r="Q172" s="221"/>
      <c r="R172" s="221"/>
      <c r="S172" s="221"/>
      <c r="T172" s="222"/>
      <c r="AT172" s="223" t="s">
        <v>200</v>
      </c>
      <c r="AU172" s="223" t="s">
        <v>81</v>
      </c>
      <c r="AV172" s="13" t="s">
        <v>83</v>
      </c>
      <c r="AW172" s="13" t="s">
        <v>30</v>
      </c>
      <c r="AX172" s="13" t="s">
        <v>73</v>
      </c>
      <c r="AY172" s="223" t="s">
        <v>124</v>
      </c>
    </row>
    <row r="173" spans="1:65" s="12" customFormat="1" ht="11.25">
      <c r="B173" s="203"/>
      <c r="C173" s="204"/>
      <c r="D173" s="193" t="s">
        <v>200</v>
      </c>
      <c r="E173" s="205" t="s">
        <v>1</v>
      </c>
      <c r="F173" s="206" t="s">
        <v>231</v>
      </c>
      <c r="G173" s="204"/>
      <c r="H173" s="205" t="s">
        <v>1</v>
      </c>
      <c r="I173" s="207"/>
      <c r="J173" s="204"/>
      <c r="K173" s="204"/>
      <c r="L173" s="208"/>
      <c r="M173" s="209"/>
      <c r="N173" s="210"/>
      <c r="O173" s="210"/>
      <c r="P173" s="210"/>
      <c r="Q173" s="210"/>
      <c r="R173" s="210"/>
      <c r="S173" s="210"/>
      <c r="T173" s="211"/>
      <c r="AT173" s="212" t="s">
        <v>200</v>
      </c>
      <c r="AU173" s="212" t="s">
        <v>81</v>
      </c>
      <c r="AV173" s="12" t="s">
        <v>81</v>
      </c>
      <c r="AW173" s="12" t="s">
        <v>30</v>
      </c>
      <c r="AX173" s="12" t="s">
        <v>73</v>
      </c>
      <c r="AY173" s="212" t="s">
        <v>124</v>
      </c>
    </row>
    <row r="174" spans="1:65" s="13" customFormat="1" ht="11.25">
      <c r="B174" s="213"/>
      <c r="C174" s="214"/>
      <c r="D174" s="193" t="s">
        <v>200</v>
      </c>
      <c r="E174" s="215" t="s">
        <v>1</v>
      </c>
      <c r="F174" s="216" t="s">
        <v>230</v>
      </c>
      <c r="G174" s="214"/>
      <c r="H174" s="217">
        <v>2</v>
      </c>
      <c r="I174" s="218"/>
      <c r="J174" s="214"/>
      <c r="K174" s="214"/>
      <c r="L174" s="219"/>
      <c r="M174" s="220"/>
      <c r="N174" s="221"/>
      <c r="O174" s="221"/>
      <c r="P174" s="221"/>
      <c r="Q174" s="221"/>
      <c r="R174" s="221"/>
      <c r="S174" s="221"/>
      <c r="T174" s="222"/>
      <c r="AT174" s="223" t="s">
        <v>200</v>
      </c>
      <c r="AU174" s="223" t="s">
        <v>81</v>
      </c>
      <c r="AV174" s="13" t="s">
        <v>83</v>
      </c>
      <c r="AW174" s="13" t="s">
        <v>30</v>
      </c>
      <c r="AX174" s="13" t="s">
        <v>73</v>
      </c>
      <c r="AY174" s="223" t="s">
        <v>124</v>
      </c>
    </row>
    <row r="175" spans="1:65" s="14" customFormat="1" ht="11.25">
      <c r="B175" s="224"/>
      <c r="C175" s="225"/>
      <c r="D175" s="193" t="s">
        <v>200</v>
      </c>
      <c r="E175" s="226" t="s">
        <v>1</v>
      </c>
      <c r="F175" s="227" t="s">
        <v>205</v>
      </c>
      <c r="G175" s="225"/>
      <c r="H175" s="228">
        <v>8</v>
      </c>
      <c r="I175" s="229"/>
      <c r="J175" s="225"/>
      <c r="K175" s="225"/>
      <c r="L175" s="230"/>
      <c r="M175" s="231"/>
      <c r="N175" s="232"/>
      <c r="O175" s="232"/>
      <c r="P175" s="232"/>
      <c r="Q175" s="232"/>
      <c r="R175" s="232"/>
      <c r="S175" s="232"/>
      <c r="T175" s="233"/>
      <c r="AT175" s="234" t="s">
        <v>200</v>
      </c>
      <c r="AU175" s="234" t="s">
        <v>81</v>
      </c>
      <c r="AV175" s="14" t="s">
        <v>129</v>
      </c>
      <c r="AW175" s="14" t="s">
        <v>30</v>
      </c>
      <c r="AX175" s="14" t="s">
        <v>81</v>
      </c>
      <c r="AY175" s="234" t="s">
        <v>124</v>
      </c>
    </row>
    <row r="176" spans="1:65" s="2" customFormat="1" ht="24.2" customHeight="1">
      <c r="A176" s="34"/>
      <c r="B176" s="35"/>
      <c r="C176" s="179" t="s">
        <v>142</v>
      </c>
      <c r="D176" s="179" t="s">
        <v>125</v>
      </c>
      <c r="E176" s="180" t="s">
        <v>233</v>
      </c>
      <c r="F176" s="181" t="s">
        <v>234</v>
      </c>
      <c r="G176" s="182" t="s">
        <v>235</v>
      </c>
      <c r="H176" s="183">
        <v>6</v>
      </c>
      <c r="I176" s="184"/>
      <c r="J176" s="185">
        <f>ROUND(I176*H176,2)</f>
        <v>0</v>
      </c>
      <c r="K176" s="186"/>
      <c r="L176" s="39"/>
      <c r="M176" s="187" t="s">
        <v>1</v>
      </c>
      <c r="N176" s="188" t="s">
        <v>38</v>
      </c>
      <c r="O176" s="71"/>
      <c r="P176" s="189">
        <f>O176*H176</f>
        <v>0</v>
      </c>
      <c r="Q176" s="189">
        <v>0</v>
      </c>
      <c r="R176" s="189">
        <f>Q176*H176</f>
        <v>0</v>
      </c>
      <c r="S176" s="189">
        <v>0</v>
      </c>
      <c r="T176" s="190">
        <f>S176*H176</f>
        <v>0</v>
      </c>
      <c r="U176" s="34"/>
      <c r="V176" s="34"/>
      <c r="W176" s="34"/>
      <c r="X176" s="34"/>
      <c r="Y176" s="34"/>
      <c r="Z176" s="34"/>
      <c r="AA176" s="34"/>
      <c r="AB176" s="34"/>
      <c r="AC176" s="34"/>
      <c r="AD176" s="34"/>
      <c r="AE176" s="34"/>
      <c r="AR176" s="191" t="s">
        <v>129</v>
      </c>
      <c r="AT176" s="191" t="s">
        <v>125</v>
      </c>
      <c r="AU176" s="191" t="s">
        <v>81</v>
      </c>
      <c r="AY176" s="17" t="s">
        <v>124</v>
      </c>
      <c r="BE176" s="192">
        <f>IF(N176="základní",J176,0)</f>
        <v>0</v>
      </c>
      <c r="BF176" s="192">
        <f>IF(N176="snížená",J176,0)</f>
        <v>0</v>
      </c>
      <c r="BG176" s="192">
        <f>IF(N176="zákl. přenesená",J176,0)</f>
        <v>0</v>
      </c>
      <c r="BH176" s="192">
        <f>IF(N176="sníž. přenesená",J176,0)</f>
        <v>0</v>
      </c>
      <c r="BI176" s="192">
        <f>IF(N176="nulová",J176,0)</f>
        <v>0</v>
      </c>
      <c r="BJ176" s="17" t="s">
        <v>81</v>
      </c>
      <c r="BK176" s="192">
        <f>ROUND(I176*H176,2)</f>
        <v>0</v>
      </c>
      <c r="BL176" s="17" t="s">
        <v>129</v>
      </c>
      <c r="BM176" s="191" t="s">
        <v>162</v>
      </c>
    </row>
    <row r="177" spans="1:65" s="12" customFormat="1" ht="11.25">
      <c r="B177" s="203"/>
      <c r="C177" s="204"/>
      <c r="D177" s="193" t="s">
        <v>200</v>
      </c>
      <c r="E177" s="205" t="s">
        <v>1</v>
      </c>
      <c r="F177" s="206" t="s">
        <v>227</v>
      </c>
      <c r="G177" s="204"/>
      <c r="H177" s="205" t="s">
        <v>1</v>
      </c>
      <c r="I177" s="207"/>
      <c r="J177" s="204"/>
      <c r="K177" s="204"/>
      <c r="L177" s="208"/>
      <c r="M177" s="209"/>
      <c r="N177" s="210"/>
      <c r="O177" s="210"/>
      <c r="P177" s="210"/>
      <c r="Q177" s="210"/>
      <c r="R177" s="210"/>
      <c r="S177" s="210"/>
      <c r="T177" s="211"/>
      <c r="AT177" s="212" t="s">
        <v>200</v>
      </c>
      <c r="AU177" s="212" t="s">
        <v>81</v>
      </c>
      <c r="AV177" s="12" t="s">
        <v>81</v>
      </c>
      <c r="AW177" s="12" t="s">
        <v>30</v>
      </c>
      <c r="AX177" s="12" t="s">
        <v>73</v>
      </c>
      <c r="AY177" s="212" t="s">
        <v>124</v>
      </c>
    </row>
    <row r="178" spans="1:65" s="12" customFormat="1" ht="11.25">
      <c r="B178" s="203"/>
      <c r="C178" s="204"/>
      <c r="D178" s="193" t="s">
        <v>200</v>
      </c>
      <c r="E178" s="205" t="s">
        <v>1</v>
      </c>
      <c r="F178" s="206" t="s">
        <v>228</v>
      </c>
      <c r="G178" s="204"/>
      <c r="H178" s="205" t="s">
        <v>1</v>
      </c>
      <c r="I178" s="207"/>
      <c r="J178" s="204"/>
      <c r="K178" s="204"/>
      <c r="L178" s="208"/>
      <c r="M178" s="209"/>
      <c r="N178" s="210"/>
      <c r="O178" s="210"/>
      <c r="P178" s="210"/>
      <c r="Q178" s="210"/>
      <c r="R178" s="210"/>
      <c r="S178" s="210"/>
      <c r="T178" s="211"/>
      <c r="AT178" s="212" t="s">
        <v>200</v>
      </c>
      <c r="AU178" s="212" t="s">
        <v>81</v>
      </c>
      <c r="AV178" s="12" t="s">
        <v>81</v>
      </c>
      <c r="AW178" s="12" t="s">
        <v>30</v>
      </c>
      <c r="AX178" s="12" t="s">
        <v>73</v>
      </c>
      <c r="AY178" s="212" t="s">
        <v>124</v>
      </c>
    </row>
    <row r="179" spans="1:65" s="12" customFormat="1" ht="11.25">
      <c r="B179" s="203"/>
      <c r="C179" s="204"/>
      <c r="D179" s="193" t="s">
        <v>200</v>
      </c>
      <c r="E179" s="205" t="s">
        <v>1</v>
      </c>
      <c r="F179" s="206" t="s">
        <v>229</v>
      </c>
      <c r="G179" s="204"/>
      <c r="H179" s="205" t="s">
        <v>1</v>
      </c>
      <c r="I179" s="207"/>
      <c r="J179" s="204"/>
      <c r="K179" s="204"/>
      <c r="L179" s="208"/>
      <c r="M179" s="209"/>
      <c r="N179" s="210"/>
      <c r="O179" s="210"/>
      <c r="P179" s="210"/>
      <c r="Q179" s="210"/>
      <c r="R179" s="210"/>
      <c r="S179" s="210"/>
      <c r="T179" s="211"/>
      <c r="AT179" s="212" t="s">
        <v>200</v>
      </c>
      <c r="AU179" s="212" t="s">
        <v>81</v>
      </c>
      <c r="AV179" s="12" t="s">
        <v>81</v>
      </c>
      <c r="AW179" s="12" t="s">
        <v>30</v>
      </c>
      <c r="AX179" s="12" t="s">
        <v>73</v>
      </c>
      <c r="AY179" s="212" t="s">
        <v>124</v>
      </c>
    </row>
    <row r="180" spans="1:65" s="13" customFormat="1" ht="11.25">
      <c r="B180" s="213"/>
      <c r="C180" s="214"/>
      <c r="D180" s="193" t="s">
        <v>200</v>
      </c>
      <c r="E180" s="215" t="s">
        <v>1</v>
      </c>
      <c r="F180" s="216" t="s">
        <v>236</v>
      </c>
      <c r="G180" s="214"/>
      <c r="H180" s="217">
        <v>1.5</v>
      </c>
      <c r="I180" s="218"/>
      <c r="J180" s="214"/>
      <c r="K180" s="214"/>
      <c r="L180" s="219"/>
      <c r="M180" s="220"/>
      <c r="N180" s="221"/>
      <c r="O180" s="221"/>
      <c r="P180" s="221"/>
      <c r="Q180" s="221"/>
      <c r="R180" s="221"/>
      <c r="S180" s="221"/>
      <c r="T180" s="222"/>
      <c r="AT180" s="223" t="s">
        <v>200</v>
      </c>
      <c r="AU180" s="223" t="s">
        <v>81</v>
      </c>
      <c r="AV180" s="13" t="s">
        <v>83</v>
      </c>
      <c r="AW180" s="13" t="s">
        <v>30</v>
      </c>
      <c r="AX180" s="13" t="s">
        <v>73</v>
      </c>
      <c r="AY180" s="223" t="s">
        <v>124</v>
      </c>
    </row>
    <row r="181" spans="1:65" s="12" customFormat="1" ht="11.25">
      <c r="B181" s="203"/>
      <c r="C181" s="204"/>
      <c r="D181" s="193" t="s">
        <v>200</v>
      </c>
      <c r="E181" s="205" t="s">
        <v>1</v>
      </c>
      <c r="F181" s="206" t="s">
        <v>231</v>
      </c>
      <c r="G181" s="204"/>
      <c r="H181" s="205" t="s">
        <v>1</v>
      </c>
      <c r="I181" s="207"/>
      <c r="J181" s="204"/>
      <c r="K181" s="204"/>
      <c r="L181" s="208"/>
      <c r="M181" s="209"/>
      <c r="N181" s="210"/>
      <c r="O181" s="210"/>
      <c r="P181" s="210"/>
      <c r="Q181" s="210"/>
      <c r="R181" s="210"/>
      <c r="S181" s="210"/>
      <c r="T181" s="211"/>
      <c r="AT181" s="212" t="s">
        <v>200</v>
      </c>
      <c r="AU181" s="212" t="s">
        <v>81</v>
      </c>
      <c r="AV181" s="12" t="s">
        <v>81</v>
      </c>
      <c r="AW181" s="12" t="s">
        <v>30</v>
      </c>
      <c r="AX181" s="12" t="s">
        <v>73</v>
      </c>
      <c r="AY181" s="212" t="s">
        <v>124</v>
      </c>
    </row>
    <row r="182" spans="1:65" s="13" customFormat="1" ht="11.25">
      <c r="B182" s="213"/>
      <c r="C182" s="214"/>
      <c r="D182" s="193" t="s">
        <v>200</v>
      </c>
      <c r="E182" s="215" t="s">
        <v>1</v>
      </c>
      <c r="F182" s="216" t="s">
        <v>237</v>
      </c>
      <c r="G182" s="214"/>
      <c r="H182" s="217">
        <v>1.5</v>
      </c>
      <c r="I182" s="218"/>
      <c r="J182" s="214"/>
      <c r="K182" s="214"/>
      <c r="L182" s="219"/>
      <c r="M182" s="220"/>
      <c r="N182" s="221"/>
      <c r="O182" s="221"/>
      <c r="P182" s="221"/>
      <c r="Q182" s="221"/>
      <c r="R182" s="221"/>
      <c r="S182" s="221"/>
      <c r="T182" s="222"/>
      <c r="AT182" s="223" t="s">
        <v>200</v>
      </c>
      <c r="AU182" s="223" t="s">
        <v>81</v>
      </c>
      <c r="AV182" s="13" t="s">
        <v>83</v>
      </c>
      <c r="AW182" s="13" t="s">
        <v>30</v>
      </c>
      <c r="AX182" s="13" t="s">
        <v>73</v>
      </c>
      <c r="AY182" s="223" t="s">
        <v>124</v>
      </c>
    </row>
    <row r="183" spans="1:65" s="12" customFormat="1" ht="11.25">
      <c r="B183" s="203"/>
      <c r="C183" s="204"/>
      <c r="D183" s="193" t="s">
        <v>200</v>
      </c>
      <c r="E183" s="205" t="s">
        <v>1</v>
      </c>
      <c r="F183" s="206" t="s">
        <v>232</v>
      </c>
      <c r="G183" s="204"/>
      <c r="H183" s="205" t="s">
        <v>1</v>
      </c>
      <c r="I183" s="207"/>
      <c r="J183" s="204"/>
      <c r="K183" s="204"/>
      <c r="L183" s="208"/>
      <c r="M183" s="209"/>
      <c r="N183" s="210"/>
      <c r="O183" s="210"/>
      <c r="P183" s="210"/>
      <c r="Q183" s="210"/>
      <c r="R183" s="210"/>
      <c r="S183" s="210"/>
      <c r="T183" s="211"/>
      <c r="AT183" s="212" t="s">
        <v>200</v>
      </c>
      <c r="AU183" s="212" t="s">
        <v>81</v>
      </c>
      <c r="AV183" s="12" t="s">
        <v>81</v>
      </c>
      <c r="AW183" s="12" t="s">
        <v>30</v>
      </c>
      <c r="AX183" s="12" t="s">
        <v>73</v>
      </c>
      <c r="AY183" s="212" t="s">
        <v>124</v>
      </c>
    </row>
    <row r="184" spans="1:65" s="12" customFormat="1" ht="11.25">
      <c r="B184" s="203"/>
      <c r="C184" s="204"/>
      <c r="D184" s="193" t="s">
        <v>200</v>
      </c>
      <c r="E184" s="205" t="s">
        <v>1</v>
      </c>
      <c r="F184" s="206" t="s">
        <v>228</v>
      </c>
      <c r="G184" s="204"/>
      <c r="H184" s="205" t="s">
        <v>1</v>
      </c>
      <c r="I184" s="207"/>
      <c r="J184" s="204"/>
      <c r="K184" s="204"/>
      <c r="L184" s="208"/>
      <c r="M184" s="209"/>
      <c r="N184" s="210"/>
      <c r="O184" s="210"/>
      <c r="P184" s="210"/>
      <c r="Q184" s="210"/>
      <c r="R184" s="210"/>
      <c r="S184" s="210"/>
      <c r="T184" s="211"/>
      <c r="AT184" s="212" t="s">
        <v>200</v>
      </c>
      <c r="AU184" s="212" t="s">
        <v>81</v>
      </c>
      <c r="AV184" s="12" t="s">
        <v>81</v>
      </c>
      <c r="AW184" s="12" t="s">
        <v>30</v>
      </c>
      <c r="AX184" s="12" t="s">
        <v>73</v>
      </c>
      <c r="AY184" s="212" t="s">
        <v>124</v>
      </c>
    </row>
    <row r="185" spans="1:65" s="12" customFormat="1" ht="11.25">
      <c r="B185" s="203"/>
      <c r="C185" s="204"/>
      <c r="D185" s="193" t="s">
        <v>200</v>
      </c>
      <c r="E185" s="205" t="s">
        <v>1</v>
      </c>
      <c r="F185" s="206" t="s">
        <v>229</v>
      </c>
      <c r="G185" s="204"/>
      <c r="H185" s="205" t="s">
        <v>1</v>
      </c>
      <c r="I185" s="207"/>
      <c r="J185" s="204"/>
      <c r="K185" s="204"/>
      <c r="L185" s="208"/>
      <c r="M185" s="209"/>
      <c r="N185" s="210"/>
      <c r="O185" s="210"/>
      <c r="P185" s="210"/>
      <c r="Q185" s="210"/>
      <c r="R185" s="210"/>
      <c r="S185" s="210"/>
      <c r="T185" s="211"/>
      <c r="AT185" s="212" t="s">
        <v>200</v>
      </c>
      <c r="AU185" s="212" t="s">
        <v>81</v>
      </c>
      <c r="AV185" s="12" t="s">
        <v>81</v>
      </c>
      <c r="AW185" s="12" t="s">
        <v>30</v>
      </c>
      <c r="AX185" s="12" t="s">
        <v>73</v>
      </c>
      <c r="AY185" s="212" t="s">
        <v>124</v>
      </c>
    </row>
    <row r="186" spans="1:65" s="13" customFormat="1" ht="11.25">
      <c r="B186" s="213"/>
      <c r="C186" s="214"/>
      <c r="D186" s="193" t="s">
        <v>200</v>
      </c>
      <c r="E186" s="215" t="s">
        <v>1</v>
      </c>
      <c r="F186" s="216" t="s">
        <v>237</v>
      </c>
      <c r="G186" s="214"/>
      <c r="H186" s="217">
        <v>1.5</v>
      </c>
      <c r="I186" s="218"/>
      <c r="J186" s="214"/>
      <c r="K186" s="214"/>
      <c r="L186" s="219"/>
      <c r="M186" s="220"/>
      <c r="N186" s="221"/>
      <c r="O186" s="221"/>
      <c r="P186" s="221"/>
      <c r="Q186" s="221"/>
      <c r="R186" s="221"/>
      <c r="S186" s="221"/>
      <c r="T186" s="222"/>
      <c r="AT186" s="223" t="s">
        <v>200</v>
      </c>
      <c r="AU186" s="223" t="s">
        <v>81</v>
      </c>
      <c r="AV186" s="13" t="s">
        <v>83</v>
      </c>
      <c r="AW186" s="13" t="s">
        <v>30</v>
      </c>
      <c r="AX186" s="13" t="s">
        <v>73</v>
      </c>
      <c r="AY186" s="223" t="s">
        <v>124</v>
      </c>
    </row>
    <row r="187" spans="1:65" s="12" customFormat="1" ht="11.25">
      <c r="B187" s="203"/>
      <c r="C187" s="204"/>
      <c r="D187" s="193" t="s">
        <v>200</v>
      </c>
      <c r="E187" s="205" t="s">
        <v>1</v>
      </c>
      <c r="F187" s="206" t="s">
        <v>231</v>
      </c>
      <c r="G187" s="204"/>
      <c r="H187" s="205" t="s">
        <v>1</v>
      </c>
      <c r="I187" s="207"/>
      <c r="J187" s="204"/>
      <c r="K187" s="204"/>
      <c r="L187" s="208"/>
      <c r="M187" s="209"/>
      <c r="N187" s="210"/>
      <c r="O187" s="210"/>
      <c r="P187" s="210"/>
      <c r="Q187" s="210"/>
      <c r="R187" s="210"/>
      <c r="S187" s="210"/>
      <c r="T187" s="211"/>
      <c r="AT187" s="212" t="s">
        <v>200</v>
      </c>
      <c r="AU187" s="212" t="s">
        <v>81</v>
      </c>
      <c r="AV187" s="12" t="s">
        <v>81</v>
      </c>
      <c r="AW187" s="12" t="s">
        <v>30</v>
      </c>
      <c r="AX187" s="12" t="s">
        <v>73</v>
      </c>
      <c r="AY187" s="212" t="s">
        <v>124</v>
      </c>
    </row>
    <row r="188" spans="1:65" s="13" customFormat="1" ht="11.25">
      <c r="B188" s="213"/>
      <c r="C188" s="214"/>
      <c r="D188" s="193" t="s">
        <v>200</v>
      </c>
      <c r="E188" s="215" t="s">
        <v>1</v>
      </c>
      <c r="F188" s="216" t="s">
        <v>237</v>
      </c>
      <c r="G188" s="214"/>
      <c r="H188" s="217">
        <v>1.5</v>
      </c>
      <c r="I188" s="218"/>
      <c r="J188" s="214"/>
      <c r="K188" s="214"/>
      <c r="L188" s="219"/>
      <c r="M188" s="220"/>
      <c r="N188" s="221"/>
      <c r="O188" s="221"/>
      <c r="P188" s="221"/>
      <c r="Q188" s="221"/>
      <c r="R188" s="221"/>
      <c r="S188" s="221"/>
      <c r="T188" s="222"/>
      <c r="AT188" s="223" t="s">
        <v>200</v>
      </c>
      <c r="AU188" s="223" t="s">
        <v>81</v>
      </c>
      <c r="AV188" s="13" t="s">
        <v>83</v>
      </c>
      <c r="AW188" s="13" t="s">
        <v>30</v>
      </c>
      <c r="AX188" s="13" t="s">
        <v>73</v>
      </c>
      <c r="AY188" s="223" t="s">
        <v>124</v>
      </c>
    </row>
    <row r="189" spans="1:65" s="14" customFormat="1" ht="11.25">
      <c r="B189" s="224"/>
      <c r="C189" s="225"/>
      <c r="D189" s="193" t="s">
        <v>200</v>
      </c>
      <c r="E189" s="226" t="s">
        <v>1</v>
      </c>
      <c r="F189" s="227" t="s">
        <v>205</v>
      </c>
      <c r="G189" s="225"/>
      <c r="H189" s="228">
        <v>6</v>
      </c>
      <c r="I189" s="229"/>
      <c r="J189" s="225"/>
      <c r="K189" s="225"/>
      <c r="L189" s="230"/>
      <c r="M189" s="231"/>
      <c r="N189" s="232"/>
      <c r="O189" s="232"/>
      <c r="P189" s="232"/>
      <c r="Q189" s="232"/>
      <c r="R189" s="232"/>
      <c r="S189" s="232"/>
      <c r="T189" s="233"/>
      <c r="AT189" s="234" t="s">
        <v>200</v>
      </c>
      <c r="AU189" s="234" t="s">
        <v>81</v>
      </c>
      <c r="AV189" s="14" t="s">
        <v>129</v>
      </c>
      <c r="AW189" s="14" t="s">
        <v>30</v>
      </c>
      <c r="AX189" s="14" t="s">
        <v>81</v>
      </c>
      <c r="AY189" s="234" t="s">
        <v>124</v>
      </c>
    </row>
    <row r="190" spans="1:65" s="2" customFormat="1" ht="24.2" customHeight="1">
      <c r="A190" s="34"/>
      <c r="B190" s="35"/>
      <c r="C190" s="179" t="s">
        <v>164</v>
      </c>
      <c r="D190" s="179" t="s">
        <v>125</v>
      </c>
      <c r="E190" s="180" t="s">
        <v>238</v>
      </c>
      <c r="F190" s="181" t="s">
        <v>239</v>
      </c>
      <c r="G190" s="182" t="s">
        <v>216</v>
      </c>
      <c r="H190" s="183">
        <v>142.77799999999999</v>
      </c>
      <c r="I190" s="184"/>
      <c r="J190" s="185">
        <f>ROUND(I190*H190,2)</f>
        <v>0</v>
      </c>
      <c r="K190" s="186"/>
      <c r="L190" s="39"/>
      <c r="M190" s="187" t="s">
        <v>1</v>
      </c>
      <c r="N190" s="188" t="s">
        <v>38</v>
      </c>
      <c r="O190" s="71"/>
      <c r="P190" s="189">
        <f>O190*H190</f>
        <v>0</v>
      </c>
      <c r="Q190" s="189">
        <v>0</v>
      </c>
      <c r="R190" s="189">
        <f>Q190*H190</f>
        <v>0</v>
      </c>
      <c r="S190" s="189">
        <v>0</v>
      </c>
      <c r="T190" s="190">
        <f>S190*H190</f>
        <v>0</v>
      </c>
      <c r="U190" s="34"/>
      <c r="V190" s="34"/>
      <c r="W190" s="34"/>
      <c r="X190" s="34"/>
      <c r="Y190" s="34"/>
      <c r="Z190" s="34"/>
      <c r="AA190" s="34"/>
      <c r="AB190" s="34"/>
      <c r="AC190" s="34"/>
      <c r="AD190" s="34"/>
      <c r="AE190" s="34"/>
      <c r="AR190" s="191" t="s">
        <v>129</v>
      </c>
      <c r="AT190" s="191" t="s">
        <v>125</v>
      </c>
      <c r="AU190" s="191" t="s">
        <v>81</v>
      </c>
      <c r="AY190" s="17" t="s">
        <v>124</v>
      </c>
      <c r="BE190" s="192">
        <f>IF(N190="základní",J190,0)</f>
        <v>0</v>
      </c>
      <c r="BF190" s="192">
        <f>IF(N190="snížená",J190,0)</f>
        <v>0</v>
      </c>
      <c r="BG190" s="192">
        <f>IF(N190="zákl. přenesená",J190,0)</f>
        <v>0</v>
      </c>
      <c r="BH190" s="192">
        <f>IF(N190="sníž. přenesená",J190,0)</f>
        <v>0</v>
      </c>
      <c r="BI190" s="192">
        <f>IF(N190="nulová",J190,0)</f>
        <v>0</v>
      </c>
      <c r="BJ190" s="17" t="s">
        <v>81</v>
      </c>
      <c r="BK190" s="192">
        <f>ROUND(I190*H190,2)</f>
        <v>0</v>
      </c>
      <c r="BL190" s="17" t="s">
        <v>129</v>
      </c>
      <c r="BM190" s="191" t="s">
        <v>167</v>
      </c>
    </row>
    <row r="191" spans="1:65" s="2" customFormat="1" ht="19.5">
      <c r="A191" s="34"/>
      <c r="B191" s="35"/>
      <c r="C191" s="36"/>
      <c r="D191" s="193" t="s">
        <v>198</v>
      </c>
      <c r="E191" s="36"/>
      <c r="F191" s="194" t="s">
        <v>240</v>
      </c>
      <c r="G191" s="36"/>
      <c r="H191" s="36"/>
      <c r="I191" s="195"/>
      <c r="J191" s="36"/>
      <c r="K191" s="36"/>
      <c r="L191" s="39"/>
      <c r="M191" s="196"/>
      <c r="N191" s="197"/>
      <c r="O191" s="71"/>
      <c r="P191" s="71"/>
      <c r="Q191" s="71"/>
      <c r="R191" s="71"/>
      <c r="S191" s="71"/>
      <c r="T191" s="72"/>
      <c r="U191" s="34"/>
      <c r="V191" s="34"/>
      <c r="W191" s="34"/>
      <c r="X191" s="34"/>
      <c r="Y191" s="34"/>
      <c r="Z191" s="34"/>
      <c r="AA191" s="34"/>
      <c r="AB191" s="34"/>
      <c r="AC191" s="34"/>
      <c r="AD191" s="34"/>
      <c r="AE191" s="34"/>
      <c r="AT191" s="17" t="s">
        <v>198</v>
      </c>
      <c r="AU191" s="17" t="s">
        <v>81</v>
      </c>
    </row>
    <row r="192" spans="1:65" s="13" customFormat="1" ht="11.25">
      <c r="B192" s="213"/>
      <c r="C192" s="214"/>
      <c r="D192" s="193" t="s">
        <v>200</v>
      </c>
      <c r="E192" s="215" t="s">
        <v>1</v>
      </c>
      <c r="F192" s="216" t="s">
        <v>241</v>
      </c>
      <c r="G192" s="214"/>
      <c r="H192" s="217">
        <v>142.77799999999999</v>
      </c>
      <c r="I192" s="218"/>
      <c r="J192" s="214"/>
      <c r="K192" s="214"/>
      <c r="L192" s="219"/>
      <c r="M192" s="220"/>
      <c r="N192" s="221"/>
      <c r="O192" s="221"/>
      <c r="P192" s="221"/>
      <c r="Q192" s="221"/>
      <c r="R192" s="221"/>
      <c r="S192" s="221"/>
      <c r="T192" s="222"/>
      <c r="AT192" s="223" t="s">
        <v>200</v>
      </c>
      <c r="AU192" s="223" t="s">
        <v>81</v>
      </c>
      <c r="AV192" s="13" t="s">
        <v>83</v>
      </c>
      <c r="AW192" s="13" t="s">
        <v>30</v>
      </c>
      <c r="AX192" s="13" t="s">
        <v>73</v>
      </c>
      <c r="AY192" s="223" t="s">
        <v>124</v>
      </c>
    </row>
    <row r="193" spans="1:65" s="14" customFormat="1" ht="11.25">
      <c r="B193" s="224"/>
      <c r="C193" s="225"/>
      <c r="D193" s="193" t="s">
        <v>200</v>
      </c>
      <c r="E193" s="226" t="s">
        <v>1</v>
      </c>
      <c r="F193" s="227" t="s">
        <v>205</v>
      </c>
      <c r="G193" s="225"/>
      <c r="H193" s="228">
        <v>142.77799999999999</v>
      </c>
      <c r="I193" s="229"/>
      <c r="J193" s="225"/>
      <c r="K193" s="225"/>
      <c r="L193" s="230"/>
      <c r="M193" s="231"/>
      <c r="N193" s="232"/>
      <c r="O193" s="232"/>
      <c r="P193" s="232"/>
      <c r="Q193" s="232"/>
      <c r="R193" s="232"/>
      <c r="S193" s="232"/>
      <c r="T193" s="233"/>
      <c r="AT193" s="234" t="s">
        <v>200</v>
      </c>
      <c r="AU193" s="234" t="s">
        <v>81</v>
      </c>
      <c r="AV193" s="14" t="s">
        <v>129</v>
      </c>
      <c r="AW193" s="14" t="s">
        <v>30</v>
      </c>
      <c r="AX193" s="14" t="s">
        <v>81</v>
      </c>
      <c r="AY193" s="234" t="s">
        <v>124</v>
      </c>
    </row>
    <row r="194" spans="1:65" s="2" customFormat="1" ht="24.2" customHeight="1">
      <c r="A194" s="34"/>
      <c r="B194" s="35"/>
      <c r="C194" s="179" t="s">
        <v>147</v>
      </c>
      <c r="D194" s="179" t="s">
        <v>125</v>
      </c>
      <c r="E194" s="180" t="s">
        <v>242</v>
      </c>
      <c r="F194" s="181" t="s">
        <v>243</v>
      </c>
      <c r="G194" s="182" t="s">
        <v>226</v>
      </c>
      <c r="H194" s="183">
        <v>4</v>
      </c>
      <c r="I194" s="184"/>
      <c r="J194" s="185">
        <f>ROUND(I194*H194,2)</f>
        <v>0</v>
      </c>
      <c r="K194" s="186"/>
      <c r="L194" s="39"/>
      <c r="M194" s="187" t="s">
        <v>1</v>
      </c>
      <c r="N194" s="188" t="s">
        <v>38</v>
      </c>
      <c r="O194" s="71"/>
      <c r="P194" s="189">
        <f>O194*H194</f>
        <v>0</v>
      </c>
      <c r="Q194" s="189">
        <v>0</v>
      </c>
      <c r="R194" s="189">
        <f>Q194*H194</f>
        <v>0</v>
      </c>
      <c r="S194" s="189">
        <v>0</v>
      </c>
      <c r="T194" s="190">
        <f>S194*H194</f>
        <v>0</v>
      </c>
      <c r="U194" s="34"/>
      <c r="V194" s="34"/>
      <c r="W194" s="34"/>
      <c r="X194" s="34"/>
      <c r="Y194" s="34"/>
      <c r="Z194" s="34"/>
      <c r="AA194" s="34"/>
      <c r="AB194" s="34"/>
      <c r="AC194" s="34"/>
      <c r="AD194" s="34"/>
      <c r="AE194" s="34"/>
      <c r="AR194" s="191" t="s">
        <v>129</v>
      </c>
      <c r="AT194" s="191" t="s">
        <v>125</v>
      </c>
      <c r="AU194" s="191" t="s">
        <v>81</v>
      </c>
      <c r="AY194" s="17" t="s">
        <v>124</v>
      </c>
      <c r="BE194" s="192">
        <f>IF(N194="základní",J194,0)</f>
        <v>0</v>
      </c>
      <c r="BF194" s="192">
        <f>IF(N194="snížená",J194,0)</f>
        <v>0</v>
      </c>
      <c r="BG194" s="192">
        <f>IF(N194="zákl. přenesená",J194,0)</f>
        <v>0</v>
      </c>
      <c r="BH194" s="192">
        <f>IF(N194="sníž. přenesená",J194,0)</f>
        <v>0</v>
      </c>
      <c r="BI194" s="192">
        <f>IF(N194="nulová",J194,0)</f>
        <v>0</v>
      </c>
      <c r="BJ194" s="17" t="s">
        <v>81</v>
      </c>
      <c r="BK194" s="192">
        <f>ROUND(I194*H194,2)</f>
        <v>0</v>
      </c>
      <c r="BL194" s="17" t="s">
        <v>129</v>
      </c>
      <c r="BM194" s="191" t="s">
        <v>244</v>
      </c>
    </row>
    <row r="195" spans="1:65" s="2" customFormat="1" ht="19.5">
      <c r="A195" s="34"/>
      <c r="B195" s="35"/>
      <c r="C195" s="36"/>
      <c r="D195" s="193" t="s">
        <v>198</v>
      </c>
      <c r="E195" s="36"/>
      <c r="F195" s="194" t="s">
        <v>245</v>
      </c>
      <c r="G195" s="36"/>
      <c r="H195" s="36"/>
      <c r="I195" s="195"/>
      <c r="J195" s="36"/>
      <c r="K195" s="36"/>
      <c r="L195" s="39"/>
      <c r="M195" s="196"/>
      <c r="N195" s="197"/>
      <c r="O195" s="71"/>
      <c r="P195" s="71"/>
      <c r="Q195" s="71"/>
      <c r="R195" s="71"/>
      <c r="S195" s="71"/>
      <c r="T195" s="72"/>
      <c r="U195" s="34"/>
      <c r="V195" s="34"/>
      <c r="W195" s="34"/>
      <c r="X195" s="34"/>
      <c r="Y195" s="34"/>
      <c r="Z195" s="34"/>
      <c r="AA195" s="34"/>
      <c r="AB195" s="34"/>
      <c r="AC195" s="34"/>
      <c r="AD195" s="34"/>
      <c r="AE195" s="34"/>
      <c r="AT195" s="17" t="s">
        <v>198</v>
      </c>
      <c r="AU195" s="17" t="s">
        <v>81</v>
      </c>
    </row>
    <row r="196" spans="1:65" s="12" customFormat="1" ht="11.25">
      <c r="B196" s="203"/>
      <c r="C196" s="204"/>
      <c r="D196" s="193" t="s">
        <v>200</v>
      </c>
      <c r="E196" s="205" t="s">
        <v>1</v>
      </c>
      <c r="F196" s="206" t="s">
        <v>227</v>
      </c>
      <c r="G196" s="204"/>
      <c r="H196" s="205" t="s">
        <v>1</v>
      </c>
      <c r="I196" s="207"/>
      <c r="J196" s="204"/>
      <c r="K196" s="204"/>
      <c r="L196" s="208"/>
      <c r="M196" s="209"/>
      <c r="N196" s="210"/>
      <c r="O196" s="210"/>
      <c r="P196" s="210"/>
      <c r="Q196" s="210"/>
      <c r="R196" s="210"/>
      <c r="S196" s="210"/>
      <c r="T196" s="211"/>
      <c r="AT196" s="212" t="s">
        <v>200</v>
      </c>
      <c r="AU196" s="212" t="s">
        <v>81</v>
      </c>
      <c r="AV196" s="12" t="s">
        <v>81</v>
      </c>
      <c r="AW196" s="12" t="s">
        <v>30</v>
      </c>
      <c r="AX196" s="12" t="s">
        <v>73</v>
      </c>
      <c r="AY196" s="212" t="s">
        <v>124</v>
      </c>
    </row>
    <row r="197" spans="1:65" s="12" customFormat="1" ht="11.25">
      <c r="B197" s="203"/>
      <c r="C197" s="204"/>
      <c r="D197" s="193" t="s">
        <v>200</v>
      </c>
      <c r="E197" s="205" t="s">
        <v>1</v>
      </c>
      <c r="F197" s="206" t="s">
        <v>229</v>
      </c>
      <c r="G197" s="204"/>
      <c r="H197" s="205" t="s">
        <v>1</v>
      </c>
      <c r="I197" s="207"/>
      <c r="J197" s="204"/>
      <c r="K197" s="204"/>
      <c r="L197" s="208"/>
      <c r="M197" s="209"/>
      <c r="N197" s="210"/>
      <c r="O197" s="210"/>
      <c r="P197" s="210"/>
      <c r="Q197" s="210"/>
      <c r="R197" s="210"/>
      <c r="S197" s="210"/>
      <c r="T197" s="211"/>
      <c r="AT197" s="212" t="s">
        <v>200</v>
      </c>
      <c r="AU197" s="212" t="s">
        <v>81</v>
      </c>
      <c r="AV197" s="12" t="s">
        <v>81</v>
      </c>
      <c r="AW197" s="12" t="s">
        <v>30</v>
      </c>
      <c r="AX197" s="12" t="s">
        <v>73</v>
      </c>
      <c r="AY197" s="212" t="s">
        <v>124</v>
      </c>
    </row>
    <row r="198" spans="1:65" s="13" customFormat="1" ht="11.25">
      <c r="B198" s="213"/>
      <c r="C198" s="214"/>
      <c r="D198" s="193" t="s">
        <v>200</v>
      </c>
      <c r="E198" s="215" t="s">
        <v>1</v>
      </c>
      <c r="F198" s="216" t="s">
        <v>246</v>
      </c>
      <c r="G198" s="214"/>
      <c r="H198" s="217">
        <v>1</v>
      </c>
      <c r="I198" s="218"/>
      <c r="J198" s="214"/>
      <c r="K198" s="214"/>
      <c r="L198" s="219"/>
      <c r="M198" s="220"/>
      <c r="N198" s="221"/>
      <c r="O198" s="221"/>
      <c r="P198" s="221"/>
      <c r="Q198" s="221"/>
      <c r="R198" s="221"/>
      <c r="S198" s="221"/>
      <c r="T198" s="222"/>
      <c r="AT198" s="223" t="s">
        <v>200</v>
      </c>
      <c r="AU198" s="223" t="s">
        <v>81</v>
      </c>
      <c r="AV198" s="13" t="s">
        <v>83</v>
      </c>
      <c r="AW198" s="13" t="s">
        <v>30</v>
      </c>
      <c r="AX198" s="13" t="s">
        <v>73</v>
      </c>
      <c r="AY198" s="223" t="s">
        <v>124</v>
      </c>
    </row>
    <row r="199" spans="1:65" s="12" customFormat="1" ht="11.25">
      <c r="B199" s="203"/>
      <c r="C199" s="204"/>
      <c r="D199" s="193" t="s">
        <v>200</v>
      </c>
      <c r="E199" s="205" t="s">
        <v>1</v>
      </c>
      <c r="F199" s="206" t="s">
        <v>231</v>
      </c>
      <c r="G199" s="204"/>
      <c r="H199" s="205" t="s">
        <v>1</v>
      </c>
      <c r="I199" s="207"/>
      <c r="J199" s="204"/>
      <c r="K199" s="204"/>
      <c r="L199" s="208"/>
      <c r="M199" s="209"/>
      <c r="N199" s="210"/>
      <c r="O199" s="210"/>
      <c r="P199" s="210"/>
      <c r="Q199" s="210"/>
      <c r="R199" s="210"/>
      <c r="S199" s="210"/>
      <c r="T199" s="211"/>
      <c r="AT199" s="212" t="s">
        <v>200</v>
      </c>
      <c r="AU199" s="212" t="s">
        <v>81</v>
      </c>
      <c r="AV199" s="12" t="s">
        <v>81</v>
      </c>
      <c r="AW199" s="12" t="s">
        <v>30</v>
      </c>
      <c r="AX199" s="12" t="s">
        <v>73</v>
      </c>
      <c r="AY199" s="212" t="s">
        <v>124</v>
      </c>
    </row>
    <row r="200" spans="1:65" s="13" customFormat="1" ht="11.25">
      <c r="B200" s="213"/>
      <c r="C200" s="214"/>
      <c r="D200" s="193" t="s">
        <v>200</v>
      </c>
      <c r="E200" s="215" t="s">
        <v>1</v>
      </c>
      <c r="F200" s="216" t="s">
        <v>247</v>
      </c>
      <c r="G200" s="214"/>
      <c r="H200" s="217">
        <v>1</v>
      </c>
      <c r="I200" s="218"/>
      <c r="J200" s="214"/>
      <c r="K200" s="214"/>
      <c r="L200" s="219"/>
      <c r="M200" s="220"/>
      <c r="N200" s="221"/>
      <c r="O200" s="221"/>
      <c r="P200" s="221"/>
      <c r="Q200" s="221"/>
      <c r="R200" s="221"/>
      <c r="S200" s="221"/>
      <c r="T200" s="222"/>
      <c r="AT200" s="223" t="s">
        <v>200</v>
      </c>
      <c r="AU200" s="223" t="s">
        <v>81</v>
      </c>
      <c r="AV200" s="13" t="s">
        <v>83</v>
      </c>
      <c r="AW200" s="13" t="s">
        <v>30</v>
      </c>
      <c r="AX200" s="13" t="s">
        <v>73</v>
      </c>
      <c r="AY200" s="223" t="s">
        <v>124</v>
      </c>
    </row>
    <row r="201" spans="1:65" s="12" customFormat="1" ht="11.25">
      <c r="B201" s="203"/>
      <c r="C201" s="204"/>
      <c r="D201" s="193" t="s">
        <v>200</v>
      </c>
      <c r="E201" s="205" t="s">
        <v>1</v>
      </c>
      <c r="F201" s="206" t="s">
        <v>232</v>
      </c>
      <c r="G201" s="204"/>
      <c r="H201" s="205" t="s">
        <v>1</v>
      </c>
      <c r="I201" s="207"/>
      <c r="J201" s="204"/>
      <c r="K201" s="204"/>
      <c r="L201" s="208"/>
      <c r="M201" s="209"/>
      <c r="N201" s="210"/>
      <c r="O201" s="210"/>
      <c r="P201" s="210"/>
      <c r="Q201" s="210"/>
      <c r="R201" s="210"/>
      <c r="S201" s="210"/>
      <c r="T201" s="211"/>
      <c r="AT201" s="212" t="s">
        <v>200</v>
      </c>
      <c r="AU201" s="212" t="s">
        <v>81</v>
      </c>
      <c r="AV201" s="12" t="s">
        <v>81</v>
      </c>
      <c r="AW201" s="12" t="s">
        <v>30</v>
      </c>
      <c r="AX201" s="12" t="s">
        <v>73</v>
      </c>
      <c r="AY201" s="212" t="s">
        <v>124</v>
      </c>
    </row>
    <row r="202" spans="1:65" s="12" customFormat="1" ht="11.25">
      <c r="B202" s="203"/>
      <c r="C202" s="204"/>
      <c r="D202" s="193" t="s">
        <v>200</v>
      </c>
      <c r="E202" s="205" t="s">
        <v>1</v>
      </c>
      <c r="F202" s="206" t="s">
        <v>229</v>
      </c>
      <c r="G202" s="204"/>
      <c r="H202" s="205" t="s">
        <v>1</v>
      </c>
      <c r="I202" s="207"/>
      <c r="J202" s="204"/>
      <c r="K202" s="204"/>
      <c r="L202" s="208"/>
      <c r="M202" s="209"/>
      <c r="N202" s="210"/>
      <c r="O202" s="210"/>
      <c r="P202" s="210"/>
      <c r="Q202" s="210"/>
      <c r="R202" s="210"/>
      <c r="S202" s="210"/>
      <c r="T202" s="211"/>
      <c r="AT202" s="212" t="s">
        <v>200</v>
      </c>
      <c r="AU202" s="212" t="s">
        <v>81</v>
      </c>
      <c r="AV202" s="12" t="s">
        <v>81</v>
      </c>
      <c r="AW202" s="12" t="s">
        <v>30</v>
      </c>
      <c r="AX202" s="12" t="s">
        <v>73</v>
      </c>
      <c r="AY202" s="212" t="s">
        <v>124</v>
      </c>
    </row>
    <row r="203" spans="1:65" s="13" customFormat="1" ht="11.25">
      <c r="B203" s="213"/>
      <c r="C203" s="214"/>
      <c r="D203" s="193" t="s">
        <v>200</v>
      </c>
      <c r="E203" s="215" t="s">
        <v>1</v>
      </c>
      <c r="F203" s="216" t="s">
        <v>248</v>
      </c>
      <c r="G203" s="214"/>
      <c r="H203" s="217">
        <v>1</v>
      </c>
      <c r="I203" s="218"/>
      <c r="J203" s="214"/>
      <c r="K203" s="214"/>
      <c r="L203" s="219"/>
      <c r="M203" s="220"/>
      <c r="N203" s="221"/>
      <c r="O203" s="221"/>
      <c r="P203" s="221"/>
      <c r="Q203" s="221"/>
      <c r="R203" s="221"/>
      <c r="S203" s="221"/>
      <c r="T203" s="222"/>
      <c r="AT203" s="223" t="s">
        <v>200</v>
      </c>
      <c r="AU203" s="223" t="s">
        <v>81</v>
      </c>
      <c r="AV203" s="13" t="s">
        <v>83</v>
      </c>
      <c r="AW203" s="13" t="s">
        <v>30</v>
      </c>
      <c r="AX203" s="13" t="s">
        <v>73</v>
      </c>
      <c r="AY203" s="223" t="s">
        <v>124</v>
      </c>
    </row>
    <row r="204" spans="1:65" s="12" customFormat="1" ht="11.25">
      <c r="B204" s="203"/>
      <c r="C204" s="204"/>
      <c r="D204" s="193" t="s">
        <v>200</v>
      </c>
      <c r="E204" s="205" t="s">
        <v>1</v>
      </c>
      <c r="F204" s="206" t="s">
        <v>231</v>
      </c>
      <c r="G204" s="204"/>
      <c r="H204" s="205" t="s">
        <v>1</v>
      </c>
      <c r="I204" s="207"/>
      <c r="J204" s="204"/>
      <c r="K204" s="204"/>
      <c r="L204" s="208"/>
      <c r="M204" s="209"/>
      <c r="N204" s="210"/>
      <c r="O204" s="210"/>
      <c r="P204" s="210"/>
      <c r="Q204" s="210"/>
      <c r="R204" s="210"/>
      <c r="S204" s="210"/>
      <c r="T204" s="211"/>
      <c r="AT204" s="212" t="s">
        <v>200</v>
      </c>
      <c r="AU204" s="212" t="s">
        <v>81</v>
      </c>
      <c r="AV204" s="12" t="s">
        <v>81</v>
      </c>
      <c r="AW204" s="12" t="s">
        <v>30</v>
      </c>
      <c r="AX204" s="12" t="s">
        <v>73</v>
      </c>
      <c r="AY204" s="212" t="s">
        <v>124</v>
      </c>
    </row>
    <row r="205" spans="1:65" s="13" customFormat="1" ht="11.25">
      <c r="B205" s="213"/>
      <c r="C205" s="214"/>
      <c r="D205" s="193" t="s">
        <v>200</v>
      </c>
      <c r="E205" s="215" t="s">
        <v>1</v>
      </c>
      <c r="F205" s="216" t="s">
        <v>249</v>
      </c>
      <c r="G205" s="214"/>
      <c r="H205" s="217">
        <v>1</v>
      </c>
      <c r="I205" s="218"/>
      <c r="J205" s="214"/>
      <c r="K205" s="214"/>
      <c r="L205" s="219"/>
      <c r="M205" s="220"/>
      <c r="N205" s="221"/>
      <c r="O205" s="221"/>
      <c r="P205" s="221"/>
      <c r="Q205" s="221"/>
      <c r="R205" s="221"/>
      <c r="S205" s="221"/>
      <c r="T205" s="222"/>
      <c r="AT205" s="223" t="s">
        <v>200</v>
      </c>
      <c r="AU205" s="223" t="s">
        <v>81</v>
      </c>
      <c r="AV205" s="13" t="s">
        <v>83</v>
      </c>
      <c r="AW205" s="13" t="s">
        <v>30</v>
      </c>
      <c r="AX205" s="13" t="s">
        <v>73</v>
      </c>
      <c r="AY205" s="223" t="s">
        <v>124</v>
      </c>
    </row>
    <row r="206" spans="1:65" s="14" customFormat="1" ht="11.25">
      <c r="B206" s="224"/>
      <c r="C206" s="225"/>
      <c r="D206" s="193" t="s">
        <v>200</v>
      </c>
      <c r="E206" s="226" t="s">
        <v>1</v>
      </c>
      <c r="F206" s="227" t="s">
        <v>205</v>
      </c>
      <c r="G206" s="225"/>
      <c r="H206" s="228">
        <v>4</v>
      </c>
      <c r="I206" s="229"/>
      <c r="J206" s="225"/>
      <c r="K206" s="225"/>
      <c r="L206" s="230"/>
      <c r="M206" s="231"/>
      <c r="N206" s="232"/>
      <c r="O206" s="232"/>
      <c r="P206" s="232"/>
      <c r="Q206" s="232"/>
      <c r="R206" s="232"/>
      <c r="S206" s="232"/>
      <c r="T206" s="233"/>
      <c r="AT206" s="234" t="s">
        <v>200</v>
      </c>
      <c r="AU206" s="234" t="s">
        <v>81</v>
      </c>
      <c r="AV206" s="14" t="s">
        <v>129</v>
      </c>
      <c r="AW206" s="14" t="s">
        <v>30</v>
      </c>
      <c r="AX206" s="14" t="s">
        <v>81</v>
      </c>
      <c r="AY206" s="234" t="s">
        <v>124</v>
      </c>
    </row>
    <row r="207" spans="1:65" s="2" customFormat="1" ht="33" customHeight="1">
      <c r="A207" s="34"/>
      <c r="B207" s="35"/>
      <c r="C207" s="179" t="s">
        <v>250</v>
      </c>
      <c r="D207" s="179" t="s">
        <v>125</v>
      </c>
      <c r="E207" s="180" t="s">
        <v>251</v>
      </c>
      <c r="F207" s="181" t="s">
        <v>252</v>
      </c>
      <c r="G207" s="182" t="s">
        <v>197</v>
      </c>
      <c r="H207" s="183">
        <v>4.2000000000000003E-2</v>
      </c>
      <c r="I207" s="184"/>
      <c r="J207" s="185">
        <f>ROUND(I207*H207,2)</f>
        <v>0</v>
      </c>
      <c r="K207" s="186"/>
      <c r="L207" s="39"/>
      <c r="M207" s="187" t="s">
        <v>1</v>
      </c>
      <c r="N207" s="188" t="s">
        <v>38</v>
      </c>
      <c r="O207" s="71"/>
      <c r="P207" s="189">
        <f>O207*H207</f>
        <v>0</v>
      </c>
      <c r="Q207" s="189">
        <v>0</v>
      </c>
      <c r="R207" s="189">
        <f>Q207*H207</f>
        <v>0</v>
      </c>
      <c r="S207" s="189">
        <v>0</v>
      </c>
      <c r="T207" s="190">
        <f>S207*H207</f>
        <v>0</v>
      </c>
      <c r="U207" s="34"/>
      <c r="V207" s="34"/>
      <c r="W207" s="34"/>
      <c r="X207" s="34"/>
      <c r="Y207" s="34"/>
      <c r="Z207" s="34"/>
      <c r="AA207" s="34"/>
      <c r="AB207" s="34"/>
      <c r="AC207" s="34"/>
      <c r="AD207" s="34"/>
      <c r="AE207" s="34"/>
      <c r="AR207" s="191" t="s">
        <v>129</v>
      </c>
      <c r="AT207" s="191" t="s">
        <v>125</v>
      </c>
      <c r="AU207" s="191" t="s">
        <v>81</v>
      </c>
      <c r="AY207" s="17" t="s">
        <v>124</v>
      </c>
      <c r="BE207" s="192">
        <f>IF(N207="základní",J207,0)</f>
        <v>0</v>
      </c>
      <c r="BF207" s="192">
        <f>IF(N207="snížená",J207,0)</f>
        <v>0</v>
      </c>
      <c r="BG207" s="192">
        <f>IF(N207="zákl. přenesená",J207,0)</f>
        <v>0</v>
      </c>
      <c r="BH207" s="192">
        <f>IF(N207="sníž. přenesená",J207,0)</f>
        <v>0</v>
      </c>
      <c r="BI207" s="192">
        <f>IF(N207="nulová",J207,0)</f>
        <v>0</v>
      </c>
      <c r="BJ207" s="17" t="s">
        <v>81</v>
      </c>
      <c r="BK207" s="192">
        <f>ROUND(I207*H207,2)</f>
        <v>0</v>
      </c>
      <c r="BL207" s="17" t="s">
        <v>129</v>
      </c>
      <c r="BM207" s="191" t="s">
        <v>253</v>
      </c>
    </row>
    <row r="208" spans="1:65" s="2" customFormat="1" ht="19.5">
      <c r="A208" s="34"/>
      <c r="B208" s="35"/>
      <c r="C208" s="36"/>
      <c r="D208" s="193" t="s">
        <v>198</v>
      </c>
      <c r="E208" s="36"/>
      <c r="F208" s="194" t="s">
        <v>245</v>
      </c>
      <c r="G208" s="36"/>
      <c r="H208" s="36"/>
      <c r="I208" s="195"/>
      <c r="J208" s="36"/>
      <c r="K208" s="36"/>
      <c r="L208" s="39"/>
      <c r="M208" s="196"/>
      <c r="N208" s="197"/>
      <c r="O208" s="71"/>
      <c r="P208" s="71"/>
      <c r="Q208" s="71"/>
      <c r="R208" s="71"/>
      <c r="S208" s="71"/>
      <c r="T208" s="72"/>
      <c r="U208" s="34"/>
      <c r="V208" s="34"/>
      <c r="W208" s="34"/>
      <c r="X208" s="34"/>
      <c r="Y208" s="34"/>
      <c r="Z208" s="34"/>
      <c r="AA208" s="34"/>
      <c r="AB208" s="34"/>
      <c r="AC208" s="34"/>
      <c r="AD208" s="34"/>
      <c r="AE208" s="34"/>
      <c r="AT208" s="17" t="s">
        <v>198</v>
      </c>
      <c r="AU208" s="17" t="s">
        <v>81</v>
      </c>
    </row>
    <row r="209" spans="1:65" s="12" customFormat="1" ht="11.25">
      <c r="B209" s="203"/>
      <c r="C209" s="204"/>
      <c r="D209" s="193" t="s">
        <v>200</v>
      </c>
      <c r="E209" s="205" t="s">
        <v>1</v>
      </c>
      <c r="F209" s="206" t="s">
        <v>218</v>
      </c>
      <c r="G209" s="204"/>
      <c r="H209" s="205" t="s">
        <v>1</v>
      </c>
      <c r="I209" s="207"/>
      <c r="J209" s="204"/>
      <c r="K209" s="204"/>
      <c r="L209" s="208"/>
      <c r="M209" s="209"/>
      <c r="N209" s="210"/>
      <c r="O209" s="210"/>
      <c r="P209" s="210"/>
      <c r="Q209" s="210"/>
      <c r="R209" s="210"/>
      <c r="S209" s="210"/>
      <c r="T209" s="211"/>
      <c r="AT209" s="212" t="s">
        <v>200</v>
      </c>
      <c r="AU209" s="212" t="s">
        <v>81</v>
      </c>
      <c r="AV209" s="12" t="s">
        <v>81</v>
      </c>
      <c r="AW209" s="12" t="s">
        <v>30</v>
      </c>
      <c r="AX209" s="12" t="s">
        <v>73</v>
      </c>
      <c r="AY209" s="212" t="s">
        <v>124</v>
      </c>
    </row>
    <row r="210" spans="1:65" s="12" customFormat="1" ht="11.25">
      <c r="B210" s="203"/>
      <c r="C210" s="204"/>
      <c r="D210" s="193" t="s">
        <v>200</v>
      </c>
      <c r="E210" s="205" t="s">
        <v>1</v>
      </c>
      <c r="F210" s="206" t="s">
        <v>201</v>
      </c>
      <c r="G210" s="204"/>
      <c r="H210" s="205" t="s">
        <v>1</v>
      </c>
      <c r="I210" s="207"/>
      <c r="J210" s="204"/>
      <c r="K210" s="204"/>
      <c r="L210" s="208"/>
      <c r="M210" s="209"/>
      <c r="N210" s="210"/>
      <c r="O210" s="210"/>
      <c r="P210" s="210"/>
      <c r="Q210" s="210"/>
      <c r="R210" s="210"/>
      <c r="S210" s="210"/>
      <c r="T210" s="211"/>
      <c r="AT210" s="212" t="s">
        <v>200</v>
      </c>
      <c r="AU210" s="212" t="s">
        <v>81</v>
      </c>
      <c r="AV210" s="12" t="s">
        <v>81</v>
      </c>
      <c r="AW210" s="12" t="s">
        <v>30</v>
      </c>
      <c r="AX210" s="12" t="s">
        <v>73</v>
      </c>
      <c r="AY210" s="212" t="s">
        <v>124</v>
      </c>
    </row>
    <row r="211" spans="1:65" s="13" customFormat="1" ht="11.25">
      <c r="B211" s="213"/>
      <c r="C211" s="214"/>
      <c r="D211" s="193" t="s">
        <v>200</v>
      </c>
      <c r="E211" s="215" t="s">
        <v>1</v>
      </c>
      <c r="F211" s="216" t="s">
        <v>254</v>
      </c>
      <c r="G211" s="214"/>
      <c r="H211" s="217">
        <v>4.2000000000000003E-2</v>
      </c>
      <c r="I211" s="218"/>
      <c r="J211" s="214"/>
      <c r="K211" s="214"/>
      <c r="L211" s="219"/>
      <c r="M211" s="220"/>
      <c r="N211" s="221"/>
      <c r="O211" s="221"/>
      <c r="P211" s="221"/>
      <c r="Q211" s="221"/>
      <c r="R211" s="221"/>
      <c r="S211" s="221"/>
      <c r="T211" s="222"/>
      <c r="AT211" s="223" t="s">
        <v>200</v>
      </c>
      <c r="AU211" s="223" t="s">
        <v>81</v>
      </c>
      <c r="AV211" s="13" t="s">
        <v>83</v>
      </c>
      <c r="AW211" s="13" t="s">
        <v>30</v>
      </c>
      <c r="AX211" s="13" t="s">
        <v>73</v>
      </c>
      <c r="AY211" s="223" t="s">
        <v>124</v>
      </c>
    </row>
    <row r="212" spans="1:65" s="14" customFormat="1" ht="11.25">
      <c r="B212" s="224"/>
      <c r="C212" s="225"/>
      <c r="D212" s="193" t="s">
        <v>200</v>
      </c>
      <c r="E212" s="226" t="s">
        <v>1</v>
      </c>
      <c r="F212" s="227" t="s">
        <v>205</v>
      </c>
      <c r="G212" s="225"/>
      <c r="H212" s="228">
        <v>4.2000000000000003E-2</v>
      </c>
      <c r="I212" s="229"/>
      <c r="J212" s="225"/>
      <c r="K212" s="225"/>
      <c r="L212" s="230"/>
      <c r="M212" s="231"/>
      <c r="N212" s="232"/>
      <c r="O212" s="232"/>
      <c r="P212" s="232"/>
      <c r="Q212" s="232"/>
      <c r="R212" s="232"/>
      <c r="S212" s="232"/>
      <c r="T212" s="233"/>
      <c r="AT212" s="234" t="s">
        <v>200</v>
      </c>
      <c r="AU212" s="234" t="s">
        <v>81</v>
      </c>
      <c r="AV212" s="14" t="s">
        <v>129</v>
      </c>
      <c r="AW212" s="14" t="s">
        <v>30</v>
      </c>
      <c r="AX212" s="14" t="s">
        <v>81</v>
      </c>
      <c r="AY212" s="234" t="s">
        <v>124</v>
      </c>
    </row>
    <row r="213" spans="1:65" s="2" customFormat="1" ht="33" customHeight="1">
      <c r="A213" s="34"/>
      <c r="B213" s="35"/>
      <c r="C213" s="179" t="s">
        <v>255</v>
      </c>
      <c r="D213" s="179" t="s">
        <v>125</v>
      </c>
      <c r="E213" s="180" t="s">
        <v>256</v>
      </c>
      <c r="F213" s="181" t="s">
        <v>257</v>
      </c>
      <c r="G213" s="182" t="s">
        <v>197</v>
      </c>
      <c r="H213" s="183">
        <v>0.75</v>
      </c>
      <c r="I213" s="184"/>
      <c r="J213" s="185">
        <f>ROUND(I213*H213,2)</f>
        <v>0</v>
      </c>
      <c r="K213" s="186"/>
      <c r="L213" s="39"/>
      <c r="M213" s="187" t="s">
        <v>1</v>
      </c>
      <c r="N213" s="188" t="s">
        <v>38</v>
      </c>
      <c r="O213" s="71"/>
      <c r="P213" s="189">
        <f>O213*H213</f>
        <v>0</v>
      </c>
      <c r="Q213" s="189">
        <v>0</v>
      </c>
      <c r="R213" s="189">
        <f>Q213*H213</f>
        <v>0</v>
      </c>
      <c r="S213" s="189">
        <v>0</v>
      </c>
      <c r="T213" s="190">
        <f>S213*H213</f>
        <v>0</v>
      </c>
      <c r="U213" s="34"/>
      <c r="V213" s="34"/>
      <c r="W213" s="34"/>
      <c r="X213" s="34"/>
      <c r="Y213" s="34"/>
      <c r="Z213" s="34"/>
      <c r="AA213" s="34"/>
      <c r="AB213" s="34"/>
      <c r="AC213" s="34"/>
      <c r="AD213" s="34"/>
      <c r="AE213" s="34"/>
      <c r="AR213" s="191" t="s">
        <v>129</v>
      </c>
      <c r="AT213" s="191" t="s">
        <v>125</v>
      </c>
      <c r="AU213" s="191" t="s">
        <v>81</v>
      </c>
      <c r="AY213" s="17" t="s">
        <v>124</v>
      </c>
      <c r="BE213" s="192">
        <f>IF(N213="základní",J213,0)</f>
        <v>0</v>
      </c>
      <c r="BF213" s="192">
        <f>IF(N213="snížená",J213,0)</f>
        <v>0</v>
      </c>
      <c r="BG213" s="192">
        <f>IF(N213="zákl. přenesená",J213,0)</f>
        <v>0</v>
      </c>
      <c r="BH213" s="192">
        <f>IF(N213="sníž. přenesená",J213,0)</f>
        <v>0</v>
      </c>
      <c r="BI213" s="192">
        <f>IF(N213="nulová",J213,0)</f>
        <v>0</v>
      </c>
      <c r="BJ213" s="17" t="s">
        <v>81</v>
      </c>
      <c r="BK213" s="192">
        <f>ROUND(I213*H213,2)</f>
        <v>0</v>
      </c>
      <c r="BL213" s="17" t="s">
        <v>129</v>
      </c>
      <c r="BM213" s="191" t="s">
        <v>258</v>
      </c>
    </row>
    <row r="214" spans="1:65" s="2" customFormat="1" ht="19.5">
      <c r="A214" s="34"/>
      <c r="B214" s="35"/>
      <c r="C214" s="36"/>
      <c r="D214" s="193" t="s">
        <v>198</v>
      </c>
      <c r="E214" s="36"/>
      <c r="F214" s="194" t="s">
        <v>245</v>
      </c>
      <c r="G214" s="36"/>
      <c r="H214" s="36"/>
      <c r="I214" s="195"/>
      <c r="J214" s="36"/>
      <c r="K214" s="36"/>
      <c r="L214" s="39"/>
      <c r="M214" s="196"/>
      <c r="N214" s="197"/>
      <c r="O214" s="71"/>
      <c r="P214" s="71"/>
      <c r="Q214" s="71"/>
      <c r="R214" s="71"/>
      <c r="S214" s="71"/>
      <c r="T214" s="72"/>
      <c r="U214" s="34"/>
      <c r="V214" s="34"/>
      <c r="W214" s="34"/>
      <c r="X214" s="34"/>
      <c r="Y214" s="34"/>
      <c r="Z214" s="34"/>
      <c r="AA214" s="34"/>
      <c r="AB214" s="34"/>
      <c r="AC214" s="34"/>
      <c r="AD214" s="34"/>
      <c r="AE214" s="34"/>
      <c r="AT214" s="17" t="s">
        <v>198</v>
      </c>
      <c r="AU214" s="17" t="s">
        <v>81</v>
      </c>
    </row>
    <row r="215" spans="1:65" s="12" customFormat="1" ht="11.25">
      <c r="B215" s="203"/>
      <c r="C215" s="204"/>
      <c r="D215" s="193" t="s">
        <v>200</v>
      </c>
      <c r="E215" s="205" t="s">
        <v>1</v>
      </c>
      <c r="F215" s="206" t="s">
        <v>218</v>
      </c>
      <c r="G215" s="204"/>
      <c r="H215" s="205" t="s">
        <v>1</v>
      </c>
      <c r="I215" s="207"/>
      <c r="J215" s="204"/>
      <c r="K215" s="204"/>
      <c r="L215" s="208"/>
      <c r="M215" s="209"/>
      <c r="N215" s="210"/>
      <c r="O215" s="210"/>
      <c r="P215" s="210"/>
      <c r="Q215" s="210"/>
      <c r="R215" s="210"/>
      <c r="S215" s="210"/>
      <c r="T215" s="211"/>
      <c r="AT215" s="212" t="s">
        <v>200</v>
      </c>
      <c r="AU215" s="212" t="s">
        <v>81</v>
      </c>
      <c r="AV215" s="12" t="s">
        <v>81</v>
      </c>
      <c r="AW215" s="12" t="s">
        <v>30</v>
      </c>
      <c r="AX215" s="12" t="s">
        <v>73</v>
      </c>
      <c r="AY215" s="212" t="s">
        <v>124</v>
      </c>
    </row>
    <row r="216" spans="1:65" s="12" customFormat="1" ht="11.25">
      <c r="B216" s="203"/>
      <c r="C216" s="204"/>
      <c r="D216" s="193" t="s">
        <v>200</v>
      </c>
      <c r="E216" s="205" t="s">
        <v>1</v>
      </c>
      <c r="F216" s="206" t="s">
        <v>201</v>
      </c>
      <c r="G216" s="204"/>
      <c r="H216" s="205" t="s">
        <v>1</v>
      </c>
      <c r="I216" s="207"/>
      <c r="J216" s="204"/>
      <c r="K216" s="204"/>
      <c r="L216" s="208"/>
      <c r="M216" s="209"/>
      <c r="N216" s="210"/>
      <c r="O216" s="210"/>
      <c r="P216" s="210"/>
      <c r="Q216" s="210"/>
      <c r="R216" s="210"/>
      <c r="S216" s="210"/>
      <c r="T216" s="211"/>
      <c r="AT216" s="212" t="s">
        <v>200</v>
      </c>
      <c r="AU216" s="212" t="s">
        <v>81</v>
      </c>
      <c r="AV216" s="12" t="s">
        <v>81</v>
      </c>
      <c r="AW216" s="12" t="s">
        <v>30</v>
      </c>
      <c r="AX216" s="12" t="s">
        <v>73</v>
      </c>
      <c r="AY216" s="212" t="s">
        <v>124</v>
      </c>
    </row>
    <row r="217" spans="1:65" s="13" customFormat="1" ht="11.25">
      <c r="B217" s="213"/>
      <c r="C217" s="214"/>
      <c r="D217" s="193" t="s">
        <v>200</v>
      </c>
      <c r="E217" s="215" t="s">
        <v>1</v>
      </c>
      <c r="F217" s="216" t="s">
        <v>259</v>
      </c>
      <c r="G217" s="214"/>
      <c r="H217" s="217">
        <v>0.45</v>
      </c>
      <c r="I217" s="218"/>
      <c r="J217" s="214"/>
      <c r="K217" s="214"/>
      <c r="L217" s="219"/>
      <c r="M217" s="220"/>
      <c r="N217" s="221"/>
      <c r="O217" s="221"/>
      <c r="P217" s="221"/>
      <c r="Q217" s="221"/>
      <c r="R217" s="221"/>
      <c r="S217" s="221"/>
      <c r="T217" s="222"/>
      <c r="AT217" s="223" t="s">
        <v>200</v>
      </c>
      <c r="AU217" s="223" t="s">
        <v>81</v>
      </c>
      <c r="AV217" s="13" t="s">
        <v>83</v>
      </c>
      <c r="AW217" s="13" t="s">
        <v>30</v>
      </c>
      <c r="AX217" s="13" t="s">
        <v>73</v>
      </c>
      <c r="AY217" s="223" t="s">
        <v>124</v>
      </c>
    </row>
    <row r="218" spans="1:65" s="12" customFormat="1" ht="11.25">
      <c r="B218" s="203"/>
      <c r="C218" s="204"/>
      <c r="D218" s="193" t="s">
        <v>200</v>
      </c>
      <c r="E218" s="205" t="s">
        <v>1</v>
      </c>
      <c r="F218" s="206" t="s">
        <v>203</v>
      </c>
      <c r="G218" s="204"/>
      <c r="H218" s="205" t="s">
        <v>1</v>
      </c>
      <c r="I218" s="207"/>
      <c r="J218" s="204"/>
      <c r="K218" s="204"/>
      <c r="L218" s="208"/>
      <c r="M218" s="209"/>
      <c r="N218" s="210"/>
      <c r="O218" s="210"/>
      <c r="P218" s="210"/>
      <c r="Q218" s="210"/>
      <c r="R218" s="210"/>
      <c r="S218" s="210"/>
      <c r="T218" s="211"/>
      <c r="AT218" s="212" t="s">
        <v>200</v>
      </c>
      <c r="AU218" s="212" t="s">
        <v>81</v>
      </c>
      <c r="AV218" s="12" t="s">
        <v>81</v>
      </c>
      <c r="AW218" s="12" t="s">
        <v>30</v>
      </c>
      <c r="AX218" s="12" t="s">
        <v>73</v>
      </c>
      <c r="AY218" s="212" t="s">
        <v>124</v>
      </c>
    </row>
    <row r="219" spans="1:65" s="13" customFormat="1" ht="11.25">
      <c r="B219" s="213"/>
      <c r="C219" s="214"/>
      <c r="D219" s="193" t="s">
        <v>200</v>
      </c>
      <c r="E219" s="215" t="s">
        <v>1</v>
      </c>
      <c r="F219" s="216" t="s">
        <v>260</v>
      </c>
      <c r="G219" s="214"/>
      <c r="H219" s="217">
        <v>0.3</v>
      </c>
      <c r="I219" s="218"/>
      <c r="J219" s="214"/>
      <c r="K219" s="214"/>
      <c r="L219" s="219"/>
      <c r="M219" s="220"/>
      <c r="N219" s="221"/>
      <c r="O219" s="221"/>
      <c r="P219" s="221"/>
      <c r="Q219" s="221"/>
      <c r="R219" s="221"/>
      <c r="S219" s="221"/>
      <c r="T219" s="222"/>
      <c r="AT219" s="223" t="s">
        <v>200</v>
      </c>
      <c r="AU219" s="223" t="s">
        <v>81</v>
      </c>
      <c r="AV219" s="13" t="s">
        <v>83</v>
      </c>
      <c r="AW219" s="13" t="s">
        <v>30</v>
      </c>
      <c r="AX219" s="13" t="s">
        <v>73</v>
      </c>
      <c r="AY219" s="223" t="s">
        <v>124</v>
      </c>
    </row>
    <row r="220" spans="1:65" s="14" customFormat="1" ht="11.25">
      <c r="B220" s="224"/>
      <c r="C220" s="225"/>
      <c r="D220" s="193" t="s">
        <v>200</v>
      </c>
      <c r="E220" s="226" t="s">
        <v>1</v>
      </c>
      <c r="F220" s="227" t="s">
        <v>205</v>
      </c>
      <c r="G220" s="225"/>
      <c r="H220" s="228">
        <v>0.75</v>
      </c>
      <c r="I220" s="229"/>
      <c r="J220" s="225"/>
      <c r="K220" s="225"/>
      <c r="L220" s="230"/>
      <c r="M220" s="231"/>
      <c r="N220" s="232"/>
      <c r="O220" s="232"/>
      <c r="P220" s="232"/>
      <c r="Q220" s="232"/>
      <c r="R220" s="232"/>
      <c r="S220" s="232"/>
      <c r="T220" s="233"/>
      <c r="AT220" s="234" t="s">
        <v>200</v>
      </c>
      <c r="AU220" s="234" t="s">
        <v>81</v>
      </c>
      <c r="AV220" s="14" t="s">
        <v>129</v>
      </c>
      <c r="AW220" s="14" t="s">
        <v>30</v>
      </c>
      <c r="AX220" s="14" t="s">
        <v>81</v>
      </c>
      <c r="AY220" s="234" t="s">
        <v>124</v>
      </c>
    </row>
    <row r="221" spans="1:65" s="2" customFormat="1" ht="62.65" customHeight="1">
      <c r="A221" s="34"/>
      <c r="B221" s="35"/>
      <c r="C221" s="179" t="s">
        <v>261</v>
      </c>
      <c r="D221" s="179" t="s">
        <v>125</v>
      </c>
      <c r="E221" s="180" t="s">
        <v>262</v>
      </c>
      <c r="F221" s="181" t="s">
        <v>263</v>
      </c>
      <c r="G221" s="182" t="s">
        <v>216</v>
      </c>
      <c r="H221" s="183">
        <v>14.4</v>
      </c>
      <c r="I221" s="184"/>
      <c r="J221" s="185">
        <f>ROUND(I221*H221,2)</f>
        <v>0</v>
      </c>
      <c r="K221" s="186"/>
      <c r="L221" s="39"/>
      <c r="M221" s="187" t="s">
        <v>1</v>
      </c>
      <c r="N221" s="188" t="s">
        <v>38</v>
      </c>
      <c r="O221" s="71"/>
      <c r="P221" s="189">
        <f>O221*H221</f>
        <v>0</v>
      </c>
      <c r="Q221" s="189">
        <v>0</v>
      </c>
      <c r="R221" s="189">
        <f>Q221*H221</f>
        <v>0</v>
      </c>
      <c r="S221" s="189">
        <v>0</v>
      </c>
      <c r="T221" s="190">
        <f>S221*H221</f>
        <v>0</v>
      </c>
      <c r="U221" s="34"/>
      <c r="V221" s="34"/>
      <c r="W221" s="34"/>
      <c r="X221" s="34"/>
      <c r="Y221" s="34"/>
      <c r="Z221" s="34"/>
      <c r="AA221" s="34"/>
      <c r="AB221" s="34"/>
      <c r="AC221" s="34"/>
      <c r="AD221" s="34"/>
      <c r="AE221" s="34"/>
      <c r="AR221" s="191" t="s">
        <v>129</v>
      </c>
      <c r="AT221" s="191" t="s">
        <v>125</v>
      </c>
      <c r="AU221" s="191" t="s">
        <v>81</v>
      </c>
      <c r="AY221" s="17" t="s">
        <v>124</v>
      </c>
      <c r="BE221" s="192">
        <f>IF(N221="základní",J221,0)</f>
        <v>0</v>
      </c>
      <c r="BF221" s="192">
        <f>IF(N221="snížená",J221,0)</f>
        <v>0</v>
      </c>
      <c r="BG221" s="192">
        <f>IF(N221="zákl. přenesená",J221,0)</f>
        <v>0</v>
      </c>
      <c r="BH221" s="192">
        <f>IF(N221="sníž. přenesená",J221,0)</f>
        <v>0</v>
      </c>
      <c r="BI221" s="192">
        <f>IF(N221="nulová",J221,0)</f>
        <v>0</v>
      </c>
      <c r="BJ221" s="17" t="s">
        <v>81</v>
      </c>
      <c r="BK221" s="192">
        <f>ROUND(I221*H221,2)</f>
        <v>0</v>
      </c>
      <c r="BL221" s="17" t="s">
        <v>129</v>
      </c>
      <c r="BM221" s="191" t="s">
        <v>264</v>
      </c>
    </row>
    <row r="222" spans="1:65" s="2" customFormat="1" ht="48.75">
      <c r="A222" s="34"/>
      <c r="B222" s="35"/>
      <c r="C222" s="36"/>
      <c r="D222" s="193" t="s">
        <v>130</v>
      </c>
      <c r="E222" s="36"/>
      <c r="F222" s="194" t="s">
        <v>265</v>
      </c>
      <c r="G222" s="36"/>
      <c r="H222" s="36"/>
      <c r="I222" s="195"/>
      <c r="J222" s="36"/>
      <c r="K222" s="36"/>
      <c r="L222" s="39"/>
      <c r="M222" s="196"/>
      <c r="N222" s="197"/>
      <c r="O222" s="71"/>
      <c r="P222" s="71"/>
      <c r="Q222" s="71"/>
      <c r="R222" s="71"/>
      <c r="S222" s="71"/>
      <c r="T222" s="72"/>
      <c r="U222" s="34"/>
      <c r="V222" s="34"/>
      <c r="W222" s="34"/>
      <c r="X222" s="34"/>
      <c r="Y222" s="34"/>
      <c r="Z222" s="34"/>
      <c r="AA222" s="34"/>
      <c r="AB222" s="34"/>
      <c r="AC222" s="34"/>
      <c r="AD222" s="34"/>
      <c r="AE222" s="34"/>
      <c r="AT222" s="17" t="s">
        <v>130</v>
      </c>
      <c r="AU222" s="17" t="s">
        <v>81</v>
      </c>
    </row>
    <row r="223" spans="1:65" s="12" customFormat="1" ht="11.25">
      <c r="B223" s="203"/>
      <c r="C223" s="204"/>
      <c r="D223" s="193" t="s">
        <v>200</v>
      </c>
      <c r="E223" s="205" t="s">
        <v>1</v>
      </c>
      <c r="F223" s="206" t="s">
        <v>227</v>
      </c>
      <c r="G223" s="204"/>
      <c r="H223" s="205" t="s">
        <v>1</v>
      </c>
      <c r="I223" s="207"/>
      <c r="J223" s="204"/>
      <c r="K223" s="204"/>
      <c r="L223" s="208"/>
      <c r="M223" s="209"/>
      <c r="N223" s="210"/>
      <c r="O223" s="210"/>
      <c r="P223" s="210"/>
      <c r="Q223" s="210"/>
      <c r="R223" s="210"/>
      <c r="S223" s="210"/>
      <c r="T223" s="211"/>
      <c r="AT223" s="212" t="s">
        <v>200</v>
      </c>
      <c r="AU223" s="212" t="s">
        <v>81</v>
      </c>
      <c r="AV223" s="12" t="s">
        <v>81</v>
      </c>
      <c r="AW223" s="12" t="s">
        <v>30</v>
      </c>
      <c r="AX223" s="12" t="s">
        <v>73</v>
      </c>
      <c r="AY223" s="212" t="s">
        <v>124</v>
      </c>
    </row>
    <row r="224" spans="1:65" s="12" customFormat="1" ht="11.25">
      <c r="B224" s="203"/>
      <c r="C224" s="204"/>
      <c r="D224" s="193" t="s">
        <v>200</v>
      </c>
      <c r="E224" s="205" t="s">
        <v>1</v>
      </c>
      <c r="F224" s="206" t="s">
        <v>229</v>
      </c>
      <c r="G224" s="204"/>
      <c r="H224" s="205" t="s">
        <v>1</v>
      </c>
      <c r="I224" s="207"/>
      <c r="J224" s="204"/>
      <c r="K224" s="204"/>
      <c r="L224" s="208"/>
      <c r="M224" s="209"/>
      <c r="N224" s="210"/>
      <c r="O224" s="210"/>
      <c r="P224" s="210"/>
      <c r="Q224" s="210"/>
      <c r="R224" s="210"/>
      <c r="S224" s="210"/>
      <c r="T224" s="211"/>
      <c r="AT224" s="212" t="s">
        <v>200</v>
      </c>
      <c r="AU224" s="212" t="s">
        <v>81</v>
      </c>
      <c r="AV224" s="12" t="s">
        <v>81</v>
      </c>
      <c r="AW224" s="12" t="s">
        <v>30</v>
      </c>
      <c r="AX224" s="12" t="s">
        <v>73</v>
      </c>
      <c r="AY224" s="212" t="s">
        <v>124</v>
      </c>
    </row>
    <row r="225" spans="1:65" s="13" customFormat="1" ht="11.25">
      <c r="B225" s="213"/>
      <c r="C225" s="214"/>
      <c r="D225" s="193" t="s">
        <v>200</v>
      </c>
      <c r="E225" s="215" t="s">
        <v>1</v>
      </c>
      <c r="F225" s="216" t="s">
        <v>266</v>
      </c>
      <c r="G225" s="214"/>
      <c r="H225" s="217">
        <v>3.6</v>
      </c>
      <c r="I225" s="218"/>
      <c r="J225" s="214"/>
      <c r="K225" s="214"/>
      <c r="L225" s="219"/>
      <c r="M225" s="220"/>
      <c r="N225" s="221"/>
      <c r="O225" s="221"/>
      <c r="P225" s="221"/>
      <c r="Q225" s="221"/>
      <c r="R225" s="221"/>
      <c r="S225" s="221"/>
      <c r="T225" s="222"/>
      <c r="AT225" s="223" t="s">
        <v>200</v>
      </c>
      <c r="AU225" s="223" t="s">
        <v>81</v>
      </c>
      <c r="AV225" s="13" t="s">
        <v>83</v>
      </c>
      <c r="AW225" s="13" t="s">
        <v>30</v>
      </c>
      <c r="AX225" s="13" t="s">
        <v>73</v>
      </c>
      <c r="AY225" s="223" t="s">
        <v>124</v>
      </c>
    </row>
    <row r="226" spans="1:65" s="12" customFormat="1" ht="11.25">
      <c r="B226" s="203"/>
      <c r="C226" s="204"/>
      <c r="D226" s="193" t="s">
        <v>200</v>
      </c>
      <c r="E226" s="205" t="s">
        <v>1</v>
      </c>
      <c r="F226" s="206" t="s">
        <v>231</v>
      </c>
      <c r="G226" s="204"/>
      <c r="H226" s="205" t="s">
        <v>1</v>
      </c>
      <c r="I226" s="207"/>
      <c r="J226" s="204"/>
      <c r="K226" s="204"/>
      <c r="L226" s="208"/>
      <c r="M226" s="209"/>
      <c r="N226" s="210"/>
      <c r="O226" s="210"/>
      <c r="P226" s="210"/>
      <c r="Q226" s="210"/>
      <c r="R226" s="210"/>
      <c r="S226" s="210"/>
      <c r="T226" s="211"/>
      <c r="AT226" s="212" t="s">
        <v>200</v>
      </c>
      <c r="AU226" s="212" t="s">
        <v>81</v>
      </c>
      <c r="AV226" s="12" t="s">
        <v>81</v>
      </c>
      <c r="AW226" s="12" t="s">
        <v>30</v>
      </c>
      <c r="AX226" s="12" t="s">
        <v>73</v>
      </c>
      <c r="AY226" s="212" t="s">
        <v>124</v>
      </c>
    </row>
    <row r="227" spans="1:65" s="13" customFormat="1" ht="11.25">
      <c r="B227" s="213"/>
      <c r="C227" s="214"/>
      <c r="D227" s="193" t="s">
        <v>200</v>
      </c>
      <c r="E227" s="215" t="s">
        <v>1</v>
      </c>
      <c r="F227" s="216" t="s">
        <v>267</v>
      </c>
      <c r="G227" s="214"/>
      <c r="H227" s="217">
        <v>3.6</v>
      </c>
      <c r="I227" s="218"/>
      <c r="J227" s="214"/>
      <c r="K227" s="214"/>
      <c r="L227" s="219"/>
      <c r="M227" s="220"/>
      <c r="N227" s="221"/>
      <c r="O227" s="221"/>
      <c r="P227" s="221"/>
      <c r="Q227" s="221"/>
      <c r="R227" s="221"/>
      <c r="S227" s="221"/>
      <c r="T227" s="222"/>
      <c r="AT227" s="223" t="s">
        <v>200</v>
      </c>
      <c r="AU227" s="223" t="s">
        <v>81</v>
      </c>
      <c r="AV227" s="13" t="s">
        <v>83</v>
      </c>
      <c r="AW227" s="13" t="s">
        <v>30</v>
      </c>
      <c r="AX227" s="13" t="s">
        <v>73</v>
      </c>
      <c r="AY227" s="223" t="s">
        <v>124</v>
      </c>
    </row>
    <row r="228" spans="1:65" s="12" customFormat="1" ht="11.25">
      <c r="B228" s="203"/>
      <c r="C228" s="204"/>
      <c r="D228" s="193" t="s">
        <v>200</v>
      </c>
      <c r="E228" s="205" t="s">
        <v>1</v>
      </c>
      <c r="F228" s="206" t="s">
        <v>232</v>
      </c>
      <c r="G228" s="204"/>
      <c r="H228" s="205" t="s">
        <v>1</v>
      </c>
      <c r="I228" s="207"/>
      <c r="J228" s="204"/>
      <c r="K228" s="204"/>
      <c r="L228" s="208"/>
      <c r="M228" s="209"/>
      <c r="N228" s="210"/>
      <c r="O228" s="210"/>
      <c r="P228" s="210"/>
      <c r="Q228" s="210"/>
      <c r="R228" s="210"/>
      <c r="S228" s="210"/>
      <c r="T228" s="211"/>
      <c r="AT228" s="212" t="s">
        <v>200</v>
      </c>
      <c r="AU228" s="212" t="s">
        <v>81</v>
      </c>
      <c r="AV228" s="12" t="s">
        <v>81</v>
      </c>
      <c r="AW228" s="12" t="s">
        <v>30</v>
      </c>
      <c r="AX228" s="12" t="s">
        <v>73</v>
      </c>
      <c r="AY228" s="212" t="s">
        <v>124</v>
      </c>
    </row>
    <row r="229" spans="1:65" s="12" customFormat="1" ht="11.25">
      <c r="B229" s="203"/>
      <c r="C229" s="204"/>
      <c r="D229" s="193" t="s">
        <v>200</v>
      </c>
      <c r="E229" s="205" t="s">
        <v>1</v>
      </c>
      <c r="F229" s="206" t="s">
        <v>229</v>
      </c>
      <c r="G229" s="204"/>
      <c r="H229" s="205" t="s">
        <v>1</v>
      </c>
      <c r="I229" s="207"/>
      <c r="J229" s="204"/>
      <c r="K229" s="204"/>
      <c r="L229" s="208"/>
      <c r="M229" s="209"/>
      <c r="N229" s="210"/>
      <c r="O229" s="210"/>
      <c r="P229" s="210"/>
      <c r="Q229" s="210"/>
      <c r="R229" s="210"/>
      <c r="S229" s="210"/>
      <c r="T229" s="211"/>
      <c r="AT229" s="212" t="s">
        <v>200</v>
      </c>
      <c r="AU229" s="212" t="s">
        <v>81</v>
      </c>
      <c r="AV229" s="12" t="s">
        <v>81</v>
      </c>
      <c r="AW229" s="12" t="s">
        <v>30</v>
      </c>
      <c r="AX229" s="12" t="s">
        <v>73</v>
      </c>
      <c r="AY229" s="212" t="s">
        <v>124</v>
      </c>
    </row>
    <row r="230" spans="1:65" s="13" customFormat="1" ht="11.25">
      <c r="B230" s="213"/>
      <c r="C230" s="214"/>
      <c r="D230" s="193" t="s">
        <v>200</v>
      </c>
      <c r="E230" s="215" t="s">
        <v>1</v>
      </c>
      <c r="F230" s="216" t="s">
        <v>268</v>
      </c>
      <c r="G230" s="214"/>
      <c r="H230" s="217">
        <v>3.6</v>
      </c>
      <c r="I230" s="218"/>
      <c r="J230" s="214"/>
      <c r="K230" s="214"/>
      <c r="L230" s="219"/>
      <c r="M230" s="220"/>
      <c r="N230" s="221"/>
      <c r="O230" s="221"/>
      <c r="P230" s="221"/>
      <c r="Q230" s="221"/>
      <c r="R230" s="221"/>
      <c r="S230" s="221"/>
      <c r="T230" s="222"/>
      <c r="AT230" s="223" t="s">
        <v>200</v>
      </c>
      <c r="AU230" s="223" t="s">
        <v>81</v>
      </c>
      <c r="AV230" s="13" t="s">
        <v>83</v>
      </c>
      <c r="AW230" s="13" t="s">
        <v>30</v>
      </c>
      <c r="AX230" s="13" t="s">
        <v>73</v>
      </c>
      <c r="AY230" s="223" t="s">
        <v>124</v>
      </c>
    </row>
    <row r="231" spans="1:65" s="12" customFormat="1" ht="11.25">
      <c r="B231" s="203"/>
      <c r="C231" s="204"/>
      <c r="D231" s="193" t="s">
        <v>200</v>
      </c>
      <c r="E231" s="205" t="s">
        <v>1</v>
      </c>
      <c r="F231" s="206" t="s">
        <v>231</v>
      </c>
      <c r="G231" s="204"/>
      <c r="H231" s="205" t="s">
        <v>1</v>
      </c>
      <c r="I231" s="207"/>
      <c r="J231" s="204"/>
      <c r="K231" s="204"/>
      <c r="L231" s="208"/>
      <c r="M231" s="209"/>
      <c r="N231" s="210"/>
      <c r="O231" s="210"/>
      <c r="P231" s="210"/>
      <c r="Q231" s="210"/>
      <c r="R231" s="210"/>
      <c r="S231" s="210"/>
      <c r="T231" s="211"/>
      <c r="AT231" s="212" t="s">
        <v>200</v>
      </c>
      <c r="AU231" s="212" t="s">
        <v>81</v>
      </c>
      <c r="AV231" s="12" t="s">
        <v>81</v>
      </c>
      <c r="AW231" s="12" t="s">
        <v>30</v>
      </c>
      <c r="AX231" s="12" t="s">
        <v>73</v>
      </c>
      <c r="AY231" s="212" t="s">
        <v>124</v>
      </c>
    </row>
    <row r="232" spans="1:65" s="13" customFormat="1" ht="11.25">
      <c r="B232" s="213"/>
      <c r="C232" s="214"/>
      <c r="D232" s="193" t="s">
        <v>200</v>
      </c>
      <c r="E232" s="215" t="s">
        <v>1</v>
      </c>
      <c r="F232" s="216" t="s">
        <v>269</v>
      </c>
      <c r="G232" s="214"/>
      <c r="H232" s="217">
        <v>3.6</v>
      </c>
      <c r="I232" s="218"/>
      <c r="J232" s="214"/>
      <c r="K232" s="214"/>
      <c r="L232" s="219"/>
      <c r="M232" s="220"/>
      <c r="N232" s="221"/>
      <c r="O232" s="221"/>
      <c r="P232" s="221"/>
      <c r="Q232" s="221"/>
      <c r="R232" s="221"/>
      <c r="S232" s="221"/>
      <c r="T232" s="222"/>
      <c r="AT232" s="223" t="s">
        <v>200</v>
      </c>
      <c r="AU232" s="223" t="s">
        <v>81</v>
      </c>
      <c r="AV232" s="13" t="s">
        <v>83</v>
      </c>
      <c r="AW232" s="13" t="s">
        <v>30</v>
      </c>
      <c r="AX232" s="13" t="s">
        <v>73</v>
      </c>
      <c r="AY232" s="223" t="s">
        <v>124</v>
      </c>
    </row>
    <row r="233" spans="1:65" s="14" customFormat="1" ht="11.25">
      <c r="B233" s="224"/>
      <c r="C233" s="225"/>
      <c r="D233" s="193" t="s">
        <v>200</v>
      </c>
      <c r="E233" s="226" t="s">
        <v>1</v>
      </c>
      <c r="F233" s="227" t="s">
        <v>205</v>
      </c>
      <c r="G233" s="225"/>
      <c r="H233" s="228">
        <v>14.4</v>
      </c>
      <c r="I233" s="229"/>
      <c r="J233" s="225"/>
      <c r="K233" s="225"/>
      <c r="L233" s="230"/>
      <c r="M233" s="231"/>
      <c r="N233" s="232"/>
      <c r="O233" s="232"/>
      <c r="P233" s="232"/>
      <c r="Q233" s="232"/>
      <c r="R233" s="232"/>
      <c r="S233" s="232"/>
      <c r="T233" s="233"/>
      <c r="AT233" s="234" t="s">
        <v>200</v>
      </c>
      <c r="AU233" s="234" t="s">
        <v>81</v>
      </c>
      <c r="AV233" s="14" t="s">
        <v>129</v>
      </c>
      <c r="AW233" s="14" t="s">
        <v>30</v>
      </c>
      <c r="AX233" s="14" t="s">
        <v>81</v>
      </c>
      <c r="AY233" s="234" t="s">
        <v>124</v>
      </c>
    </row>
    <row r="234" spans="1:65" s="11" customFormat="1" ht="25.9" customHeight="1">
      <c r="B234" s="165"/>
      <c r="C234" s="166"/>
      <c r="D234" s="167" t="s">
        <v>72</v>
      </c>
      <c r="E234" s="168" t="s">
        <v>129</v>
      </c>
      <c r="F234" s="168" t="s">
        <v>270</v>
      </c>
      <c r="G234" s="166"/>
      <c r="H234" s="166"/>
      <c r="I234" s="169"/>
      <c r="J234" s="170">
        <f>BK234</f>
        <v>0</v>
      </c>
      <c r="K234" s="166"/>
      <c r="L234" s="171"/>
      <c r="M234" s="172"/>
      <c r="N234" s="173"/>
      <c r="O234" s="173"/>
      <c r="P234" s="174">
        <f>SUM(P235:P338)</f>
        <v>0</v>
      </c>
      <c r="Q234" s="173"/>
      <c r="R234" s="174">
        <f>SUM(R235:R338)</f>
        <v>0</v>
      </c>
      <c r="S234" s="173"/>
      <c r="T234" s="175">
        <f>SUM(T235:T338)</f>
        <v>0</v>
      </c>
      <c r="AR234" s="176" t="s">
        <v>81</v>
      </c>
      <c r="AT234" s="177" t="s">
        <v>72</v>
      </c>
      <c r="AU234" s="177" t="s">
        <v>73</v>
      </c>
      <c r="AY234" s="176" t="s">
        <v>124</v>
      </c>
      <c r="BK234" s="178">
        <f>SUM(BK235:BK338)</f>
        <v>0</v>
      </c>
    </row>
    <row r="235" spans="1:65" s="2" customFormat="1" ht="49.15" customHeight="1">
      <c r="A235" s="34"/>
      <c r="B235" s="35"/>
      <c r="C235" s="179" t="s">
        <v>167</v>
      </c>
      <c r="D235" s="179" t="s">
        <v>125</v>
      </c>
      <c r="E235" s="180" t="s">
        <v>271</v>
      </c>
      <c r="F235" s="181" t="s">
        <v>272</v>
      </c>
      <c r="G235" s="182" t="s">
        <v>216</v>
      </c>
      <c r="H235" s="183">
        <v>244.79499999999999</v>
      </c>
      <c r="I235" s="184"/>
      <c r="J235" s="185">
        <f>ROUND(I235*H235,2)</f>
        <v>0</v>
      </c>
      <c r="K235" s="186"/>
      <c r="L235" s="39"/>
      <c r="M235" s="187" t="s">
        <v>1</v>
      </c>
      <c r="N235" s="188" t="s">
        <v>38</v>
      </c>
      <c r="O235" s="71"/>
      <c r="P235" s="189">
        <f>O235*H235</f>
        <v>0</v>
      </c>
      <c r="Q235" s="189">
        <v>0</v>
      </c>
      <c r="R235" s="189">
        <f>Q235*H235</f>
        <v>0</v>
      </c>
      <c r="S235" s="189">
        <v>0</v>
      </c>
      <c r="T235" s="190">
        <f>S235*H235</f>
        <v>0</v>
      </c>
      <c r="U235" s="34"/>
      <c r="V235" s="34"/>
      <c r="W235" s="34"/>
      <c r="X235" s="34"/>
      <c r="Y235" s="34"/>
      <c r="Z235" s="34"/>
      <c r="AA235" s="34"/>
      <c r="AB235" s="34"/>
      <c r="AC235" s="34"/>
      <c r="AD235" s="34"/>
      <c r="AE235" s="34"/>
      <c r="AR235" s="191" t="s">
        <v>129</v>
      </c>
      <c r="AT235" s="191" t="s">
        <v>125</v>
      </c>
      <c r="AU235" s="191" t="s">
        <v>81</v>
      </c>
      <c r="AY235" s="17" t="s">
        <v>124</v>
      </c>
      <c r="BE235" s="192">
        <f>IF(N235="základní",J235,0)</f>
        <v>0</v>
      </c>
      <c r="BF235" s="192">
        <f>IF(N235="snížená",J235,0)</f>
        <v>0</v>
      </c>
      <c r="BG235" s="192">
        <f>IF(N235="zákl. přenesená",J235,0)</f>
        <v>0</v>
      </c>
      <c r="BH235" s="192">
        <f>IF(N235="sníž. přenesená",J235,0)</f>
        <v>0</v>
      </c>
      <c r="BI235" s="192">
        <f>IF(N235="nulová",J235,0)</f>
        <v>0</v>
      </c>
      <c r="BJ235" s="17" t="s">
        <v>81</v>
      </c>
      <c r="BK235" s="192">
        <f>ROUND(I235*H235,2)</f>
        <v>0</v>
      </c>
      <c r="BL235" s="17" t="s">
        <v>129</v>
      </c>
      <c r="BM235" s="191" t="s">
        <v>273</v>
      </c>
    </row>
    <row r="236" spans="1:65" s="2" customFormat="1" ht="19.5">
      <c r="A236" s="34"/>
      <c r="B236" s="35"/>
      <c r="C236" s="36"/>
      <c r="D236" s="193" t="s">
        <v>130</v>
      </c>
      <c r="E236" s="36"/>
      <c r="F236" s="194" t="s">
        <v>274</v>
      </c>
      <c r="G236" s="36"/>
      <c r="H236" s="36"/>
      <c r="I236" s="195"/>
      <c r="J236" s="36"/>
      <c r="K236" s="36"/>
      <c r="L236" s="39"/>
      <c r="M236" s="196"/>
      <c r="N236" s="197"/>
      <c r="O236" s="71"/>
      <c r="P236" s="71"/>
      <c r="Q236" s="71"/>
      <c r="R236" s="71"/>
      <c r="S236" s="71"/>
      <c r="T236" s="72"/>
      <c r="U236" s="34"/>
      <c r="V236" s="34"/>
      <c r="W236" s="34"/>
      <c r="X236" s="34"/>
      <c r="Y236" s="34"/>
      <c r="Z236" s="34"/>
      <c r="AA236" s="34"/>
      <c r="AB236" s="34"/>
      <c r="AC236" s="34"/>
      <c r="AD236" s="34"/>
      <c r="AE236" s="34"/>
      <c r="AT236" s="17" t="s">
        <v>130</v>
      </c>
      <c r="AU236" s="17" t="s">
        <v>81</v>
      </c>
    </row>
    <row r="237" spans="1:65" s="12" customFormat="1" ht="11.25">
      <c r="B237" s="203"/>
      <c r="C237" s="204"/>
      <c r="D237" s="193" t="s">
        <v>200</v>
      </c>
      <c r="E237" s="205" t="s">
        <v>1</v>
      </c>
      <c r="F237" s="206" t="s">
        <v>227</v>
      </c>
      <c r="G237" s="204"/>
      <c r="H237" s="205" t="s">
        <v>1</v>
      </c>
      <c r="I237" s="207"/>
      <c r="J237" s="204"/>
      <c r="K237" s="204"/>
      <c r="L237" s="208"/>
      <c r="M237" s="209"/>
      <c r="N237" s="210"/>
      <c r="O237" s="210"/>
      <c r="P237" s="210"/>
      <c r="Q237" s="210"/>
      <c r="R237" s="210"/>
      <c r="S237" s="210"/>
      <c r="T237" s="211"/>
      <c r="AT237" s="212" t="s">
        <v>200</v>
      </c>
      <c r="AU237" s="212" t="s">
        <v>81</v>
      </c>
      <c r="AV237" s="12" t="s">
        <v>81</v>
      </c>
      <c r="AW237" s="12" t="s">
        <v>30</v>
      </c>
      <c r="AX237" s="12" t="s">
        <v>73</v>
      </c>
      <c r="AY237" s="212" t="s">
        <v>124</v>
      </c>
    </row>
    <row r="238" spans="1:65" s="12" customFormat="1" ht="11.25">
      <c r="B238" s="203"/>
      <c r="C238" s="204"/>
      <c r="D238" s="193" t="s">
        <v>200</v>
      </c>
      <c r="E238" s="205" t="s">
        <v>1</v>
      </c>
      <c r="F238" s="206" t="s">
        <v>229</v>
      </c>
      <c r="G238" s="204"/>
      <c r="H238" s="205" t="s">
        <v>1</v>
      </c>
      <c r="I238" s="207"/>
      <c r="J238" s="204"/>
      <c r="K238" s="204"/>
      <c r="L238" s="208"/>
      <c r="M238" s="209"/>
      <c r="N238" s="210"/>
      <c r="O238" s="210"/>
      <c r="P238" s="210"/>
      <c r="Q238" s="210"/>
      <c r="R238" s="210"/>
      <c r="S238" s="210"/>
      <c r="T238" s="211"/>
      <c r="AT238" s="212" t="s">
        <v>200</v>
      </c>
      <c r="AU238" s="212" t="s">
        <v>81</v>
      </c>
      <c r="AV238" s="12" t="s">
        <v>81</v>
      </c>
      <c r="AW238" s="12" t="s">
        <v>30</v>
      </c>
      <c r="AX238" s="12" t="s">
        <v>73</v>
      </c>
      <c r="AY238" s="212" t="s">
        <v>124</v>
      </c>
    </row>
    <row r="239" spans="1:65" s="13" customFormat="1" ht="11.25">
      <c r="B239" s="213"/>
      <c r="C239" s="214"/>
      <c r="D239" s="193" t="s">
        <v>200</v>
      </c>
      <c r="E239" s="215" t="s">
        <v>1</v>
      </c>
      <c r="F239" s="216" t="s">
        <v>275</v>
      </c>
      <c r="G239" s="214"/>
      <c r="H239" s="217">
        <v>4.49</v>
      </c>
      <c r="I239" s="218"/>
      <c r="J239" s="214"/>
      <c r="K239" s="214"/>
      <c r="L239" s="219"/>
      <c r="M239" s="220"/>
      <c r="N239" s="221"/>
      <c r="O239" s="221"/>
      <c r="P239" s="221"/>
      <c r="Q239" s="221"/>
      <c r="R239" s="221"/>
      <c r="S239" s="221"/>
      <c r="T239" s="222"/>
      <c r="AT239" s="223" t="s">
        <v>200</v>
      </c>
      <c r="AU239" s="223" t="s">
        <v>81</v>
      </c>
      <c r="AV239" s="13" t="s">
        <v>83</v>
      </c>
      <c r="AW239" s="13" t="s">
        <v>30</v>
      </c>
      <c r="AX239" s="13" t="s">
        <v>73</v>
      </c>
      <c r="AY239" s="223" t="s">
        <v>124</v>
      </c>
    </row>
    <row r="240" spans="1:65" s="13" customFormat="1" ht="11.25">
      <c r="B240" s="213"/>
      <c r="C240" s="214"/>
      <c r="D240" s="193" t="s">
        <v>200</v>
      </c>
      <c r="E240" s="215" t="s">
        <v>1</v>
      </c>
      <c r="F240" s="216" t="s">
        <v>276</v>
      </c>
      <c r="G240" s="214"/>
      <c r="H240" s="217">
        <v>18.77</v>
      </c>
      <c r="I240" s="218"/>
      <c r="J240" s="214"/>
      <c r="K240" s="214"/>
      <c r="L240" s="219"/>
      <c r="M240" s="220"/>
      <c r="N240" s="221"/>
      <c r="O240" s="221"/>
      <c r="P240" s="221"/>
      <c r="Q240" s="221"/>
      <c r="R240" s="221"/>
      <c r="S240" s="221"/>
      <c r="T240" s="222"/>
      <c r="AT240" s="223" t="s">
        <v>200</v>
      </c>
      <c r="AU240" s="223" t="s">
        <v>81</v>
      </c>
      <c r="AV240" s="13" t="s">
        <v>83</v>
      </c>
      <c r="AW240" s="13" t="s">
        <v>30</v>
      </c>
      <c r="AX240" s="13" t="s">
        <v>73</v>
      </c>
      <c r="AY240" s="223" t="s">
        <v>124</v>
      </c>
    </row>
    <row r="241" spans="2:51" s="13" customFormat="1" ht="11.25">
      <c r="B241" s="213"/>
      <c r="C241" s="214"/>
      <c r="D241" s="193" t="s">
        <v>200</v>
      </c>
      <c r="E241" s="215" t="s">
        <v>1</v>
      </c>
      <c r="F241" s="216" t="s">
        <v>277</v>
      </c>
      <c r="G241" s="214"/>
      <c r="H241" s="217">
        <v>53.99</v>
      </c>
      <c r="I241" s="218"/>
      <c r="J241" s="214"/>
      <c r="K241" s="214"/>
      <c r="L241" s="219"/>
      <c r="M241" s="220"/>
      <c r="N241" s="221"/>
      <c r="O241" s="221"/>
      <c r="P241" s="221"/>
      <c r="Q241" s="221"/>
      <c r="R241" s="221"/>
      <c r="S241" s="221"/>
      <c r="T241" s="222"/>
      <c r="AT241" s="223" t="s">
        <v>200</v>
      </c>
      <c r="AU241" s="223" t="s">
        <v>81</v>
      </c>
      <c r="AV241" s="13" t="s">
        <v>83</v>
      </c>
      <c r="AW241" s="13" t="s">
        <v>30</v>
      </c>
      <c r="AX241" s="13" t="s">
        <v>73</v>
      </c>
      <c r="AY241" s="223" t="s">
        <v>124</v>
      </c>
    </row>
    <row r="242" spans="2:51" s="13" customFormat="1" ht="11.25">
      <c r="B242" s="213"/>
      <c r="C242" s="214"/>
      <c r="D242" s="193" t="s">
        <v>200</v>
      </c>
      <c r="E242" s="215" t="s">
        <v>1</v>
      </c>
      <c r="F242" s="216" t="s">
        <v>278</v>
      </c>
      <c r="G242" s="214"/>
      <c r="H242" s="217">
        <v>-28.643999999999998</v>
      </c>
      <c r="I242" s="218"/>
      <c r="J242" s="214"/>
      <c r="K242" s="214"/>
      <c r="L242" s="219"/>
      <c r="M242" s="220"/>
      <c r="N242" s="221"/>
      <c r="O242" s="221"/>
      <c r="P242" s="221"/>
      <c r="Q242" s="221"/>
      <c r="R242" s="221"/>
      <c r="S242" s="221"/>
      <c r="T242" s="222"/>
      <c r="AT242" s="223" t="s">
        <v>200</v>
      </c>
      <c r="AU242" s="223" t="s">
        <v>81</v>
      </c>
      <c r="AV242" s="13" t="s">
        <v>83</v>
      </c>
      <c r="AW242" s="13" t="s">
        <v>30</v>
      </c>
      <c r="AX242" s="13" t="s">
        <v>73</v>
      </c>
      <c r="AY242" s="223" t="s">
        <v>124</v>
      </c>
    </row>
    <row r="243" spans="2:51" s="13" customFormat="1" ht="11.25">
      <c r="B243" s="213"/>
      <c r="C243" s="214"/>
      <c r="D243" s="193" t="s">
        <v>200</v>
      </c>
      <c r="E243" s="215" t="s">
        <v>1</v>
      </c>
      <c r="F243" s="216" t="s">
        <v>279</v>
      </c>
      <c r="G243" s="214"/>
      <c r="H243" s="217">
        <v>34.86</v>
      </c>
      <c r="I243" s="218"/>
      <c r="J243" s="214"/>
      <c r="K243" s="214"/>
      <c r="L243" s="219"/>
      <c r="M243" s="220"/>
      <c r="N243" s="221"/>
      <c r="O243" s="221"/>
      <c r="P243" s="221"/>
      <c r="Q243" s="221"/>
      <c r="R243" s="221"/>
      <c r="S243" s="221"/>
      <c r="T243" s="222"/>
      <c r="AT243" s="223" t="s">
        <v>200</v>
      </c>
      <c r="AU243" s="223" t="s">
        <v>81</v>
      </c>
      <c r="AV243" s="13" t="s">
        <v>83</v>
      </c>
      <c r="AW243" s="13" t="s">
        <v>30</v>
      </c>
      <c r="AX243" s="13" t="s">
        <v>73</v>
      </c>
      <c r="AY243" s="223" t="s">
        <v>124</v>
      </c>
    </row>
    <row r="244" spans="2:51" s="13" customFormat="1" ht="11.25">
      <c r="B244" s="213"/>
      <c r="C244" s="214"/>
      <c r="D244" s="193" t="s">
        <v>200</v>
      </c>
      <c r="E244" s="215" t="s">
        <v>1</v>
      </c>
      <c r="F244" s="216" t="s">
        <v>280</v>
      </c>
      <c r="G244" s="214"/>
      <c r="H244" s="217">
        <v>39.46</v>
      </c>
      <c r="I244" s="218"/>
      <c r="J244" s="214"/>
      <c r="K244" s="214"/>
      <c r="L244" s="219"/>
      <c r="M244" s="220"/>
      <c r="N244" s="221"/>
      <c r="O244" s="221"/>
      <c r="P244" s="221"/>
      <c r="Q244" s="221"/>
      <c r="R244" s="221"/>
      <c r="S244" s="221"/>
      <c r="T244" s="222"/>
      <c r="AT244" s="223" t="s">
        <v>200</v>
      </c>
      <c r="AU244" s="223" t="s">
        <v>81</v>
      </c>
      <c r="AV244" s="13" t="s">
        <v>83</v>
      </c>
      <c r="AW244" s="13" t="s">
        <v>30</v>
      </c>
      <c r="AX244" s="13" t="s">
        <v>73</v>
      </c>
      <c r="AY244" s="223" t="s">
        <v>124</v>
      </c>
    </row>
    <row r="245" spans="2:51" s="13" customFormat="1" ht="11.25">
      <c r="B245" s="213"/>
      <c r="C245" s="214"/>
      <c r="D245" s="193" t="s">
        <v>200</v>
      </c>
      <c r="E245" s="215" t="s">
        <v>1</v>
      </c>
      <c r="F245" s="216" t="s">
        <v>281</v>
      </c>
      <c r="G245" s="214"/>
      <c r="H245" s="217">
        <v>-40.869999999999997</v>
      </c>
      <c r="I245" s="218"/>
      <c r="J245" s="214"/>
      <c r="K245" s="214"/>
      <c r="L245" s="219"/>
      <c r="M245" s="220"/>
      <c r="N245" s="221"/>
      <c r="O245" s="221"/>
      <c r="P245" s="221"/>
      <c r="Q245" s="221"/>
      <c r="R245" s="221"/>
      <c r="S245" s="221"/>
      <c r="T245" s="222"/>
      <c r="AT245" s="223" t="s">
        <v>200</v>
      </c>
      <c r="AU245" s="223" t="s">
        <v>81</v>
      </c>
      <c r="AV245" s="13" t="s">
        <v>83</v>
      </c>
      <c r="AW245" s="13" t="s">
        <v>30</v>
      </c>
      <c r="AX245" s="13" t="s">
        <v>73</v>
      </c>
      <c r="AY245" s="223" t="s">
        <v>124</v>
      </c>
    </row>
    <row r="246" spans="2:51" s="13" customFormat="1" ht="11.25">
      <c r="B246" s="213"/>
      <c r="C246" s="214"/>
      <c r="D246" s="193" t="s">
        <v>200</v>
      </c>
      <c r="E246" s="215" t="s">
        <v>1</v>
      </c>
      <c r="F246" s="216" t="s">
        <v>282</v>
      </c>
      <c r="G246" s="214"/>
      <c r="H246" s="217">
        <v>3.93</v>
      </c>
      <c r="I246" s="218"/>
      <c r="J246" s="214"/>
      <c r="K246" s="214"/>
      <c r="L246" s="219"/>
      <c r="M246" s="220"/>
      <c r="N246" s="221"/>
      <c r="O246" s="221"/>
      <c r="P246" s="221"/>
      <c r="Q246" s="221"/>
      <c r="R246" s="221"/>
      <c r="S246" s="221"/>
      <c r="T246" s="222"/>
      <c r="AT246" s="223" t="s">
        <v>200</v>
      </c>
      <c r="AU246" s="223" t="s">
        <v>81</v>
      </c>
      <c r="AV246" s="13" t="s">
        <v>83</v>
      </c>
      <c r="AW246" s="13" t="s">
        <v>30</v>
      </c>
      <c r="AX246" s="13" t="s">
        <v>73</v>
      </c>
      <c r="AY246" s="223" t="s">
        <v>124</v>
      </c>
    </row>
    <row r="247" spans="2:51" s="13" customFormat="1" ht="11.25">
      <c r="B247" s="213"/>
      <c r="C247" s="214"/>
      <c r="D247" s="193" t="s">
        <v>200</v>
      </c>
      <c r="E247" s="215" t="s">
        <v>1</v>
      </c>
      <c r="F247" s="216" t="s">
        <v>283</v>
      </c>
      <c r="G247" s="214"/>
      <c r="H247" s="217">
        <v>1.25</v>
      </c>
      <c r="I247" s="218"/>
      <c r="J247" s="214"/>
      <c r="K247" s="214"/>
      <c r="L247" s="219"/>
      <c r="M247" s="220"/>
      <c r="N247" s="221"/>
      <c r="O247" s="221"/>
      <c r="P247" s="221"/>
      <c r="Q247" s="221"/>
      <c r="R247" s="221"/>
      <c r="S247" s="221"/>
      <c r="T247" s="222"/>
      <c r="AT247" s="223" t="s">
        <v>200</v>
      </c>
      <c r="AU247" s="223" t="s">
        <v>81</v>
      </c>
      <c r="AV247" s="13" t="s">
        <v>83</v>
      </c>
      <c r="AW247" s="13" t="s">
        <v>30</v>
      </c>
      <c r="AX247" s="13" t="s">
        <v>73</v>
      </c>
      <c r="AY247" s="223" t="s">
        <v>124</v>
      </c>
    </row>
    <row r="248" spans="2:51" s="13" customFormat="1" ht="11.25">
      <c r="B248" s="213"/>
      <c r="C248" s="214"/>
      <c r="D248" s="193" t="s">
        <v>200</v>
      </c>
      <c r="E248" s="215" t="s">
        <v>1</v>
      </c>
      <c r="F248" s="216" t="s">
        <v>284</v>
      </c>
      <c r="G248" s="214"/>
      <c r="H248" s="217">
        <v>3.11</v>
      </c>
      <c r="I248" s="218"/>
      <c r="J248" s="214"/>
      <c r="K248" s="214"/>
      <c r="L248" s="219"/>
      <c r="M248" s="220"/>
      <c r="N248" s="221"/>
      <c r="O248" s="221"/>
      <c r="P248" s="221"/>
      <c r="Q248" s="221"/>
      <c r="R248" s="221"/>
      <c r="S248" s="221"/>
      <c r="T248" s="222"/>
      <c r="AT248" s="223" t="s">
        <v>200</v>
      </c>
      <c r="AU248" s="223" t="s">
        <v>81</v>
      </c>
      <c r="AV248" s="13" t="s">
        <v>83</v>
      </c>
      <c r="AW248" s="13" t="s">
        <v>30</v>
      </c>
      <c r="AX248" s="13" t="s">
        <v>73</v>
      </c>
      <c r="AY248" s="223" t="s">
        <v>124</v>
      </c>
    </row>
    <row r="249" spans="2:51" s="13" customFormat="1" ht="11.25">
      <c r="B249" s="213"/>
      <c r="C249" s="214"/>
      <c r="D249" s="193" t="s">
        <v>200</v>
      </c>
      <c r="E249" s="215" t="s">
        <v>1</v>
      </c>
      <c r="F249" s="216" t="s">
        <v>285</v>
      </c>
      <c r="G249" s="214"/>
      <c r="H249" s="217">
        <v>11.9</v>
      </c>
      <c r="I249" s="218"/>
      <c r="J249" s="214"/>
      <c r="K249" s="214"/>
      <c r="L249" s="219"/>
      <c r="M249" s="220"/>
      <c r="N249" s="221"/>
      <c r="O249" s="221"/>
      <c r="P249" s="221"/>
      <c r="Q249" s="221"/>
      <c r="R249" s="221"/>
      <c r="S249" s="221"/>
      <c r="T249" s="222"/>
      <c r="AT249" s="223" t="s">
        <v>200</v>
      </c>
      <c r="AU249" s="223" t="s">
        <v>81</v>
      </c>
      <c r="AV249" s="13" t="s">
        <v>83</v>
      </c>
      <c r="AW249" s="13" t="s">
        <v>30</v>
      </c>
      <c r="AX249" s="13" t="s">
        <v>73</v>
      </c>
      <c r="AY249" s="223" t="s">
        <v>124</v>
      </c>
    </row>
    <row r="250" spans="2:51" s="13" customFormat="1" ht="11.25">
      <c r="B250" s="213"/>
      <c r="C250" s="214"/>
      <c r="D250" s="193" t="s">
        <v>200</v>
      </c>
      <c r="E250" s="215" t="s">
        <v>1</v>
      </c>
      <c r="F250" s="216" t="s">
        <v>286</v>
      </c>
      <c r="G250" s="214"/>
      <c r="H250" s="217">
        <v>12.17</v>
      </c>
      <c r="I250" s="218"/>
      <c r="J250" s="214"/>
      <c r="K250" s="214"/>
      <c r="L250" s="219"/>
      <c r="M250" s="220"/>
      <c r="N250" s="221"/>
      <c r="O250" s="221"/>
      <c r="P250" s="221"/>
      <c r="Q250" s="221"/>
      <c r="R250" s="221"/>
      <c r="S250" s="221"/>
      <c r="T250" s="222"/>
      <c r="AT250" s="223" t="s">
        <v>200</v>
      </c>
      <c r="AU250" s="223" t="s">
        <v>81</v>
      </c>
      <c r="AV250" s="13" t="s">
        <v>83</v>
      </c>
      <c r="AW250" s="13" t="s">
        <v>30</v>
      </c>
      <c r="AX250" s="13" t="s">
        <v>73</v>
      </c>
      <c r="AY250" s="223" t="s">
        <v>124</v>
      </c>
    </row>
    <row r="251" spans="2:51" s="13" customFormat="1" ht="11.25">
      <c r="B251" s="213"/>
      <c r="C251" s="214"/>
      <c r="D251" s="193" t="s">
        <v>200</v>
      </c>
      <c r="E251" s="215" t="s">
        <v>1</v>
      </c>
      <c r="F251" s="216" t="s">
        <v>287</v>
      </c>
      <c r="G251" s="214"/>
      <c r="H251" s="217">
        <v>12.17</v>
      </c>
      <c r="I251" s="218"/>
      <c r="J251" s="214"/>
      <c r="K251" s="214"/>
      <c r="L251" s="219"/>
      <c r="M251" s="220"/>
      <c r="N251" s="221"/>
      <c r="O251" s="221"/>
      <c r="P251" s="221"/>
      <c r="Q251" s="221"/>
      <c r="R251" s="221"/>
      <c r="S251" s="221"/>
      <c r="T251" s="222"/>
      <c r="AT251" s="223" t="s">
        <v>200</v>
      </c>
      <c r="AU251" s="223" t="s">
        <v>81</v>
      </c>
      <c r="AV251" s="13" t="s">
        <v>83</v>
      </c>
      <c r="AW251" s="13" t="s">
        <v>30</v>
      </c>
      <c r="AX251" s="13" t="s">
        <v>73</v>
      </c>
      <c r="AY251" s="223" t="s">
        <v>124</v>
      </c>
    </row>
    <row r="252" spans="2:51" s="13" customFormat="1" ht="11.25">
      <c r="B252" s="213"/>
      <c r="C252" s="214"/>
      <c r="D252" s="193" t="s">
        <v>200</v>
      </c>
      <c r="E252" s="215" t="s">
        <v>1</v>
      </c>
      <c r="F252" s="216" t="s">
        <v>288</v>
      </c>
      <c r="G252" s="214"/>
      <c r="H252" s="217">
        <v>3.22</v>
      </c>
      <c r="I252" s="218"/>
      <c r="J252" s="214"/>
      <c r="K252" s="214"/>
      <c r="L252" s="219"/>
      <c r="M252" s="220"/>
      <c r="N252" s="221"/>
      <c r="O252" s="221"/>
      <c r="P252" s="221"/>
      <c r="Q252" s="221"/>
      <c r="R252" s="221"/>
      <c r="S252" s="221"/>
      <c r="T252" s="222"/>
      <c r="AT252" s="223" t="s">
        <v>200</v>
      </c>
      <c r="AU252" s="223" t="s">
        <v>81</v>
      </c>
      <c r="AV252" s="13" t="s">
        <v>83</v>
      </c>
      <c r="AW252" s="13" t="s">
        <v>30</v>
      </c>
      <c r="AX252" s="13" t="s">
        <v>73</v>
      </c>
      <c r="AY252" s="223" t="s">
        <v>124</v>
      </c>
    </row>
    <row r="253" spans="2:51" s="12" customFormat="1" ht="11.25">
      <c r="B253" s="203"/>
      <c r="C253" s="204"/>
      <c r="D253" s="193" t="s">
        <v>200</v>
      </c>
      <c r="E253" s="205" t="s">
        <v>1</v>
      </c>
      <c r="F253" s="206" t="s">
        <v>231</v>
      </c>
      <c r="G253" s="204"/>
      <c r="H253" s="205" t="s">
        <v>1</v>
      </c>
      <c r="I253" s="207"/>
      <c r="J253" s="204"/>
      <c r="K253" s="204"/>
      <c r="L253" s="208"/>
      <c r="M253" s="209"/>
      <c r="N253" s="210"/>
      <c r="O253" s="210"/>
      <c r="P253" s="210"/>
      <c r="Q253" s="210"/>
      <c r="R253" s="210"/>
      <c r="S253" s="210"/>
      <c r="T253" s="211"/>
      <c r="AT253" s="212" t="s">
        <v>200</v>
      </c>
      <c r="AU253" s="212" t="s">
        <v>81</v>
      </c>
      <c r="AV253" s="12" t="s">
        <v>81</v>
      </c>
      <c r="AW253" s="12" t="s">
        <v>30</v>
      </c>
      <c r="AX253" s="12" t="s">
        <v>73</v>
      </c>
      <c r="AY253" s="212" t="s">
        <v>124</v>
      </c>
    </row>
    <row r="254" spans="2:51" s="13" customFormat="1" ht="11.25">
      <c r="B254" s="213"/>
      <c r="C254" s="214"/>
      <c r="D254" s="193" t="s">
        <v>200</v>
      </c>
      <c r="E254" s="215" t="s">
        <v>1</v>
      </c>
      <c r="F254" s="216" t="s">
        <v>275</v>
      </c>
      <c r="G254" s="214"/>
      <c r="H254" s="217">
        <v>4.49</v>
      </c>
      <c r="I254" s="218"/>
      <c r="J254" s="214"/>
      <c r="K254" s="214"/>
      <c r="L254" s="219"/>
      <c r="M254" s="220"/>
      <c r="N254" s="221"/>
      <c r="O254" s="221"/>
      <c r="P254" s="221"/>
      <c r="Q254" s="221"/>
      <c r="R254" s="221"/>
      <c r="S254" s="221"/>
      <c r="T254" s="222"/>
      <c r="AT254" s="223" t="s">
        <v>200</v>
      </c>
      <c r="AU254" s="223" t="s">
        <v>81</v>
      </c>
      <c r="AV254" s="13" t="s">
        <v>83</v>
      </c>
      <c r="AW254" s="13" t="s">
        <v>30</v>
      </c>
      <c r="AX254" s="13" t="s">
        <v>73</v>
      </c>
      <c r="AY254" s="223" t="s">
        <v>124</v>
      </c>
    </row>
    <row r="255" spans="2:51" s="13" customFormat="1" ht="11.25">
      <c r="B255" s="213"/>
      <c r="C255" s="214"/>
      <c r="D255" s="193" t="s">
        <v>200</v>
      </c>
      <c r="E255" s="215" t="s">
        <v>1</v>
      </c>
      <c r="F255" s="216" t="s">
        <v>289</v>
      </c>
      <c r="G255" s="214"/>
      <c r="H255" s="217">
        <v>18.87</v>
      </c>
      <c r="I255" s="218"/>
      <c r="J255" s="214"/>
      <c r="K255" s="214"/>
      <c r="L255" s="219"/>
      <c r="M255" s="220"/>
      <c r="N255" s="221"/>
      <c r="O255" s="221"/>
      <c r="P255" s="221"/>
      <c r="Q255" s="221"/>
      <c r="R255" s="221"/>
      <c r="S255" s="221"/>
      <c r="T255" s="222"/>
      <c r="AT255" s="223" t="s">
        <v>200</v>
      </c>
      <c r="AU255" s="223" t="s">
        <v>81</v>
      </c>
      <c r="AV255" s="13" t="s">
        <v>83</v>
      </c>
      <c r="AW255" s="13" t="s">
        <v>30</v>
      </c>
      <c r="AX255" s="13" t="s">
        <v>73</v>
      </c>
      <c r="AY255" s="223" t="s">
        <v>124</v>
      </c>
    </row>
    <row r="256" spans="2:51" s="13" customFormat="1" ht="11.25">
      <c r="B256" s="213"/>
      <c r="C256" s="214"/>
      <c r="D256" s="193" t="s">
        <v>200</v>
      </c>
      <c r="E256" s="215" t="s">
        <v>1</v>
      </c>
      <c r="F256" s="216" t="s">
        <v>290</v>
      </c>
      <c r="G256" s="214"/>
      <c r="H256" s="217">
        <v>54.21</v>
      </c>
      <c r="I256" s="218"/>
      <c r="J256" s="214"/>
      <c r="K256" s="214"/>
      <c r="L256" s="219"/>
      <c r="M256" s="220"/>
      <c r="N256" s="221"/>
      <c r="O256" s="221"/>
      <c r="P256" s="221"/>
      <c r="Q256" s="221"/>
      <c r="R256" s="221"/>
      <c r="S256" s="221"/>
      <c r="T256" s="222"/>
      <c r="AT256" s="223" t="s">
        <v>200</v>
      </c>
      <c r="AU256" s="223" t="s">
        <v>81</v>
      </c>
      <c r="AV256" s="13" t="s">
        <v>83</v>
      </c>
      <c r="AW256" s="13" t="s">
        <v>30</v>
      </c>
      <c r="AX256" s="13" t="s">
        <v>73</v>
      </c>
      <c r="AY256" s="223" t="s">
        <v>124</v>
      </c>
    </row>
    <row r="257" spans="1:65" s="13" customFormat="1" ht="11.25">
      <c r="B257" s="213"/>
      <c r="C257" s="214"/>
      <c r="D257" s="193" t="s">
        <v>200</v>
      </c>
      <c r="E257" s="215" t="s">
        <v>1</v>
      </c>
      <c r="F257" s="216" t="s">
        <v>291</v>
      </c>
      <c r="G257" s="214"/>
      <c r="H257" s="217">
        <v>-35.561</v>
      </c>
      <c r="I257" s="218"/>
      <c r="J257" s="214"/>
      <c r="K257" s="214"/>
      <c r="L257" s="219"/>
      <c r="M257" s="220"/>
      <c r="N257" s="221"/>
      <c r="O257" s="221"/>
      <c r="P257" s="221"/>
      <c r="Q257" s="221"/>
      <c r="R257" s="221"/>
      <c r="S257" s="221"/>
      <c r="T257" s="222"/>
      <c r="AT257" s="223" t="s">
        <v>200</v>
      </c>
      <c r="AU257" s="223" t="s">
        <v>81</v>
      </c>
      <c r="AV257" s="13" t="s">
        <v>83</v>
      </c>
      <c r="AW257" s="13" t="s">
        <v>30</v>
      </c>
      <c r="AX257" s="13" t="s">
        <v>73</v>
      </c>
      <c r="AY257" s="223" t="s">
        <v>124</v>
      </c>
    </row>
    <row r="258" spans="1:65" s="13" customFormat="1" ht="11.25">
      <c r="B258" s="213"/>
      <c r="C258" s="214"/>
      <c r="D258" s="193" t="s">
        <v>200</v>
      </c>
      <c r="E258" s="215" t="s">
        <v>1</v>
      </c>
      <c r="F258" s="216" t="s">
        <v>292</v>
      </c>
      <c r="G258" s="214"/>
      <c r="H258" s="217">
        <v>72.98</v>
      </c>
      <c r="I258" s="218"/>
      <c r="J258" s="214"/>
      <c r="K258" s="214"/>
      <c r="L258" s="219"/>
      <c r="M258" s="220"/>
      <c r="N258" s="221"/>
      <c r="O258" s="221"/>
      <c r="P258" s="221"/>
      <c r="Q258" s="221"/>
      <c r="R258" s="221"/>
      <c r="S258" s="221"/>
      <c r="T258" s="222"/>
      <c r="AT258" s="223" t="s">
        <v>200</v>
      </c>
      <c r="AU258" s="223" t="s">
        <v>81</v>
      </c>
      <c r="AV258" s="13" t="s">
        <v>83</v>
      </c>
      <c r="AW258" s="13" t="s">
        <v>30</v>
      </c>
      <c r="AX258" s="13" t="s">
        <v>73</v>
      </c>
      <c r="AY258" s="223" t="s">
        <v>124</v>
      </c>
    </row>
    <row r="259" spans="1:65" s="13" customFormat="1" ht="11.25">
      <c r="B259" s="213"/>
      <c r="C259" s="214"/>
      <c r="D259" s="193" t="s">
        <v>200</v>
      </c>
      <c r="E259" s="215" t="s">
        <v>1</v>
      </c>
      <c r="F259" s="216" t="s">
        <v>281</v>
      </c>
      <c r="G259" s="214"/>
      <c r="H259" s="217">
        <v>-40.869999999999997</v>
      </c>
      <c r="I259" s="218"/>
      <c r="J259" s="214"/>
      <c r="K259" s="214"/>
      <c r="L259" s="219"/>
      <c r="M259" s="220"/>
      <c r="N259" s="221"/>
      <c r="O259" s="221"/>
      <c r="P259" s="221"/>
      <c r="Q259" s="221"/>
      <c r="R259" s="221"/>
      <c r="S259" s="221"/>
      <c r="T259" s="222"/>
      <c r="AT259" s="223" t="s">
        <v>200</v>
      </c>
      <c r="AU259" s="223" t="s">
        <v>81</v>
      </c>
      <c r="AV259" s="13" t="s">
        <v>83</v>
      </c>
      <c r="AW259" s="13" t="s">
        <v>30</v>
      </c>
      <c r="AX259" s="13" t="s">
        <v>73</v>
      </c>
      <c r="AY259" s="223" t="s">
        <v>124</v>
      </c>
    </row>
    <row r="260" spans="1:65" s="13" customFormat="1" ht="11.25">
      <c r="B260" s="213"/>
      <c r="C260" s="214"/>
      <c r="D260" s="193" t="s">
        <v>200</v>
      </c>
      <c r="E260" s="215" t="s">
        <v>1</v>
      </c>
      <c r="F260" s="216" t="s">
        <v>293</v>
      </c>
      <c r="G260" s="214"/>
      <c r="H260" s="217">
        <v>4.29</v>
      </c>
      <c r="I260" s="218"/>
      <c r="J260" s="214"/>
      <c r="K260" s="214"/>
      <c r="L260" s="219"/>
      <c r="M260" s="220"/>
      <c r="N260" s="221"/>
      <c r="O260" s="221"/>
      <c r="P260" s="221"/>
      <c r="Q260" s="221"/>
      <c r="R260" s="221"/>
      <c r="S260" s="221"/>
      <c r="T260" s="222"/>
      <c r="AT260" s="223" t="s">
        <v>200</v>
      </c>
      <c r="AU260" s="223" t="s">
        <v>81</v>
      </c>
      <c r="AV260" s="13" t="s">
        <v>83</v>
      </c>
      <c r="AW260" s="13" t="s">
        <v>30</v>
      </c>
      <c r="AX260" s="13" t="s">
        <v>73</v>
      </c>
      <c r="AY260" s="223" t="s">
        <v>124</v>
      </c>
    </row>
    <row r="261" spans="1:65" s="13" customFormat="1" ht="11.25">
      <c r="B261" s="213"/>
      <c r="C261" s="214"/>
      <c r="D261" s="193" t="s">
        <v>200</v>
      </c>
      <c r="E261" s="215" t="s">
        <v>1</v>
      </c>
      <c r="F261" s="216" t="s">
        <v>294</v>
      </c>
      <c r="G261" s="214"/>
      <c r="H261" s="217">
        <v>3.93</v>
      </c>
      <c r="I261" s="218"/>
      <c r="J261" s="214"/>
      <c r="K261" s="214"/>
      <c r="L261" s="219"/>
      <c r="M261" s="220"/>
      <c r="N261" s="221"/>
      <c r="O261" s="221"/>
      <c r="P261" s="221"/>
      <c r="Q261" s="221"/>
      <c r="R261" s="221"/>
      <c r="S261" s="221"/>
      <c r="T261" s="222"/>
      <c r="AT261" s="223" t="s">
        <v>200</v>
      </c>
      <c r="AU261" s="223" t="s">
        <v>81</v>
      </c>
      <c r="AV261" s="13" t="s">
        <v>83</v>
      </c>
      <c r="AW261" s="13" t="s">
        <v>30</v>
      </c>
      <c r="AX261" s="13" t="s">
        <v>73</v>
      </c>
      <c r="AY261" s="223" t="s">
        <v>124</v>
      </c>
    </row>
    <row r="262" spans="1:65" s="13" customFormat="1" ht="11.25">
      <c r="B262" s="213"/>
      <c r="C262" s="214"/>
      <c r="D262" s="193" t="s">
        <v>200</v>
      </c>
      <c r="E262" s="215" t="s">
        <v>1</v>
      </c>
      <c r="F262" s="216" t="s">
        <v>295</v>
      </c>
      <c r="G262" s="214"/>
      <c r="H262" s="217">
        <v>8.59</v>
      </c>
      <c r="I262" s="218"/>
      <c r="J262" s="214"/>
      <c r="K262" s="214"/>
      <c r="L262" s="219"/>
      <c r="M262" s="220"/>
      <c r="N262" s="221"/>
      <c r="O262" s="221"/>
      <c r="P262" s="221"/>
      <c r="Q262" s="221"/>
      <c r="R262" s="221"/>
      <c r="S262" s="221"/>
      <c r="T262" s="222"/>
      <c r="AT262" s="223" t="s">
        <v>200</v>
      </c>
      <c r="AU262" s="223" t="s">
        <v>81</v>
      </c>
      <c r="AV262" s="13" t="s">
        <v>83</v>
      </c>
      <c r="AW262" s="13" t="s">
        <v>30</v>
      </c>
      <c r="AX262" s="13" t="s">
        <v>73</v>
      </c>
      <c r="AY262" s="223" t="s">
        <v>124</v>
      </c>
    </row>
    <row r="263" spans="1:65" s="13" customFormat="1" ht="11.25">
      <c r="B263" s="213"/>
      <c r="C263" s="214"/>
      <c r="D263" s="193" t="s">
        <v>200</v>
      </c>
      <c r="E263" s="215" t="s">
        <v>1</v>
      </c>
      <c r="F263" s="216" t="s">
        <v>296</v>
      </c>
      <c r="G263" s="214"/>
      <c r="H263" s="217">
        <v>1.25</v>
      </c>
      <c r="I263" s="218"/>
      <c r="J263" s="214"/>
      <c r="K263" s="214"/>
      <c r="L263" s="219"/>
      <c r="M263" s="220"/>
      <c r="N263" s="221"/>
      <c r="O263" s="221"/>
      <c r="P263" s="221"/>
      <c r="Q263" s="221"/>
      <c r="R263" s="221"/>
      <c r="S263" s="221"/>
      <c r="T263" s="222"/>
      <c r="AT263" s="223" t="s">
        <v>200</v>
      </c>
      <c r="AU263" s="223" t="s">
        <v>81</v>
      </c>
      <c r="AV263" s="13" t="s">
        <v>83</v>
      </c>
      <c r="AW263" s="13" t="s">
        <v>30</v>
      </c>
      <c r="AX263" s="13" t="s">
        <v>73</v>
      </c>
      <c r="AY263" s="223" t="s">
        <v>124</v>
      </c>
    </row>
    <row r="264" spans="1:65" s="13" customFormat="1" ht="11.25">
      <c r="B264" s="213"/>
      <c r="C264" s="214"/>
      <c r="D264" s="193" t="s">
        <v>200</v>
      </c>
      <c r="E264" s="215" t="s">
        <v>1</v>
      </c>
      <c r="F264" s="216" t="s">
        <v>297</v>
      </c>
      <c r="G264" s="214"/>
      <c r="H264" s="217">
        <v>3.11</v>
      </c>
      <c r="I264" s="218"/>
      <c r="J264" s="214"/>
      <c r="K264" s="214"/>
      <c r="L264" s="219"/>
      <c r="M264" s="220"/>
      <c r="N264" s="221"/>
      <c r="O264" s="221"/>
      <c r="P264" s="221"/>
      <c r="Q264" s="221"/>
      <c r="R264" s="221"/>
      <c r="S264" s="221"/>
      <c r="T264" s="222"/>
      <c r="AT264" s="223" t="s">
        <v>200</v>
      </c>
      <c r="AU264" s="223" t="s">
        <v>81</v>
      </c>
      <c r="AV264" s="13" t="s">
        <v>83</v>
      </c>
      <c r="AW264" s="13" t="s">
        <v>30</v>
      </c>
      <c r="AX264" s="13" t="s">
        <v>73</v>
      </c>
      <c r="AY264" s="223" t="s">
        <v>124</v>
      </c>
    </row>
    <row r="265" spans="1:65" s="13" customFormat="1" ht="11.25">
      <c r="B265" s="213"/>
      <c r="C265" s="214"/>
      <c r="D265" s="193" t="s">
        <v>200</v>
      </c>
      <c r="E265" s="215" t="s">
        <v>1</v>
      </c>
      <c r="F265" s="216" t="s">
        <v>298</v>
      </c>
      <c r="G265" s="214"/>
      <c r="H265" s="217">
        <v>11.9</v>
      </c>
      <c r="I265" s="218"/>
      <c r="J265" s="214"/>
      <c r="K265" s="214"/>
      <c r="L265" s="219"/>
      <c r="M265" s="220"/>
      <c r="N265" s="221"/>
      <c r="O265" s="221"/>
      <c r="P265" s="221"/>
      <c r="Q265" s="221"/>
      <c r="R265" s="221"/>
      <c r="S265" s="221"/>
      <c r="T265" s="222"/>
      <c r="AT265" s="223" t="s">
        <v>200</v>
      </c>
      <c r="AU265" s="223" t="s">
        <v>81</v>
      </c>
      <c r="AV265" s="13" t="s">
        <v>83</v>
      </c>
      <c r="AW265" s="13" t="s">
        <v>30</v>
      </c>
      <c r="AX265" s="13" t="s">
        <v>73</v>
      </c>
      <c r="AY265" s="223" t="s">
        <v>124</v>
      </c>
    </row>
    <row r="266" spans="1:65" s="13" customFormat="1" ht="11.25">
      <c r="B266" s="213"/>
      <c r="C266" s="214"/>
      <c r="D266" s="193" t="s">
        <v>200</v>
      </c>
      <c r="E266" s="215" t="s">
        <v>1</v>
      </c>
      <c r="F266" s="216" t="s">
        <v>299</v>
      </c>
      <c r="G266" s="214"/>
      <c r="H266" s="217">
        <v>7.8</v>
      </c>
      <c r="I266" s="218"/>
      <c r="J266" s="214"/>
      <c r="K266" s="214"/>
      <c r="L266" s="219"/>
      <c r="M266" s="220"/>
      <c r="N266" s="221"/>
      <c r="O266" s="221"/>
      <c r="P266" s="221"/>
      <c r="Q266" s="221"/>
      <c r="R266" s="221"/>
      <c r="S266" s="221"/>
      <c r="T266" s="222"/>
      <c r="AT266" s="223" t="s">
        <v>200</v>
      </c>
      <c r="AU266" s="223" t="s">
        <v>81</v>
      </c>
      <c r="AV266" s="13" t="s">
        <v>83</v>
      </c>
      <c r="AW266" s="13" t="s">
        <v>30</v>
      </c>
      <c r="AX266" s="13" t="s">
        <v>73</v>
      </c>
      <c r="AY266" s="223" t="s">
        <v>124</v>
      </c>
    </row>
    <row r="267" spans="1:65" s="14" customFormat="1" ht="11.25">
      <c r="B267" s="224"/>
      <c r="C267" s="225"/>
      <c r="D267" s="193" t="s">
        <v>200</v>
      </c>
      <c r="E267" s="226" t="s">
        <v>1</v>
      </c>
      <c r="F267" s="227" t="s">
        <v>205</v>
      </c>
      <c r="G267" s="225"/>
      <c r="H267" s="228">
        <v>244.7950000000001</v>
      </c>
      <c r="I267" s="229"/>
      <c r="J267" s="225"/>
      <c r="K267" s="225"/>
      <c r="L267" s="230"/>
      <c r="M267" s="231"/>
      <c r="N267" s="232"/>
      <c r="O267" s="232"/>
      <c r="P267" s="232"/>
      <c r="Q267" s="232"/>
      <c r="R267" s="232"/>
      <c r="S267" s="232"/>
      <c r="T267" s="233"/>
      <c r="AT267" s="234" t="s">
        <v>200</v>
      </c>
      <c r="AU267" s="234" t="s">
        <v>81</v>
      </c>
      <c r="AV267" s="14" t="s">
        <v>129</v>
      </c>
      <c r="AW267" s="14" t="s">
        <v>30</v>
      </c>
      <c r="AX267" s="14" t="s">
        <v>81</v>
      </c>
      <c r="AY267" s="234" t="s">
        <v>124</v>
      </c>
    </row>
    <row r="268" spans="1:65" s="2" customFormat="1" ht="49.15" customHeight="1">
      <c r="A268" s="34"/>
      <c r="B268" s="35"/>
      <c r="C268" s="179" t="s">
        <v>300</v>
      </c>
      <c r="D268" s="179" t="s">
        <v>125</v>
      </c>
      <c r="E268" s="180" t="s">
        <v>301</v>
      </c>
      <c r="F268" s="181" t="s">
        <v>302</v>
      </c>
      <c r="G268" s="182" t="s">
        <v>216</v>
      </c>
      <c r="H268" s="183">
        <v>59.88</v>
      </c>
      <c r="I268" s="184"/>
      <c r="J268" s="185">
        <f>ROUND(I268*H268,2)</f>
        <v>0</v>
      </c>
      <c r="K268" s="186"/>
      <c r="L268" s="39"/>
      <c r="M268" s="187" t="s">
        <v>1</v>
      </c>
      <c r="N268" s="188" t="s">
        <v>38</v>
      </c>
      <c r="O268" s="71"/>
      <c r="P268" s="189">
        <f>O268*H268</f>
        <v>0</v>
      </c>
      <c r="Q268" s="189">
        <v>0</v>
      </c>
      <c r="R268" s="189">
        <f>Q268*H268</f>
        <v>0</v>
      </c>
      <c r="S268" s="189">
        <v>0</v>
      </c>
      <c r="T268" s="190">
        <f>S268*H268</f>
        <v>0</v>
      </c>
      <c r="U268" s="34"/>
      <c r="V268" s="34"/>
      <c r="W268" s="34"/>
      <c r="X268" s="34"/>
      <c r="Y268" s="34"/>
      <c r="Z268" s="34"/>
      <c r="AA268" s="34"/>
      <c r="AB268" s="34"/>
      <c r="AC268" s="34"/>
      <c r="AD268" s="34"/>
      <c r="AE268" s="34"/>
      <c r="AR268" s="191" t="s">
        <v>129</v>
      </c>
      <c r="AT268" s="191" t="s">
        <v>125</v>
      </c>
      <c r="AU268" s="191" t="s">
        <v>81</v>
      </c>
      <c r="AY268" s="17" t="s">
        <v>124</v>
      </c>
      <c r="BE268" s="192">
        <f>IF(N268="základní",J268,0)</f>
        <v>0</v>
      </c>
      <c r="BF268" s="192">
        <f>IF(N268="snížená",J268,0)</f>
        <v>0</v>
      </c>
      <c r="BG268" s="192">
        <f>IF(N268="zákl. přenesená",J268,0)</f>
        <v>0</v>
      </c>
      <c r="BH268" s="192">
        <f>IF(N268="sníž. přenesená",J268,0)</f>
        <v>0</v>
      </c>
      <c r="BI268" s="192">
        <f>IF(N268="nulová",J268,0)</f>
        <v>0</v>
      </c>
      <c r="BJ268" s="17" t="s">
        <v>81</v>
      </c>
      <c r="BK268" s="192">
        <f>ROUND(I268*H268,2)</f>
        <v>0</v>
      </c>
      <c r="BL268" s="17" t="s">
        <v>129</v>
      </c>
      <c r="BM268" s="191" t="s">
        <v>303</v>
      </c>
    </row>
    <row r="269" spans="1:65" s="2" customFormat="1" ht="19.5">
      <c r="A269" s="34"/>
      <c r="B269" s="35"/>
      <c r="C269" s="36"/>
      <c r="D269" s="193" t="s">
        <v>130</v>
      </c>
      <c r="E269" s="36"/>
      <c r="F269" s="194" t="s">
        <v>274</v>
      </c>
      <c r="G269" s="36"/>
      <c r="H269" s="36"/>
      <c r="I269" s="195"/>
      <c r="J269" s="36"/>
      <c r="K269" s="36"/>
      <c r="L269" s="39"/>
      <c r="M269" s="196"/>
      <c r="N269" s="197"/>
      <c r="O269" s="71"/>
      <c r="P269" s="71"/>
      <c r="Q269" s="71"/>
      <c r="R269" s="71"/>
      <c r="S269" s="71"/>
      <c r="T269" s="72"/>
      <c r="U269" s="34"/>
      <c r="V269" s="34"/>
      <c r="W269" s="34"/>
      <c r="X269" s="34"/>
      <c r="Y269" s="34"/>
      <c r="Z269" s="34"/>
      <c r="AA269" s="34"/>
      <c r="AB269" s="34"/>
      <c r="AC269" s="34"/>
      <c r="AD269" s="34"/>
      <c r="AE269" s="34"/>
      <c r="AT269" s="17" t="s">
        <v>130</v>
      </c>
      <c r="AU269" s="17" t="s">
        <v>81</v>
      </c>
    </row>
    <row r="270" spans="1:65" s="12" customFormat="1" ht="11.25">
      <c r="B270" s="203"/>
      <c r="C270" s="204"/>
      <c r="D270" s="193" t="s">
        <v>200</v>
      </c>
      <c r="E270" s="205" t="s">
        <v>1</v>
      </c>
      <c r="F270" s="206" t="s">
        <v>227</v>
      </c>
      <c r="G270" s="204"/>
      <c r="H270" s="205" t="s">
        <v>1</v>
      </c>
      <c r="I270" s="207"/>
      <c r="J270" s="204"/>
      <c r="K270" s="204"/>
      <c r="L270" s="208"/>
      <c r="M270" s="209"/>
      <c r="N270" s="210"/>
      <c r="O270" s="210"/>
      <c r="P270" s="210"/>
      <c r="Q270" s="210"/>
      <c r="R270" s="210"/>
      <c r="S270" s="210"/>
      <c r="T270" s="211"/>
      <c r="AT270" s="212" t="s">
        <v>200</v>
      </c>
      <c r="AU270" s="212" t="s">
        <v>81</v>
      </c>
      <c r="AV270" s="12" t="s">
        <v>81</v>
      </c>
      <c r="AW270" s="12" t="s">
        <v>30</v>
      </c>
      <c r="AX270" s="12" t="s">
        <v>73</v>
      </c>
      <c r="AY270" s="212" t="s">
        <v>124</v>
      </c>
    </row>
    <row r="271" spans="1:65" s="12" customFormat="1" ht="11.25">
      <c r="B271" s="203"/>
      <c r="C271" s="204"/>
      <c r="D271" s="193" t="s">
        <v>200</v>
      </c>
      <c r="E271" s="205" t="s">
        <v>1</v>
      </c>
      <c r="F271" s="206" t="s">
        <v>229</v>
      </c>
      <c r="G271" s="204"/>
      <c r="H271" s="205" t="s">
        <v>1</v>
      </c>
      <c r="I271" s="207"/>
      <c r="J271" s="204"/>
      <c r="K271" s="204"/>
      <c r="L271" s="208"/>
      <c r="M271" s="209"/>
      <c r="N271" s="210"/>
      <c r="O271" s="210"/>
      <c r="P271" s="210"/>
      <c r="Q271" s="210"/>
      <c r="R271" s="210"/>
      <c r="S271" s="210"/>
      <c r="T271" s="211"/>
      <c r="AT271" s="212" t="s">
        <v>200</v>
      </c>
      <c r="AU271" s="212" t="s">
        <v>81</v>
      </c>
      <c r="AV271" s="12" t="s">
        <v>81</v>
      </c>
      <c r="AW271" s="12" t="s">
        <v>30</v>
      </c>
      <c r="AX271" s="12" t="s">
        <v>73</v>
      </c>
      <c r="AY271" s="212" t="s">
        <v>124</v>
      </c>
    </row>
    <row r="272" spans="1:65" s="13" customFormat="1" ht="11.25">
      <c r="B272" s="213"/>
      <c r="C272" s="214"/>
      <c r="D272" s="193" t="s">
        <v>200</v>
      </c>
      <c r="E272" s="215" t="s">
        <v>1</v>
      </c>
      <c r="F272" s="216" t="s">
        <v>304</v>
      </c>
      <c r="G272" s="214"/>
      <c r="H272" s="217">
        <v>24.43</v>
      </c>
      <c r="I272" s="218"/>
      <c r="J272" s="214"/>
      <c r="K272" s="214"/>
      <c r="L272" s="219"/>
      <c r="M272" s="220"/>
      <c r="N272" s="221"/>
      <c r="O272" s="221"/>
      <c r="P272" s="221"/>
      <c r="Q272" s="221"/>
      <c r="R272" s="221"/>
      <c r="S272" s="221"/>
      <c r="T272" s="222"/>
      <c r="AT272" s="223" t="s">
        <v>200</v>
      </c>
      <c r="AU272" s="223" t="s">
        <v>81</v>
      </c>
      <c r="AV272" s="13" t="s">
        <v>83</v>
      </c>
      <c r="AW272" s="13" t="s">
        <v>30</v>
      </c>
      <c r="AX272" s="13" t="s">
        <v>73</v>
      </c>
      <c r="AY272" s="223" t="s">
        <v>124</v>
      </c>
    </row>
    <row r="273" spans="1:65" s="13" customFormat="1" ht="11.25">
      <c r="B273" s="213"/>
      <c r="C273" s="214"/>
      <c r="D273" s="193" t="s">
        <v>200</v>
      </c>
      <c r="E273" s="215" t="s">
        <v>1</v>
      </c>
      <c r="F273" s="216" t="s">
        <v>305</v>
      </c>
      <c r="G273" s="214"/>
      <c r="H273" s="217">
        <v>8.59</v>
      </c>
      <c r="I273" s="218"/>
      <c r="J273" s="214"/>
      <c r="K273" s="214"/>
      <c r="L273" s="219"/>
      <c r="M273" s="220"/>
      <c r="N273" s="221"/>
      <c r="O273" s="221"/>
      <c r="P273" s="221"/>
      <c r="Q273" s="221"/>
      <c r="R273" s="221"/>
      <c r="S273" s="221"/>
      <c r="T273" s="222"/>
      <c r="AT273" s="223" t="s">
        <v>200</v>
      </c>
      <c r="AU273" s="223" t="s">
        <v>81</v>
      </c>
      <c r="AV273" s="13" t="s">
        <v>83</v>
      </c>
      <c r="AW273" s="13" t="s">
        <v>30</v>
      </c>
      <c r="AX273" s="13" t="s">
        <v>73</v>
      </c>
      <c r="AY273" s="223" t="s">
        <v>124</v>
      </c>
    </row>
    <row r="274" spans="1:65" s="13" customFormat="1" ht="11.25">
      <c r="B274" s="213"/>
      <c r="C274" s="214"/>
      <c r="D274" s="193" t="s">
        <v>200</v>
      </c>
      <c r="E274" s="215" t="s">
        <v>1</v>
      </c>
      <c r="F274" s="216" t="s">
        <v>306</v>
      </c>
      <c r="G274" s="214"/>
      <c r="H274" s="217">
        <v>1.71</v>
      </c>
      <c r="I274" s="218"/>
      <c r="J274" s="214"/>
      <c r="K274" s="214"/>
      <c r="L274" s="219"/>
      <c r="M274" s="220"/>
      <c r="N274" s="221"/>
      <c r="O274" s="221"/>
      <c r="P274" s="221"/>
      <c r="Q274" s="221"/>
      <c r="R274" s="221"/>
      <c r="S274" s="221"/>
      <c r="T274" s="222"/>
      <c r="AT274" s="223" t="s">
        <v>200</v>
      </c>
      <c r="AU274" s="223" t="s">
        <v>81</v>
      </c>
      <c r="AV274" s="13" t="s">
        <v>83</v>
      </c>
      <c r="AW274" s="13" t="s">
        <v>30</v>
      </c>
      <c r="AX274" s="13" t="s">
        <v>73</v>
      </c>
      <c r="AY274" s="223" t="s">
        <v>124</v>
      </c>
    </row>
    <row r="275" spans="1:65" s="13" customFormat="1" ht="11.25">
      <c r="B275" s="213"/>
      <c r="C275" s="214"/>
      <c r="D275" s="193" t="s">
        <v>200</v>
      </c>
      <c r="E275" s="215" t="s">
        <v>1</v>
      </c>
      <c r="F275" s="216" t="s">
        <v>307</v>
      </c>
      <c r="G275" s="214"/>
      <c r="H275" s="217">
        <v>1.17</v>
      </c>
      <c r="I275" s="218"/>
      <c r="J275" s="214"/>
      <c r="K275" s="214"/>
      <c r="L275" s="219"/>
      <c r="M275" s="220"/>
      <c r="N275" s="221"/>
      <c r="O275" s="221"/>
      <c r="P275" s="221"/>
      <c r="Q275" s="221"/>
      <c r="R275" s="221"/>
      <c r="S275" s="221"/>
      <c r="T275" s="222"/>
      <c r="AT275" s="223" t="s">
        <v>200</v>
      </c>
      <c r="AU275" s="223" t="s">
        <v>81</v>
      </c>
      <c r="AV275" s="13" t="s">
        <v>83</v>
      </c>
      <c r="AW275" s="13" t="s">
        <v>30</v>
      </c>
      <c r="AX275" s="13" t="s">
        <v>73</v>
      </c>
      <c r="AY275" s="223" t="s">
        <v>124</v>
      </c>
    </row>
    <row r="276" spans="1:65" s="13" customFormat="1" ht="11.25">
      <c r="B276" s="213"/>
      <c r="C276" s="214"/>
      <c r="D276" s="193" t="s">
        <v>200</v>
      </c>
      <c r="E276" s="215" t="s">
        <v>1</v>
      </c>
      <c r="F276" s="216" t="s">
        <v>308</v>
      </c>
      <c r="G276" s="214"/>
      <c r="H276" s="217">
        <v>1.39</v>
      </c>
      <c r="I276" s="218"/>
      <c r="J276" s="214"/>
      <c r="K276" s="214"/>
      <c r="L276" s="219"/>
      <c r="M276" s="220"/>
      <c r="N276" s="221"/>
      <c r="O276" s="221"/>
      <c r="P276" s="221"/>
      <c r="Q276" s="221"/>
      <c r="R276" s="221"/>
      <c r="S276" s="221"/>
      <c r="T276" s="222"/>
      <c r="AT276" s="223" t="s">
        <v>200</v>
      </c>
      <c r="AU276" s="223" t="s">
        <v>81</v>
      </c>
      <c r="AV276" s="13" t="s">
        <v>83</v>
      </c>
      <c r="AW276" s="13" t="s">
        <v>30</v>
      </c>
      <c r="AX276" s="13" t="s">
        <v>73</v>
      </c>
      <c r="AY276" s="223" t="s">
        <v>124</v>
      </c>
    </row>
    <row r="277" spans="1:65" s="12" customFormat="1" ht="11.25">
      <c r="B277" s="203"/>
      <c r="C277" s="204"/>
      <c r="D277" s="193" t="s">
        <v>200</v>
      </c>
      <c r="E277" s="205" t="s">
        <v>1</v>
      </c>
      <c r="F277" s="206" t="s">
        <v>231</v>
      </c>
      <c r="G277" s="204"/>
      <c r="H277" s="205" t="s">
        <v>1</v>
      </c>
      <c r="I277" s="207"/>
      <c r="J277" s="204"/>
      <c r="K277" s="204"/>
      <c r="L277" s="208"/>
      <c r="M277" s="209"/>
      <c r="N277" s="210"/>
      <c r="O277" s="210"/>
      <c r="P277" s="210"/>
      <c r="Q277" s="210"/>
      <c r="R277" s="210"/>
      <c r="S277" s="210"/>
      <c r="T277" s="211"/>
      <c r="AT277" s="212" t="s">
        <v>200</v>
      </c>
      <c r="AU277" s="212" t="s">
        <v>81</v>
      </c>
      <c r="AV277" s="12" t="s">
        <v>81</v>
      </c>
      <c r="AW277" s="12" t="s">
        <v>30</v>
      </c>
      <c r="AX277" s="12" t="s">
        <v>73</v>
      </c>
      <c r="AY277" s="212" t="s">
        <v>124</v>
      </c>
    </row>
    <row r="278" spans="1:65" s="13" customFormat="1" ht="11.25">
      <c r="B278" s="213"/>
      <c r="C278" s="214"/>
      <c r="D278" s="193" t="s">
        <v>200</v>
      </c>
      <c r="E278" s="215" t="s">
        <v>1</v>
      </c>
      <c r="F278" s="216" t="s">
        <v>309</v>
      </c>
      <c r="G278" s="214"/>
      <c r="H278" s="217">
        <v>12.88</v>
      </c>
      <c r="I278" s="218"/>
      <c r="J278" s="214"/>
      <c r="K278" s="214"/>
      <c r="L278" s="219"/>
      <c r="M278" s="220"/>
      <c r="N278" s="221"/>
      <c r="O278" s="221"/>
      <c r="P278" s="221"/>
      <c r="Q278" s="221"/>
      <c r="R278" s="221"/>
      <c r="S278" s="221"/>
      <c r="T278" s="222"/>
      <c r="AT278" s="223" t="s">
        <v>200</v>
      </c>
      <c r="AU278" s="223" t="s">
        <v>81</v>
      </c>
      <c r="AV278" s="13" t="s">
        <v>83</v>
      </c>
      <c r="AW278" s="13" t="s">
        <v>30</v>
      </c>
      <c r="AX278" s="13" t="s">
        <v>73</v>
      </c>
      <c r="AY278" s="223" t="s">
        <v>124</v>
      </c>
    </row>
    <row r="279" spans="1:65" s="13" customFormat="1" ht="11.25">
      <c r="B279" s="213"/>
      <c r="C279" s="214"/>
      <c r="D279" s="193" t="s">
        <v>200</v>
      </c>
      <c r="E279" s="215" t="s">
        <v>1</v>
      </c>
      <c r="F279" s="216" t="s">
        <v>310</v>
      </c>
      <c r="G279" s="214"/>
      <c r="H279" s="217">
        <v>8.32</v>
      </c>
      <c r="I279" s="218"/>
      <c r="J279" s="214"/>
      <c r="K279" s="214"/>
      <c r="L279" s="219"/>
      <c r="M279" s="220"/>
      <c r="N279" s="221"/>
      <c r="O279" s="221"/>
      <c r="P279" s="221"/>
      <c r="Q279" s="221"/>
      <c r="R279" s="221"/>
      <c r="S279" s="221"/>
      <c r="T279" s="222"/>
      <c r="AT279" s="223" t="s">
        <v>200</v>
      </c>
      <c r="AU279" s="223" t="s">
        <v>81</v>
      </c>
      <c r="AV279" s="13" t="s">
        <v>83</v>
      </c>
      <c r="AW279" s="13" t="s">
        <v>30</v>
      </c>
      <c r="AX279" s="13" t="s">
        <v>73</v>
      </c>
      <c r="AY279" s="223" t="s">
        <v>124</v>
      </c>
    </row>
    <row r="280" spans="1:65" s="13" customFormat="1" ht="11.25">
      <c r="B280" s="213"/>
      <c r="C280" s="214"/>
      <c r="D280" s="193" t="s">
        <v>200</v>
      </c>
      <c r="E280" s="215" t="s">
        <v>1</v>
      </c>
      <c r="F280" s="216" t="s">
        <v>311</v>
      </c>
      <c r="G280" s="214"/>
      <c r="H280" s="217">
        <v>1.39</v>
      </c>
      <c r="I280" s="218"/>
      <c r="J280" s="214"/>
      <c r="K280" s="214"/>
      <c r="L280" s="219"/>
      <c r="M280" s="220"/>
      <c r="N280" s="221"/>
      <c r="O280" s="221"/>
      <c r="P280" s="221"/>
      <c r="Q280" s="221"/>
      <c r="R280" s="221"/>
      <c r="S280" s="221"/>
      <c r="T280" s="222"/>
      <c r="AT280" s="223" t="s">
        <v>200</v>
      </c>
      <c r="AU280" s="223" t="s">
        <v>81</v>
      </c>
      <c r="AV280" s="13" t="s">
        <v>83</v>
      </c>
      <c r="AW280" s="13" t="s">
        <v>30</v>
      </c>
      <c r="AX280" s="13" t="s">
        <v>73</v>
      </c>
      <c r="AY280" s="223" t="s">
        <v>124</v>
      </c>
    </row>
    <row r="281" spans="1:65" s="14" customFormat="1" ht="11.25">
      <c r="B281" s="224"/>
      <c r="C281" s="225"/>
      <c r="D281" s="193" t="s">
        <v>200</v>
      </c>
      <c r="E281" s="226" t="s">
        <v>1</v>
      </c>
      <c r="F281" s="227" t="s">
        <v>205</v>
      </c>
      <c r="G281" s="225"/>
      <c r="H281" s="228">
        <v>59.88</v>
      </c>
      <c r="I281" s="229"/>
      <c r="J281" s="225"/>
      <c r="K281" s="225"/>
      <c r="L281" s="230"/>
      <c r="M281" s="231"/>
      <c r="N281" s="232"/>
      <c r="O281" s="232"/>
      <c r="P281" s="232"/>
      <c r="Q281" s="232"/>
      <c r="R281" s="232"/>
      <c r="S281" s="232"/>
      <c r="T281" s="233"/>
      <c r="AT281" s="234" t="s">
        <v>200</v>
      </c>
      <c r="AU281" s="234" t="s">
        <v>81</v>
      </c>
      <c r="AV281" s="14" t="s">
        <v>129</v>
      </c>
      <c r="AW281" s="14" t="s">
        <v>30</v>
      </c>
      <c r="AX281" s="14" t="s">
        <v>81</v>
      </c>
      <c r="AY281" s="234" t="s">
        <v>124</v>
      </c>
    </row>
    <row r="282" spans="1:65" s="2" customFormat="1" ht="44.25" customHeight="1">
      <c r="A282" s="34"/>
      <c r="B282" s="35"/>
      <c r="C282" s="179" t="s">
        <v>244</v>
      </c>
      <c r="D282" s="179" t="s">
        <v>125</v>
      </c>
      <c r="E282" s="180" t="s">
        <v>312</v>
      </c>
      <c r="F282" s="181" t="s">
        <v>313</v>
      </c>
      <c r="G282" s="182" t="s">
        <v>216</v>
      </c>
      <c r="H282" s="183">
        <v>14.259</v>
      </c>
      <c r="I282" s="184"/>
      <c r="J282" s="185">
        <f>ROUND(I282*H282,2)</f>
        <v>0</v>
      </c>
      <c r="K282" s="186"/>
      <c r="L282" s="39"/>
      <c r="M282" s="187" t="s">
        <v>1</v>
      </c>
      <c r="N282" s="188" t="s">
        <v>38</v>
      </c>
      <c r="O282" s="71"/>
      <c r="P282" s="189">
        <f>O282*H282</f>
        <v>0</v>
      </c>
      <c r="Q282" s="189">
        <v>0</v>
      </c>
      <c r="R282" s="189">
        <f>Q282*H282</f>
        <v>0</v>
      </c>
      <c r="S282" s="189">
        <v>0</v>
      </c>
      <c r="T282" s="190">
        <f>S282*H282</f>
        <v>0</v>
      </c>
      <c r="U282" s="34"/>
      <c r="V282" s="34"/>
      <c r="W282" s="34"/>
      <c r="X282" s="34"/>
      <c r="Y282" s="34"/>
      <c r="Z282" s="34"/>
      <c r="AA282" s="34"/>
      <c r="AB282" s="34"/>
      <c r="AC282" s="34"/>
      <c r="AD282" s="34"/>
      <c r="AE282" s="34"/>
      <c r="AR282" s="191" t="s">
        <v>129</v>
      </c>
      <c r="AT282" s="191" t="s">
        <v>125</v>
      </c>
      <c r="AU282" s="191" t="s">
        <v>81</v>
      </c>
      <c r="AY282" s="17" t="s">
        <v>124</v>
      </c>
      <c r="BE282" s="192">
        <f>IF(N282="základní",J282,0)</f>
        <v>0</v>
      </c>
      <c r="BF282" s="192">
        <f>IF(N282="snížená",J282,0)</f>
        <v>0</v>
      </c>
      <c r="BG282" s="192">
        <f>IF(N282="zákl. přenesená",J282,0)</f>
        <v>0</v>
      </c>
      <c r="BH282" s="192">
        <f>IF(N282="sníž. přenesená",J282,0)</f>
        <v>0</v>
      </c>
      <c r="BI282" s="192">
        <f>IF(N282="nulová",J282,0)</f>
        <v>0</v>
      </c>
      <c r="BJ282" s="17" t="s">
        <v>81</v>
      </c>
      <c r="BK282" s="192">
        <f>ROUND(I282*H282,2)</f>
        <v>0</v>
      </c>
      <c r="BL282" s="17" t="s">
        <v>129</v>
      </c>
      <c r="BM282" s="191" t="s">
        <v>314</v>
      </c>
    </row>
    <row r="283" spans="1:65" s="12" customFormat="1" ht="11.25">
      <c r="B283" s="203"/>
      <c r="C283" s="204"/>
      <c r="D283" s="193" t="s">
        <v>200</v>
      </c>
      <c r="E283" s="205" t="s">
        <v>1</v>
      </c>
      <c r="F283" s="206" t="s">
        <v>227</v>
      </c>
      <c r="G283" s="204"/>
      <c r="H283" s="205" t="s">
        <v>1</v>
      </c>
      <c r="I283" s="207"/>
      <c r="J283" s="204"/>
      <c r="K283" s="204"/>
      <c r="L283" s="208"/>
      <c r="M283" s="209"/>
      <c r="N283" s="210"/>
      <c r="O283" s="210"/>
      <c r="P283" s="210"/>
      <c r="Q283" s="210"/>
      <c r="R283" s="210"/>
      <c r="S283" s="210"/>
      <c r="T283" s="211"/>
      <c r="AT283" s="212" t="s">
        <v>200</v>
      </c>
      <c r="AU283" s="212" t="s">
        <v>81</v>
      </c>
      <c r="AV283" s="12" t="s">
        <v>81</v>
      </c>
      <c r="AW283" s="12" t="s">
        <v>30</v>
      </c>
      <c r="AX283" s="12" t="s">
        <v>73</v>
      </c>
      <c r="AY283" s="212" t="s">
        <v>124</v>
      </c>
    </row>
    <row r="284" spans="1:65" s="12" customFormat="1" ht="11.25">
      <c r="B284" s="203"/>
      <c r="C284" s="204"/>
      <c r="D284" s="193" t="s">
        <v>200</v>
      </c>
      <c r="E284" s="205" t="s">
        <v>1</v>
      </c>
      <c r="F284" s="206" t="s">
        <v>229</v>
      </c>
      <c r="G284" s="204"/>
      <c r="H284" s="205" t="s">
        <v>1</v>
      </c>
      <c r="I284" s="207"/>
      <c r="J284" s="204"/>
      <c r="K284" s="204"/>
      <c r="L284" s="208"/>
      <c r="M284" s="209"/>
      <c r="N284" s="210"/>
      <c r="O284" s="210"/>
      <c r="P284" s="210"/>
      <c r="Q284" s="210"/>
      <c r="R284" s="210"/>
      <c r="S284" s="210"/>
      <c r="T284" s="211"/>
      <c r="AT284" s="212" t="s">
        <v>200</v>
      </c>
      <c r="AU284" s="212" t="s">
        <v>81</v>
      </c>
      <c r="AV284" s="12" t="s">
        <v>81</v>
      </c>
      <c r="AW284" s="12" t="s">
        <v>30</v>
      </c>
      <c r="AX284" s="12" t="s">
        <v>73</v>
      </c>
      <c r="AY284" s="212" t="s">
        <v>124</v>
      </c>
    </row>
    <row r="285" spans="1:65" s="13" customFormat="1" ht="11.25">
      <c r="B285" s="213"/>
      <c r="C285" s="214"/>
      <c r="D285" s="193" t="s">
        <v>200</v>
      </c>
      <c r="E285" s="215" t="s">
        <v>1</v>
      </c>
      <c r="F285" s="216" t="s">
        <v>315</v>
      </c>
      <c r="G285" s="214"/>
      <c r="H285" s="217">
        <v>8.0850000000000009</v>
      </c>
      <c r="I285" s="218"/>
      <c r="J285" s="214"/>
      <c r="K285" s="214"/>
      <c r="L285" s="219"/>
      <c r="M285" s="220"/>
      <c r="N285" s="221"/>
      <c r="O285" s="221"/>
      <c r="P285" s="221"/>
      <c r="Q285" s="221"/>
      <c r="R285" s="221"/>
      <c r="S285" s="221"/>
      <c r="T285" s="222"/>
      <c r="AT285" s="223" t="s">
        <v>200</v>
      </c>
      <c r="AU285" s="223" t="s">
        <v>81</v>
      </c>
      <c r="AV285" s="13" t="s">
        <v>83</v>
      </c>
      <c r="AW285" s="13" t="s">
        <v>30</v>
      </c>
      <c r="AX285" s="13" t="s">
        <v>73</v>
      </c>
      <c r="AY285" s="223" t="s">
        <v>124</v>
      </c>
    </row>
    <row r="286" spans="1:65" s="12" customFormat="1" ht="11.25">
      <c r="B286" s="203"/>
      <c r="C286" s="204"/>
      <c r="D286" s="193" t="s">
        <v>200</v>
      </c>
      <c r="E286" s="205" t="s">
        <v>1</v>
      </c>
      <c r="F286" s="206" t="s">
        <v>231</v>
      </c>
      <c r="G286" s="204"/>
      <c r="H286" s="205" t="s">
        <v>1</v>
      </c>
      <c r="I286" s="207"/>
      <c r="J286" s="204"/>
      <c r="K286" s="204"/>
      <c r="L286" s="208"/>
      <c r="M286" s="209"/>
      <c r="N286" s="210"/>
      <c r="O286" s="210"/>
      <c r="P286" s="210"/>
      <c r="Q286" s="210"/>
      <c r="R286" s="210"/>
      <c r="S286" s="210"/>
      <c r="T286" s="211"/>
      <c r="AT286" s="212" t="s">
        <v>200</v>
      </c>
      <c r="AU286" s="212" t="s">
        <v>81</v>
      </c>
      <c r="AV286" s="12" t="s">
        <v>81</v>
      </c>
      <c r="AW286" s="12" t="s">
        <v>30</v>
      </c>
      <c r="AX286" s="12" t="s">
        <v>73</v>
      </c>
      <c r="AY286" s="212" t="s">
        <v>124</v>
      </c>
    </row>
    <row r="287" spans="1:65" s="13" customFormat="1" ht="11.25">
      <c r="B287" s="213"/>
      <c r="C287" s="214"/>
      <c r="D287" s="193" t="s">
        <v>200</v>
      </c>
      <c r="E287" s="215" t="s">
        <v>1</v>
      </c>
      <c r="F287" s="216" t="s">
        <v>316</v>
      </c>
      <c r="G287" s="214"/>
      <c r="H287" s="217">
        <v>6.1740000000000004</v>
      </c>
      <c r="I287" s="218"/>
      <c r="J287" s="214"/>
      <c r="K287" s="214"/>
      <c r="L287" s="219"/>
      <c r="M287" s="220"/>
      <c r="N287" s="221"/>
      <c r="O287" s="221"/>
      <c r="P287" s="221"/>
      <c r="Q287" s="221"/>
      <c r="R287" s="221"/>
      <c r="S287" s="221"/>
      <c r="T287" s="222"/>
      <c r="AT287" s="223" t="s">
        <v>200</v>
      </c>
      <c r="AU287" s="223" t="s">
        <v>81</v>
      </c>
      <c r="AV287" s="13" t="s">
        <v>83</v>
      </c>
      <c r="AW287" s="13" t="s">
        <v>30</v>
      </c>
      <c r="AX287" s="13" t="s">
        <v>73</v>
      </c>
      <c r="AY287" s="223" t="s">
        <v>124</v>
      </c>
    </row>
    <row r="288" spans="1:65" s="14" customFormat="1" ht="11.25">
      <c r="B288" s="224"/>
      <c r="C288" s="225"/>
      <c r="D288" s="193" t="s">
        <v>200</v>
      </c>
      <c r="E288" s="226" t="s">
        <v>1</v>
      </c>
      <c r="F288" s="227" t="s">
        <v>205</v>
      </c>
      <c r="G288" s="225"/>
      <c r="H288" s="228">
        <v>14.259</v>
      </c>
      <c r="I288" s="229"/>
      <c r="J288" s="225"/>
      <c r="K288" s="225"/>
      <c r="L288" s="230"/>
      <c r="M288" s="231"/>
      <c r="N288" s="232"/>
      <c r="O288" s="232"/>
      <c r="P288" s="232"/>
      <c r="Q288" s="232"/>
      <c r="R288" s="232"/>
      <c r="S288" s="232"/>
      <c r="T288" s="233"/>
      <c r="AT288" s="234" t="s">
        <v>200</v>
      </c>
      <c r="AU288" s="234" t="s">
        <v>81</v>
      </c>
      <c r="AV288" s="14" t="s">
        <v>129</v>
      </c>
      <c r="AW288" s="14" t="s">
        <v>30</v>
      </c>
      <c r="AX288" s="14" t="s">
        <v>81</v>
      </c>
      <c r="AY288" s="234" t="s">
        <v>124</v>
      </c>
    </row>
    <row r="289" spans="1:65" s="2" customFormat="1" ht="33" customHeight="1">
      <c r="A289" s="34"/>
      <c r="B289" s="35"/>
      <c r="C289" s="179" t="s">
        <v>317</v>
      </c>
      <c r="D289" s="179" t="s">
        <v>125</v>
      </c>
      <c r="E289" s="180" t="s">
        <v>318</v>
      </c>
      <c r="F289" s="181" t="s">
        <v>319</v>
      </c>
      <c r="G289" s="182" t="s">
        <v>216</v>
      </c>
      <c r="H289" s="183">
        <v>4.2930000000000001</v>
      </c>
      <c r="I289" s="184"/>
      <c r="J289" s="185">
        <f>ROUND(I289*H289,2)</f>
        <v>0</v>
      </c>
      <c r="K289" s="186"/>
      <c r="L289" s="39"/>
      <c r="M289" s="187" t="s">
        <v>1</v>
      </c>
      <c r="N289" s="188" t="s">
        <v>38</v>
      </c>
      <c r="O289" s="71"/>
      <c r="P289" s="189">
        <f>O289*H289</f>
        <v>0</v>
      </c>
      <c r="Q289" s="189">
        <v>0</v>
      </c>
      <c r="R289" s="189">
        <f>Q289*H289</f>
        <v>0</v>
      </c>
      <c r="S289" s="189">
        <v>0</v>
      </c>
      <c r="T289" s="190">
        <f>S289*H289</f>
        <v>0</v>
      </c>
      <c r="U289" s="34"/>
      <c r="V289" s="34"/>
      <c r="W289" s="34"/>
      <c r="X289" s="34"/>
      <c r="Y289" s="34"/>
      <c r="Z289" s="34"/>
      <c r="AA289" s="34"/>
      <c r="AB289" s="34"/>
      <c r="AC289" s="34"/>
      <c r="AD289" s="34"/>
      <c r="AE289" s="34"/>
      <c r="AR289" s="191" t="s">
        <v>129</v>
      </c>
      <c r="AT289" s="191" t="s">
        <v>125</v>
      </c>
      <c r="AU289" s="191" t="s">
        <v>81</v>
      </c>
      <c r="AY289" s="17" t="s">
        <v>124</v>
      </c>
      <c r="BE289" s="192">
        <f>IF(N289="základní",J289,0)</f>
        <v>0</v>
      </c>
      <c r="BF289" s="192">
        <f>IF(N289="snížená",J289,0)</f>
        <v>0</v>
      </c>
      <c r="BG289" s="192">
        <f>IF(N289="zákl. přenesená",J289,0)</f>
        <v>0</v>
      </c>
      <c r="BH289" s="192">
        <f>IF(N289="sníž. přenesená",J289,0)</f>
        <v>0</v>
      </c>
      <c r="BI289" s="192">
        <f>IF(N289="nulová",J289,0)</f>
        <v>0</v>
      </c>
      <c r="BJ289" s="17" t="s">
        <v>81</v>
      </c>
      <c r="BK289" s="192">
        <f>ROUND(I289*H289,2)</f>
        <v>0</v>
      </c>
      <c r="BL289" s="17" t="s">
        <v>129</v>
      </c>
      <c r="BM289" s="191" t="s">
        <v>320</v>
      </c>
    </row>
    <row r="290" spans="1:65" s="2" customFormat="1" ht="19.5">
      <c r="A290" s="34"/>
      <c r="B290" s="35"/>
      <c r="C290" s="36"/>
      <c r="D290" s="193" t="s">
        <v>130</v>
      </c>
      <c r="E290" s="36"/>
      <c r="F290" s="194" t="s">
        <v>321</v>
      </c>
      <c r="G290" s="36"/>
      <c r="H290" s="36"/>
      <c r="I290" s="195"/>
      <c r="J290" s="36"/>
      <c r="K290" s="36"/>
      <c r="L290" s="39"/>
      <c r="M290" s="196"/>
      <c r="N290" s="197"/>
      <c r="O290" s="71"/>
      <c r="P290" s="71"/>
      <c r="Q290" s="71"/>
      <c r="R290" s="71"/>
      <c r="S290" s="71"/>
      <c r="T290" s="72"/>
      <c r="U290" s="34"/>
      <c r="V290" s="34"/>
      <c r="W290" s="34"/>
      <c r="X290" s="34"/>
      <c r="Y290" s="34"/>
      <c r="Z290" s="34"/>
      <c r="AA290" s="34"/>
      <c r="AB290" s="34"/>
      <c r="AC290" s="34"/>
      <c r="AD290" s="34"/>
      <c r="AE290" s="34"/>
      <c r="AT290" s="17" t="s">
        <v>130</v>
      </c>
      <c r="AU290" s="17" t="s">
        <v>81</v>
      </c>
    </row>
    <row r="291" spans="1:65" s="12" customFormat="1" ht="11.25">
      <c r="B291" s="203"/>
      <c r="C291" s="204"/>
      <c r="D291" s="193" t="s">
        <v>200</v>
      </c>
      <c r="E291" s="205" t="s">
        <v>1</v>
      </c>
      <c r="F291" s="206" t="s">
        <v>227</v>
      </c>
      <c r="G291" s="204"/>
      <c r="H291" s="205" t="s">
        <v>1</v>
      </c>
      <c r="I291" s="207"/>
      <c r="J291" s="204"/>
      <c r="K291" s="204"/>
      <c r="L291" s="208"/>
      <c r="M291" s="209"/>
      <c r="N291" s="210"/>
      <c r="O291" s="210"/>
      <c r="P291" s="210"/>
      <c r="Q291" s="210"/>
      <c r="R291" s="210"/>
      <c r="S291" s="210"/>
      <c r="T291" s="211"/>
      <c r="AT291" s="212" t="s">
        <v>200</v>
      </c>
      <c r="AU291" s="212" t="s">
        <v>81</v>
      </c>
      <c r="AV291" s="12" t="s">
        <v>81</v>
      </c>
      <c r="AW291" s="12" t="s">
        <v>30</v>
      </c>
      <c r="AX291" s="12" t="s">
        <v>73</v>
      </c>
      <c r="AY291" s="212" t="s">
        <v>124</v>
      </c>
    </row>
    <row r="292" spans="1:65" s="12" customFormat="1" ht="11.25">
      <c r="B292" s="203"/>
      <c r="C292" s="204"/>
      <c r="D292" s="193" t="s">
        <v>200</v>
      </c>
      <c r="E292" s="205" t="s">
        <v>1</v>
      </c>
      <c r="F292" s="206" t="s">
        <v>231</v>
      </c>
      <c r="G292" s="204"/>
      <c r="H292" s="205" t="s">
        <v>1</v>
      </c>
      <c r="I292" s="207"/>
      <c r="J292" s="204"/>
      <c r="K292" s="204"/>
      <c r="L292" s="208"/>
      <c r="M292" s="209"/>
      <c r="N292" s="210"/>
      <c r="O292" s="210"/>
      <c r="P292" s="210"/>
      <c r="Q292" s="210"/>
      <c r="R292" s="210"/>
      <c r="S292" s="210"/>
      <c r="T292" s="211"/>
      <c r="AT292" s="212" t="s">
        <v>200</v>
      </c>
      <c r="AU292" s="212" t="s">
        <v>81</v>
      </c>
      <c r="AV292" s="12" t="s">
        <v>81</v>
      </c>
      <c r="AW292" s="12" t="s">
        <v>30</v>
      </c>
      <c r="AX292" s="12" t="s">
        <v>73</v>
      </c>
      <c r="AY292" s="212" t="s">
        <v>124</v>
      </c>
    </row>
    <row r="293" spans="1:65" s="13" customFormat="1" ht="11.25">
      <c r="B293" s="213"/>
      <c r="C293" s="214"/>
      <c r="D293" s="193" t="s">
        <v>200</v>
      </c>
      <c r="E293" s="215" t="s">
        <v>1</v>
      </c>
      <c r="F293" s="216" t="s">
        <v>322</v>
      </c>
      <c r="G293" s="214"/>
      <c r="H293" s="217">
        <v>4.2930000000000001</v>
      </c>
      <c r="I293" s="218"/>
      <c r="J293" s="214"/>
      <c r="K293" s="214"/>
      <c r="L293" s="219"/>
      <c r="M293" s="220"/>
      <c r="N293" s="221"/>
      <c r="O293" s="221"/>
      <c r="P293" s="221"/>
      <c r="Q293" s="221"/>
      <c r="R293" s="221"/>
      <c r="S293" s="221"/>
      <c r="T293" s="222"/>
      <c r="AT293" s="223" t="s">
        <v>200</v>
      </c>
      <c r="AU293" s="223" t="s">
        <v>81</v>
      </c>
      <c r="AV293" s="13" t="s">
        <v>83</v>
      </c>
      <c r="AW293" s="13" t="s">
        <v>30</v>
      </c>
      <c r="AX293" s="13" t="s">
        <v>73</v>
      </c>
      <c r="AY293" s="223" t="s">
        <v>124</v>
      </c>
    </row>
    <row r="294" spans="1:65" s="14" customFormat="1" ht="11.25">
      <c r="B294" s="224"/>
      <c r="C294" s="225"/>
      <c r="D294" s="193" t="s">
        <v>200</v>
      </c>
      <c r="E294" s="226" t="s">
        <v>1</v>
      </c>
      <c r="F294" s="227" t="s">
        <v>205</v>
      </c>
      <c r="G294" s="225"/>
      <c r="H294" s="228">
        <v>4.2930000000000001</v>
      </c>
      <c r="I294" s="229"/>
      <c r="J294" s="225"/>
      <c r="K294" s="225"/>
      <c r="L294" s="230"/>
      <c r="M294" s="231"/>
      <c r="N294" s="232"/>
      <c r="O294" s="232"/>
      <c r="P294" s="232"/>
      <c r="Q294" s="232"/>
      <c r="R294" s="232"/>
      <c r="S294" s="232"/>
      <c r="T294" s="233"/>
      <c r="AT294" s="234" t="s">
        <v>200</v>
      </c>
      <c r="AU294" s="234" t="s">
        <v>81</v>
      </c>
      <c r="AV294" s="14" t="s">
        <v>129</v>
      </c>
      <c r="AW294" s="14" t="s">
        <v>30</v>
      </c>
      <c r="AX294" s="14" t="s">
        <v>81</v>
      </c>
      <c r="AY294" s="234" t="s">
        <v>124</v>
      </c>
    </row>
    <row r="295" spans="1:65" s="2" customFormat="1" ht="33" customHeight="1">
      <c r="A295" s="34"/>
      <c r="B295" s="35"/>
      <c r="C295" s="179" t="s">
        <v>323</v>
      </c>
      <c r="D295" s="179" t="s">
        <v>125</v>
      </c>
      <c r="E295" s="180" t="s">
        <v>324</v>
      </c>
      <c r="F295" s="181" t="s">
        <v>325</v>
      </c>
      <c r="G295" s="182" t="s">
        <v>216</v>
      </c>
      <c r="H295" s="183">
        <v>9.65</v>
      </c>
      <c r="I295" s="184"/>
      <c r="J295" s="185">
        <f>ROUND(I295*H295,2)</f>
        <v>0</v>
      </c>
      <c r="K295" s="186"/>
      <c r="L295" s="39"/>
      <c r="M295" s="187" t="s">
        <v>1</v>
      </c>
      <c r="N295" s="188" t="s">
        <v>38</v>
      </c>
      <c r="O295" s="71"/>
      <c r="P295" s="189">
        <f>O295*H295</f>
        <v>0</v>
      </c>
      <c r="Q295" s="189">
        <v>0</v>
      </c>
      <c r="R295" s="189">
        <f>Q295*H295</f>
        <v>0</v>
      </c>
      <c r="S295" s="189">
        <v>0</v>
      </c>
      <c r="T295" s="190">
        <f>S295*H295</f>
        <v>0</v>
      </c>
      <c r="U295" s="34"/>
      <c r="V295" s="34"/>
      <c r="W295" s="34"/>
      <c r="X295" s="34"/>
      <c r="Y295" s="34"/>
      <c r="Z295" s="34"/>
      <c r="AA295" s="34"/>
      <c r="AB295" s="34"/>
      <c r="AC295" s="34"/>
      <c r="AD295" s="34"/>
      <c r="AE295" s="34"/>
      <c r="AR295" s="191" t="s">
        <v>129</v>
      </c>
      <c r="AT295" s="191" t="s">
        <v>125</v>
      </c>
      <c r="AU295" s="191" t="s">
        <v>81</v>
      </c>
      <c r="AY295" s="17" t="s">
        <v>124</v>
      </c>
      <c r="BE295" s="192">
        <f>IF(N295="základní",J295,0)</f>
        <v>0</v>
      </c>
      <c r="BF295" s="192">
        <f>IF(N295="snížená",J295,0)</f>
        <v>0</v>
      </c>
      <c r="BG295" s="192">
        <f>IF(N295="zákl. přenesená",J295,0)</f>
        <v>0</v>
      </c>
      <c r="BH295" s="192">
        <f>IF(N295="sníž. přenesená",J295,0)</f>
        <v>0</v>
      </c>
      <c r="BI295" s="192">
        <f>IF(N295="nulová",J295,0)</f>
        <v>0</v>
      </c>
      <c r="BJ295" s="17" t="s">
        <v>81</v>
      </c>
      <c r="BK295" s="192">
        <f>ROUND(I295*H295,2)</f>
        <v>0</v>
      </c>
      <c r="BL295" s="17" t="s">
        <v>129</v>
      </c>
      <c r="BM295" s="191" t="s">
        <v>326</v>
      </c>
    </row>
    <row r="296" spans="1:65" s="12" customFormat="1" ht="11.25">
      <c r="B296" s="203"/>
      <c r="C296" s="204"/>
      <c r="D296" s="193" t="s">
        <v>200</v>
      </c>
      <c r="E296" s="205" t="s">
        <v>1</v>
      </c>
      <c r="F296" s="206" t="s">
        <v>227</v>
      </c>
      <c r="G296" s="204"/>
      <c r="H296" s="205" t="s">
        <v>1</v>
      </c>
      <c r="I296" s="207"/>
      <c r="J296" s="204"/>
      <c r="K296" s="204"/>
      <c r="L296" s="208"/>
      <c r="M296" s="209"/>
      <c r="N296" s="210"/>
      <c r="O296" s="210"/>
      <c r="P296" s="210"/>
      <c r="Q296" s="210"/>
      <c r="R296" s="210"/>
      <c r="S296" s="210"/>
      <c r="T296" s="211"/>
      <c r="AT296" s="212" t="s">
        <v>200</v>
      </c>
      <c r="AU296" s="212" t="s">
        <v>81</v>
      </c>
      <c r="AV296" s="12" t="s">
        <v>81</v>
      </c>
      <c r="AW296" s="12" t="s">
        <v>30</v>
      </c>
      <c r="AX296" s="12" t="s">
        <v>73</v>
      </c>
      <c r="AY296" s="212" t="s">
        <v>124</v>
      </c>
    </row>
    <row r="297" spans="1:65" s="12" customFormat="1" ht="11.25">
      <c r="B297" s="203"/>
      <c r="C297" s="204"/>
      <c r="D297" s="193" t="s">
        <v>200</v>
      </c>
      <c r="E297" s="205" t="s">
        <v>1</v>
      </c>
      <c r="F297" s="206" t="s">
        <v>229</v>
      </c>
      <c r="G297" s="204"/>
      <c r="H297" s="205" t="s">
        <v>1</v>
      </c>
      <c r="I297" s="207"/>
      <c r="J297" s="204"/>
      <c r="K297" s="204"/>
      <c r="L297" s="208"/>
      <c r="M297" s="209"/>
      <c r="N297" s="210"/>
      <c r="O297" s="210"/>
      <c r="P297" s="210"/>
      <c r="Q297" s="210"/>
      <c r="R297" s="210"/>
      <c r="S297" s="210"/>
      <c r="T297" s="211"/>
      <c r="AT297" s="212" t="s">
        <v>200</v>
      </c>
      <c r="AU297" s="212" t="s">
        <v>81</v>
      </c>
      <c r="AV297" s="12" t="s">
        <v>81</v>
      </c>
      <c r="AW297" s="12" t="s">
        <v>30</v>
      </c>
      <c r="AX297" s="12" t="s">
        <v>73</v>
      </c>
      <c r="AY297" s="212" t="s">
        <v>124</v>
      </c>
    </row>
    <row r="298" spans="1:65" s="13" customFormat="1" ht="11.25">
      <c r="B298" s="213"/>
      <c r="C298" s="214"/>
      <c r="D298" s="193" t="s">
        <v>200</v>
      </c>
      <c r="E298" s="215" t="s">
        <v>1</v>
      </c>
      <c r="F298" s="216" t="s">
        <v>283</v>
      </c>
      <c r="G298" s="214"/>
      <c r="H298" s="217">
        <v>1.25</v>
      </c>
      <c r="I298" s="218"/>
      <c r="J298" s="214"/>
      <c r="K298" s="214"/>
      <c r="L298" s="219"/>
      <c r="M298" s="220"/>
      <c r="N298" s="221"/>
      <c r="O298" s="221"/>
      <c r="P298" s="221"/>
      <c r="Q298" s="221"/>
      <c r="R298" s="221"/>
      <c r="S298" s="221"/>
      <c r="T298" s="222"/>
      <c r="AT298" s="223" t="s">
        <v>200</v>
      </c>
      <c r="AU298" s="223" t="s">
        <v>81</v>
      </c>
      <c r="AV298" s="13" t="s">
        <v>83</v>
      </c>
      <c r="AW298" s="13" t="s">
        <v>30</v>
      </c>
      <c r="AX298" s="13" t="s">
        <v>73</v>
      </c>
      <c r="AY298" s="223" t="s">
        <v>124</v>
      </c>
    </row>
    <row r="299" spans="1:65" s="13" customFormat="1" ht="11.25">
      <c r="B299" s="213"/>
      <c r="C299" s="214"/>
      <c r="D299" s="193" t="s">
        <v>200</v>
      </c>
      <c r="E299" s="215" t="s">
        <v>1</v>
      </c>
      <c r="F299" s="216" t="s">
        <v>306</v>
      </c>
      <c r="G299" s="214"/>
      <c r="H299" s="217">
        <v>1.71</v>
      </c>
      <c r="I299" s="218"/>
      <c r="J299" s="214"/>
      <c r="K299" s="214"/>
      <c r="L299" s="219"/>
      <c r="M299" s="220"/>
      <c r="N299" s="221"/>
      <c r="O299" s="221"/>
      <c r="P299" s="221"/>
      <c r="Q299" s="221"/>
      <c r="R299" s="221"/>
      <c r="S299" s="221"/>
      <c r="T299" s="222"/>
      <c r="AT299" s="223" t="s">
        <v>200</v>
      </c>
      <c r="AU299" s="223" t="s">
        <v>81</v>
      </c>
      <c r="AV299" s="13" t="s">
        <v>83</v>
      </c>
      <c r="AW299" s="13" t="s">
        <v>30</v>
      </c>
      <c r="AX299" s="13" t="s">
        <v>73</v>
      </c>
      <c r="AY299" s="223" t="s">
        <v>124</v>
      </c>
    </row>
    <row r="300" spans="1:65" s="13" customFormat="1" ht="11.25">
      <c r="B300" s="213"/>
      <c r="C300" s="214"/>
      <c r="D300" s="193" t="s">
        <v>200</v>
      </c>
      <c r="E300" s="215" t="s">
        <v>1</v>
      </c>
      <c r="F300" s="216" t="s">
        <v>307</v>
      </c>
      <c r="G300" s="214"/>
      <c r="H300" s="217">
        <v>1.17</v>
      </c>
      <c r="I300" s="218"/>
      <c r="J300" s="214"/>
      <c r="K300" s="214"/>
      <c r="L300" s="219"/>
      <c r="M300" s="220"/>
      <c r="N300" s="221"/>
      <c r="O300" s="221"/>
      <c r="P300" s="221"/>
      <c r="Q300" s="221"/>
      <c r="R300" s="221"/>
      <c r="S300" s="221"/>
      <c r="T300" s="222"/>
      <c r="AT300" s="223" t="s">
        <v>200</v>
      </c>
      <c r="AU300" s="223" t="s">
        <v>81</v>
      </c>
      <c r="AV300" s="13" t="s">
        <v>83</v>
      </c>
      <c r="AW300" s="13" t="s">
        <v>30</v>
      </c>
      <c r="AX300" s="13" t="s">
        <v>73</v>
      </c>
      <c r="AY300" s="223" t="s">
        <v>124</v>
      </c>
    </row>
    <row r="301" spans="1:65" s="12" customFormat="1" ht="11.25">
      <c r="B301" s="203"/>
      <c r="C301" s="204"/>
      <c r="D301" s="193" t="s">
        <v>200</v>
      </c>
      <c r="E301" s="205" t="s">
        <v>1</v>
      </c>
      <c r="F301" s="206" t="s">
        <v>231</v>
      </c>
      <c r="G301" s="204"/>
      <c r="H301" s="205" t="s">
        <v>1</v>
      </c>
      <c r="I301" s="207"/>
      <c r="J301" s="204"/>
      <c r="K301" s="204"/>
      <c r="L301" s="208"/>
      <c r="M301" s="209"/>
      <c r="N301" s="210"/>
      <c r="O301" s="210"/>
      <c r="P301" s="210"/>
      <c r="Q301" s="210"/>
      <c r="R301" s="210"/>
      <c r="S301" s="210"/>
      <c r="T301" s="211"/>
      <c r="AT301" s="212" t="s">
        <v>200</v>
      </c>
      <c r="AU301" s="212" t="s">
        <v>81</v>
      </c>
      <c r="AV301" s="12" t="s">
        <v>81</v>
      </c>
      <c r="AW301" s="12" t="s">
        <v>30</v>
      </c>
      <c r="AX301" s="12" t="s">
        <v>73</v>
      </c>
      <c r="AY301" s="212" t="s">
        <v>124</v>
      </c>
    </row>
    <row r="302" spans="1:65" s="13" customFormat="1" ht="11.25">
      <c r="B302" s="213"/>
      <c r="C302" s="214"/>
      <c r="D302" s="193" t="s">
        <v>200</v>
      </c>
      <c r="E302" s="215" t="s">
        <v>1</v>
      </c>
      <c r="F302" s="216" t="s">
        <v>296</v>
      </c>
      <c r="G302" s="214"/>
      <c r="H302" s="217">
        <v>1.25</v>
      </c>
      <c r="I302" s="218"/>
      <c r="J302" s="214"/>
      <c r="K302" s="214"/>
      <c r="L302" s="219"/>
      <c r="M302" s="220"/>
      <c r="N302" s="221"/>
      <c r="O302" s="221"/>
      <c r="P302" s="221"/>
      <c r="Q302" s="221"/>
      <c r="R302" s="221"/>
      <c r="S302" s="221"/>
      <c r="T302" s="222"/>
      <c r="AT302" s="223" t="s">
        <v>200</v>
      </c>
      <c r="AU302" s="223" t="s">
        <v>81</v>
      </c>
      <c r="AV302" s="13" t="s">
        <v>83</v>
      </c>
      <c r="AW302" s="13" t="s">
        <v>30</v>
      </c>
      <c r="AX302" s="13" t="s">
        <v>73</v>
      </c>
      <c r="AY302" s="223" t="s">
        <v>124</v>
      </c>
    </row>
    <row r="303" spans="1:65" s="13" customFormat="1" ht="11.25">
      <c r="B303" s="213"/>
      <c r="C303" s="214"/>
      <c r="D303" s="193" t="s">
        <v>200</v>
      </c>
      <c r="E303" s="215" t="s">
        <v>1</v>
      </c>
      <c r="F303" s="216" t="s">
        <v>327</v>
      </c>
      <c r="G303" s="214"/>
      <c r="H303" s="217">
        <v>1.71</v>
      </c>
      <c r="I303" s="218"/>
      <c r="J303" s="214"/>
      <c r="K303" s="214"/>
      <c r="L303" s="219"/>
      <c r="M303" s="220"/>
      <c r="N303" s="221"/>
      <c r="O303" s="221"/>
      <c r="P303" s="221"/>
      <c r="Q303" s="221"/>
      <c r="R303" s="221"/>
      <c r="S303" s="221"/>
      <c r="T303" s="222"/>
      <c r="AT303" s="223" t="s">
        <v>200</v>
      </c>
      <c r="AU303" s="223" t="s">
        <v>81</v>
      </c>
      <c r="AV303" s="13" t="s">
        <v>83</v>
      </c>
      <c r="AW303" s="13" t="s">
        <v>30</v>
      </c>
      <c r="AX303" s="13" t="s">
        <v>73</v>
      </c>
      <c r="AY303" s="223" t="s">
        <v>124</v>
      </c>
    </row>
    <row r="304" spans="1:65" s="13" customFormat="1" ht="11.25">
      <c r="B304" s="213"/>
      <c r="C304" s="214"/>
      <c r="D304" s="193" t="s">
        <v>200</v>
      </c>
      <c r="E304" s="215" t="s">
        <v>1</v>
      </c>
      <c r="F304" s="216" t="s">
        <v>328</v>
      </c>
      <c r="G304" s="214"/>
      <c r="H304" s="217">
        <v>1.17</v>
      </c>
      <c r="I304" s="218"/>
      <c r="J304" s="214"/>
      <c r="K304" s="214"/>
      <c r="L304" s="219"/>
      <c r="M304" s="220"/>
      <c r="N304" s="221"/>
      <c r="O304" s="221"/>
      <c r="P304" s="221"/>
      <c r="Q304" s="221"/>
      <c r="R304" s="221"/>
      <c r="S304" s="221"/>
      <c r="T304" s="222"/>
      <c r="AT304" s="223" t="s">
        <v>200</v>
      </c>
      <c r="AU304" s="223" t="s">
        <v>81</v>
      </c>
      <c r="AV304" s="13" t="s">
        <v>83</v>
      </c>
      <c r="AW304" s="13" t="s">
        <v>30</v>
      </c>
      <c r="AX304" s="13" t="s">
        <v>73</v>
      </c>
      <c r="AY304" s="223" t="s">
        <v>124</v>
      </c>
    </row>
    <row r="305" spans="1:65" s="13" customFormat="1" ht="11.25">
      <c r="B305" s="213"/>
      <c r="C305" s="214"/>
      <c r="D305" s="193" t="s">
        <v>200</v>
      </c>
      <c r="E305" s="215" t="s">
        <v>1</v>
      </c>
      <c r="F305" s="216" t="s">
        <v>311</v>
      </c>
      <c r="G305" s="214"/>
      <c r="H305" s="217">
        <v>1.39</v>
      </c>
      <c r="I305" s="218"/>
      <c r="J305" s="214"/>
      <c r="K305" s="214"/>
      <c r="L305" s="219"/>
      <c r="M305" s="220"/>
      <c r="N305" s="221"/>
      <c r="O305" s="221"/>
      <c r="P305" s="221"/>
      <c r="Q305" s="221"/>
      <c r="R305" s="221"/>
      <c r="S305" s="221"/>
      <c r="T305" s="222"/>
      <c r="AT305" s="223" t="s">
        <v>200</v>
      </c>
      <c r="AU305" s="223" t="s">
        <v>81</v>
      </c>
      <c r="AV305" s="13" t="s">
        <v>83</v>
      </c>
      <c r="AW305" s="13" t="s">
        <v>30</v>
      </c>
      <c r="AX305" s="13" t="s">
        <v>73</v>
      </c>
      <c r="AY305" s="223" t="s">
        <v>124</v>
      </c>
    </row>
    <row r="306" spans="1:65" s="14" customFormat="1" ht="11.25">
      <c r="B306" s="224"/>
      <c r="C306" s="225"/>
      <c r="D306" s="193" t="s">
        <v>200</v>
      </c>
      <c r="E306" s="226" t="s">
        <v>1</v>
      </c>
      <c r="F306" s="227" t="s">
        <v>205</v>
      </c>
      <c r="G306" s="225"/>
      <c r="H306" s="228">
        <v>9.65</v>
      </c>
      <c r="I306" s="229"/>
      <c r="J306" s="225"/>
      <c r="K306" s="225"/>
      <c r="L306" s="230"/>
      <c r="M306" s="231"/>
      <c r="N306" s="232"/>
      <c r="O306" s="232"/>
      <c r="P306" s="232"/>
      <c r="Q306" s="232"/>
      <c r="R306" s="232"/>
      <c r="S306" s="232"/>
      <c r="T306" s="233"/>
      <c r="AT306" s="234" t="s">
        <v>200</v>
      </c>
      <c r="AU306" s="234" t="s">
        <v>81</v>
      </c>
      <c r="AV306" s="14" t="s">
        <v>129</v>
      </c>
      <c r="AW306" s="14" t="s">
        <v>30</v>
      </c>
      <c r="AX306" s="14" t="s">
        <v>81</v>
      </c>
      <c r="AY306" s="234" t="s">
        <v>124</v>
      </c>
    </row>
    <row r="307" spans="1:65" s="2" customFormat="1" ht="33" customHeight="1">
      <c r="A307" s="34"/>
      <c r="B307" s="35"/>
      <c r="C307" s="179" t="s">
        <v>329</v>
      </c>
      <c r="D307" s="179" t="s">
        <v>125</v>
      </c>
      <c r="E307" s="180" t="s">
        <v>330</v>
      </c>
      <c r="F307" s="181" t="s">
        <v>331</v>
      </c>
      <c r="G307" s="182" t="s">
        <v>216</v>
      </c>
      <c r="H307" s="183">
        <v>30.57</v>
      </c>
      <c r="I307" s="184"/>
      <c r="J307" s="185">
        <f>ROUND(I307*H307,2)</f>
        <v>0</v>
      </c>
      <c r="K307" s="186"/>
      <c r="L307" s="39"/>
      <c r="M307" s="187" t="s">
        <v>1</v>
      </c>
      <c r="N307" s="188" t="s">
        <v>38</v>
      </c>
      <c r="O307" s="71"/>
      <c r="P307" s="189">
        <f>O307*H307</f>
        <v>0</v>
      </c>
      <c r="Q307" s="189">
        <v>0</v>
      </c>
      <c r="R307" s="189">
        <f>Q307*H307</f>
        <v>0</v>
      </c>
      <c r="S307" s="189">
        <v>0</v>
      </c>
      <c r="T307" s="190">
        <f>S307*H307</f>
        <v>0</v>
      </c>
      <c r="U307" s="34"/>
      <c r="V307" s="34"/>
      <c r="W307" s="34"/>
      <c r="X307" s="34"/>
      <c r="Y307" s="34"/>
      <c r="Z307" s="34"/>
      <c r="AA307" s="34"/>
      <c r="AB307" s="34"/>
      <c r="AC307" s="34"/>
      <c r="AD307" s="34"/>
      <c r="AE307" s="34"/>
      <c r="AR307" s="191" t="s">
        <v>129</v>
      </c>
      <c r="AT307" s="191" t="s">
        <v>125</v>
      </c>
      <c r="AU307" s="191" t="s">
        <v>81</v>
      </c>
      <c r="AY307" s="17" t="s">
        <v>124</v>
      </c>
      <c r="BE307" s="192">
        <f>IF(N307="základní",J307,0)</f>
        <v>0</v>
      </c>
      <c r="BF307" s="192">
        <f>IF(N307="snížená",J307,0)</f>
        <v>0</v>
      </c>
      <c r="BG307" s="192">
        <f>IF(N307="zákl. přenesená",J307,0)</f>
        <v>0</v>
      </c>
      <c r="BH307" s="192">
        <f>IF(N307="sníž. přenesená",J307,0)</f>
        <v>0</v>
      </c>
      <c r="BI307" s="192">
        <f>IF(N307="nulová",J307,0)</f>
        <v>0</v>
      </c>
      <c r="BJ307" s="17" t="s">
        <v>81</v>
      </c>
      <c r="BK307" s="192">
        <f>ROUND(I307*H307,2)</f>
        <v>0</v>
      </c>
      <c r="BL307" s="17" t="s">
        <v>129</v>
      </c>
      <c r="BM307" s="191" t="s">
        <v>332</v>
      </c>
    </row>
    <row r="308" spans="1:65" s="12" customFormat="1" ht="11.25">
      <c r="B308" s="203"/>
      <c r="C308" s="204"/>
      <c r="D308" s="193" t="s">
        <v>200</v>
      </c>
      <c r="E308" s="205" t="s">
        <v>1</v>
      </c>
      <c r="F308" s="206" t="s">
        <v>227</v>
      </c>
      <c r="G308" s="204"/>
      <c r="H308" s="205" t="s">
        <v>1</v>
      </c>
      <c r="I308" s="207"/>
      <c r="J308" s="204"/>
      <c r="K308" s="204"/>
      <c r="L308" s="208"/>
      <c r="M308" s="209"/>
      <c r="N308" s="210"/>
      <c r="O308" s="210"/>
      <c r="P308" s="210"/>
      <c r="Q308" s="210"/>
      <c r="R308" s="210"/>
      <c r="S308" s="210"/>
      <c r="T308" s="211"/>
      <c r="AT308" s="212" t="s">
        <v>200</v>
      </c>
      <c r="AU308" s="212" t="s">
        <v>81</v>
      </c>
      <c r="AV308" s="12" t="s">
        <v>81</v>
      </c>
      <c r="AW308" s="12" t="s">
        <v>30</v>
      </c>
      <c r="AX308" s="12" t="s">
        <v>73</v>
      </c>
      <c r="AY308" s="212" t="s">
        <v>124</v>
      </c>
    </row>
    <row r="309" spans="1:65" s="12" customFormat="1" ht="11.25">
      <c r="B309" s="203"/>
      <c r="C309" s="204"/>
      <c r="D309" s="193" t="s">
        <v>200</v>
      </c>
      <c r="E309" s="205" t="s">
        <v>1</v>
      </c>
      <c r="F309" s="206" t="s">
        <v>229</v>
      </c>
      <c r="G309" s="204"/>
      <c r="H309" s="205" t="s">
        <v>1</v>
      </c>
      <c r="I309" s="207"/>
      <c r="J309" s="204"/>
      <c r="K309" s="204"/>
      <c r="L309" s="208"/>
      <c r="M309" s="209"/>
      <c r="N309" s="210"/>
      <c r="O309" s="210"/>
      <c r="P309" s="210"/>
      <c r="Q309" s="210"/>
      <c r="R309" s="210"/>
      <c r="S309" s="210"/>
      <c r="T309" s="211"/>
      <c r="AT309" s="212" t="s">
        <v>200</v>
      </c>
      <c r="AU309" s="212" t="s">
        <v>81</v>
      </c>
      <c r="AV309" s="12" t="s">
        <v>81</v>
      </c>
      <c r="AW309" s="12" t="s">
        <v>30</v>
      </c>
      <c r="AX309" s="12" t="s">
        <v>73</v>
      </c>
      <c r="AY309" s="212" t="s">
        <v>124</v>
      </c>
    </row>
    <row r="310" spans="1:65" s="13" customFormat="1" ht="11.25">
      <c r="B310" s="213"/>
      <c r="C310" s="214"/>
      <c r="D310" s="193" t="s">
        <v>200</v>
      </c>
      <c r="E310" s="215" t="s">
        <v>1</v>
      </c>
      <c r="F310" s="216" t="s">
        <v>275</v>
      </c>
      <c r="G310" s="214"/>
      <c r="H310" s="217">
        <v>4.49</v>
      </c>
      <c r="I310" s="218"/>
      <c r="J310" s="214"/>
      <c r="K310" s="214"/>
      <c r="L310" s="219"/>
      <c r="M310" s="220"/>
      <c r="N310" s="221"/>
      <c r="O310" s="221"/>
      <c r="P310" s="221"/>
      <c r="Q310" s="221"/>
      <c r="R310" s="221"/>
      <c r="S310" s="221"/>
      <c r="T310" s="222"/>
      <c r="AT310" s="223" t="s">
        <v>200</v>
      </c>
      <c r="AU310" s="223" t="s">
        <v>81</v>
      </c>
      <c r="AV310" s="13" t="s">
        <v>83</v>
      </c>
      <c r="AW310" s="13" t="s">
        <v>30</v>
      </c>
      <c r="AX310" s="13" t="s">
        <v>73</v>
      </c>
      <c r="AY310" s="223" t="s">
        <v>124</v>
      </c>
    </row>
    <row r="311" spans="1:65" s="13" customFormat="1" ht="11.25">
      <c r="B311" s="213"/>
      <c r="C311" s="214"/>
      <c r="D311" s="193" t="s">
        <v>200</v>
      </c>
      <c r="E311" s="215" t="s">
        <v>1</v>
      </c>
      <c r="F311" s="216" t="s">
        <v>282</v>
      </c>
      <c r="G311" s="214"/>
      <c r="H311" s="217">
        <v>3.93</v>
      </c>
      <c r="I311" s="218"/>
      <c r="J311" s="214"/>
      <c r="K311" s="214"/>
      <c r="L311" s="219"/>
      <c r="M311" s="220"/>
      <c r="N311" s="221"/>
      <c r="O311" s="221"/>
      <c r="P311" s="221"/>
      <c r="Q311" s="221"/>
      <c r="R311" s="221"/>
      <c r="S311" s="221"/>
      <c r="T311" s="222"/>
      <c r="AT311" s="223" t="s">
        <v>200</v>
      </c>
      <c r="AU311" s="223" t="s">
        <v>81</v>
      </c>
      <c r="AV311" s="13" t="s">
        <v>83</v>
      </c>
      <c r="AW311" s="13" t="s">
        <v>30</v>
      </c>
      <c r="AX311" s="13" t="s">
        <v>73</v>
      </c>
      <c r="AY311" s="223" t="s">
        <v>124</v>
      </c>
    </row>
    <row r="312" spans="1:65" s="13" customFormat="1" ht="11.25">
      <c r="B312" s="213"/>
      <c r="C312" s="214"/>
      <c r="D312" s="193" t="s">
        <v>200</v>
      </c>
      <c r="E312" s="215" t="s">
        <v>1</v>
      </c>
      <c r="F312" s="216" t="s">
        <v>284</v>
      </c>
      <c r="G312" s="214"/>
      <c r="H312" s="217">
        <v>3.11</v>
      </c>
      <c r="I312" s="218"/>
      <c r="J312" s="214"/>
      <c r="K312" s="214"/>
      <c r="L312" s="219"/>
      <c r="M312" s="220"/>
      <c r="N312" s="221"/>
      <c r="O312" s="221"/>
      <c r="P312" s="221"/>
      <c r="Q312" s="221"/>
      <c r="R312" s="221"/>
      <c r="S312" s="221"/>
      <c r="T312" s="222"/>
      <c r="AT312" s="223" t="s">
        <v>200</v>
      </c>
      <c r="AU312" s="223" t="s">
        <v>81</v>
      </c>
      <c r="AV312" s="13" t="s">
        <v>83</v>
      </c>
      <c r="AW312" s="13" t="s">
        <v>30</v>
      </c>
      <c r="AX312" s="13" t="s">
        <v>73</v>
      </c>
      <c r="AY312" s="223" t="s">
        <v>124</v>
      </c>
    </row>
    <row r="313" spans="1:65" s="13" customFormat="1" ht="11.25">
      <c r="B313" s="213"/>
      <c r="C313" s="214"/>
      <c r="D313" s="193" t="s">
        <v>200</v>
      </c>
      <c r="E313" s="215" t="s">
        <v>1</v>
      </c>
      <c r="F313" s="216" t="s">
        <v>288</v>
      </c>
      <c r="G313" s="214"/>
      <c r="H313" s="217">
        <v>3.22</v>
      </c>
      <c r="I313" s="218"/>
      <c r="J313" s="214"/>
      <c r="K313" s="214"/>
      <c r="L313" s="219"/>
      <c r="M313" s="220"/>
      <c r="N313" s="221"/>
      <c r="O313" s="221"/>
      <c r="P313" s="221"/>
      <c r="Q313" s="221"/>
      <c r="R313" s="221"/>
      <c r="S313" s="221"/>
      <c r="T313" s="222"/>
      <c r="AT313" s="223" t="s">
        <v>200</v>
      </c>
      <c r="AU313" s="223" t="s">
        <v>81</v>
      </c>
      <c r="AV313" s="13" t="s">
        <v>83</v>
      </c>
      <c r="AW313" s="13" t="s">
        <v>30</v>
      </c>
      <c r="AX313" s="13" t="s">
        <v>73</v>
      </c>
      <c r="AY313" s="223" t="s">
        <v>124</v>
      </c>
    </row>
    <row r="314" spans="1:65" s="12" customFormat="1" ht="11.25">
      <c r="B314" s="203"/>
      <c r="C314" s="204"/>
      <c r="D314" s="193" t="s">
        <v>200</v>
      </c>
      <c r="E314" s="205" t="s">
        <v>1</v>
      </c>
      <c r="F314" s="206" t="s">
        <v>231</v>
      </c>
      <c r="G314" s="204"/>
      <c r="H314" s="205" t="s">
        <v>1</v>
      </c>
      <c r="I314" s="207"/>
      <c r="J314" s="204"/>
      <c r="K314" s="204"/>
      <c r="L314" s="208"/>
      <c r="M314" s="209"/>
      <c r="N314" s="210"/>
      <c r="O314" s="210"/>
      <c r="P314" s="210"/>
      <c r="Q314" s="210"/>
      <c r="R314" s="210"/>
      <c r="S314" s="210"/>
      <c r="T314" s="211"/>
      <c r="AT314" s="212" t="s">
        <v>200</v>
      </c>
      <c r="AU314" s="212" t="s">
        <v>81</v>
      </c>
      <c r="AV314" s="12" t="s">
        <v>81</v>
      </c>
      <c r="AW314" s="12" t="s">
        <v>30</v>
      </c>
      <c r="AX314" s="12" t="s">
        <v>73</v>
      </c>
      <c r="AY314" s="212" t="s">
        <v>124</v>
      </c>
    </row>
    <row r="315" spans="1:65" s="13" customFormat="1" ht="11.25">
      <c r="B315" s="213"/>
      <c r="C315" s="214"/>
      <c r="D315" s="193" t="s">
        <v>200</v>
      </c>
      <c r="E315" s="215" t="s">
        <v>1</v>
      </c>
      <c r="F315" s="216" t="s">
        <v>275</v>
      </c>
      <c r="G315" s="214"/>
      <c r="H315" s="217">
        <v>4.49</v>
      </c>
      <c r="I315" s="218"/>
      <c r="J315" s="214"/>
      <c r="K315" s="214"/>
      <c r="L315" s="219"/>
      <c r="M315" s="220"/>
      <c r="N315" s="221"/>
      <c r="O315" s="221"/>
      <c r="P315" s="221"/>
      <c r="Q315" s="221"/>
      <c r="R315" s="221"/>
      <c r="S315" s="221"/>
      <c r="T315" s="222"/>
      <c r="AT315" s="223" t="s">
        <v>200</v>
      </c>
      <c r="AU315" s="223" t="s">
        <v>81</v>
      </c>
      <c r="AV315" s="13" t="s">
        <v>83</v>
      </c>
      <c r="AW315" s="13" t="s">
        <v>30</v>
      </c>
      <c r="AX315" s="13" t="s">
        <v>73</v>
      </c>
      <c r="AY315" s="223" t="s">
        <v>124</v>
      </c>
    </row>
    <row r="316" spans="1:65" s="13" customFormat="1" ht="11.25">
      <c r="B316" s="213"/>
      <c r="C316" s="214"/>
      <c r="D316" s="193" t="s">
        <v>200</v>
      </c>
      <c r="E316" s="215" t="s">
        <v>1</v>
      </c>
      <c r="F316" s="216" t="s">
        <v>293</v>
      </c>
      <c r="G316" s="214"/>
      <c r="H316" s="217">
        <v>4.29</v>
      </c>
      <c r="I316" s="218"/>
      <c r="J316" s="214"/>
      <c r="K316" s="214"/>
      <c r="L316" s="219"/>
      <c r="M316" s="220"/>
      <c r="N316" s="221"/>
      <c r="O316" s="221"/>
      <c r="P316" s="221"/>
      <c r="Q316" s="221"/>
      <c r="R316" s="221"/>
      <c r="S316" s="221"/>
      <c r="T316" s="222"/>
      <c r="AT316" s="223" t="s">
        <v>200</v>
      </c>
      <c r="AU316" s="223" t="s">
        <v>81</v>
      </c>
      <c r="AV316" s="13" t="s">
        <v>83</v>
      </c>
      <c r="AW316" s="13" t="s">
        <v>30</v>
      </c>
      <c r="AX316" s="13" t="s">
        <v>73</v>
      </c>
      <c r="AY316" s="223" t="s">
        <v>124</v>
      </c>
    </row>
    <row r="317" spans="1:65" s="13" customFormat="1" ht="11.25">
      <c r="B317" s="213"/>
      <c r="C317" s="214"/>
      <c r="D317" s="193" t="s">
        <v>200</v>
      </c>
      <c r="E317" s="215" t="s">
        <v>1</v>
      </c>
      <c r="F317" s="216" t="s">
        <v>294</v>
      </c>
      <c r="G317" s="214"/>
      <c r="H317" s="217">
        <v>3.93</v>
      </c>
      <c r="I317" s="218"/>
      <c r="J317" s="214"/>
      <c r="K317" s="214"/>
      <c r="L317" s="219"/>
      <c r="M317" s="220"/>
      <c r="N317" s="221"/>
      <c r="O317" s="221"/>
      <c r="P317" s="221"/>
      <c r="Q317" s="221"/>
      <c r="R317" s="221"/>
      <c r="S317" s="221"/>
      <c r="T317" s="222"/>
      <c r="AT317" s="223" t="s">
        <v>200</v>
      </c>
      <c r="AU317" s="223" t="s">
        <v>81</v>
      </c>
      <c r="AV317" s="13" t="s">
        <v>83</v>
      </c>
      <c r="AW317" s="13" t="s">
        <v>30</v>
      </c>
      <c r="AX317" s="13" t="s">
        <v>73</v>
      </c>
      <c r="AY317" s="223" t="s">
        <v>124</v>
      </c>
    </row>
    <row r="318" spans="1:65" s="13" customFormat="1" ht="11.25">
      <c r="B318" s="213"/>
      <c r="C318" s="214"/>
      <c r="D318" s="193" t="s">
        <v>200</v>
      </c>
      <c r="E318" s="215" t="s">
        <v>1</v>
      </c>
      <c r="F318" s="216" t="s">
        <v>297</v>
      </c>
      <c r="G318" s="214"/>
      <c r="H318" s="217">
        <v>3.11</v>
      </c>
      <c r="I318" s="218"/>
      <c r="J318" s="214"/>
      <c r="K318" s="214"/>
      <c r="L318" s="219"/>
      <c r="M318" s="220"/>
      <c r="N318" s="221"/>
      <c r="O318" s="221"/>
      <c r="P318" s="221"/>
      <c r="Q318" s="221"/>
      <c r="R318" s="221"/>
      <c r="S318" s="221"/>
      <c r="T318" s="222"/>
      <c r="AT318" s="223" t="s">
        <v>200</v>
      </c>
      <c r="AU318" s="223" t="s">
        <v>81</v>
      </c>
      <c r="AV318" s="13" t="s">
        <v>83</v>
      </c>
      <c r="AW318" s="13" t="s">
        <v>30</v>
      </c>
      <c r="AX318" s="13" t="s">
        <v>73</v>
      </c>
      <c r="AY318" s="223" t="s">
        <v>124</v>
      </c>
    </row>
    <row r="319" spans="1:65" s="14" customFormat="1" ht="11.25">
      <c r="B319" s="224"/>
      <c r="C319" s="225"/>
      <c r="D319" s="193" t="s">
        <v>200</v>
      </c>
      <c r="E319" s="226" t="s">
        <v>1</v>
      </c>
      <c r="F319" s="227" t="s">
        <v>205</v>
      </c>
      <c r="G319" s="225"/>
      <c r="H319" s="228">
        <v>30.57</v>
      </c>
      <c r="I319" s="229"/>
      <c r="J319" s="225"/>
      <c r="K319" s="225"/>
      <c r="L319" s="230"/>
      <c r="M319" s="231"/>
      <c r="N319" s="232"/>
      <c r="O319" s="232"/>
      <c r="P319" s="232"/>
      <c r="Q319" s="232"/>
      <c r="R319" s="232"/>
      <c r="S319" s="232"/>
      <c r="T319" s="233"/>
      <c r="AT319" s="234" t="s">
        <v>200</v>
      </c>
      <c r="AU319" s="234" t="s">
        <v>81</v>
      </c>
      <c r="AV319" s="14" t="s">
        <v>129</v>
      </c>
      <c r="AW319" s="14" t="s">
        <v>30</v>
      </c>
      <c r="AX319" s="14" t="s">
        <v>81</v>
      </c>
      <c r="AY319" s="234" t="s">
        <v>124</v>
      </c>
    </row>
    <row r="320" spans="1:65" s="2" customFormat="1" ht="37.9" customHeight="1">
      <c r="A320" s="34"/>
      <c r="B320" s="35"/>
      <c r="C320" s="179" t="s">
        <v>258</v>
      </c>
      <c r="D320" s="179" t="s">
        <v>125</v>
      </c>
      <c r="E320" s="180" t="s">
        <v>333</v>
      </c>
      <c r="F320" s="181" t="s">
        <v>334</v>
      </c>
      <c r="G320" s="182" t="s">
        <v>216</v>
      </c>
      <c r="H320" s="183">
        <v>33.299999999999997</v>
      </c>
      <c r="I320" s="184"/>
      <c r="J320" s="185">
        <f>ROUND(I320*H320,2)</f>
        <v>0</v>
      </c>
      <c r="K320" s="186"/>
      <c r="L320" s="39"/>
      <c r="M320" s="187" t="s">
        <v>1</v>
      </c>
      <c r="N320" s="188" t="s">
        <v>38</v>
      </c>
      <c r="O320" s="71"/>
      <c r="P320" s="189">
        <f>O320*H320</f>
        <v>0</v>
      </c>
      <c r="Q320" s="189">
        <v>0</v>
      </c>
      <c r="R320" s="189">
        <f>Q320*H320</f>
        <v>0</v>
      </c>
      <c r="S320" s="189">
        <v>0</v>
      </c>
      <c r="T320" s="190">
        <f>S320*H320</f>
        <v>0</v>
      </c>
      <c r="U320" s="34"/>
      <c r="V320" s="34"/>
      <c r="W320" s="34"/>
      <c r="X320" s="34"/>
      <c r="Y320" s="34"/>
      <c r="Z320" s="34"/>
      <c r="AA320" s="34"/>
      <c r="AB320" s="34"/>
      <c r="AC320" s="34"/>
      <c r="AD320" s="34"/>
      <c r="AE320" s="34"/>
      <c r="AR320" s="191" t="s">
        <v>129</v>
      </c>
      <c r="AT320" s="191" t="s">
        <v>125</v>
      </c>
      <c r="AU320" s="191" t="s">
        <v>81</v>
      </c>
      <c r="AY320" s="17" t="s">
        <v>124</v>
      </c>
      <c r="BE320" s="192">
        <f>IF(N320="základní",J320,0)</f>
        <v>0</v>
      </c>
      <c r="BF320" s="192">
        <f>IF(N320="snížená",J320,0)</f>
        <v>0</v>
      </c>
      <c r="BG320" s="192">
        <f>IF(N320="zákl. přenesená",J320,0)</f>
        <v>0</v>
      </c>
      <c r="BH320" s="192">
        <f>IF(N320="sníž. přenesená",J320,0)</f>
        <v>0</v>
      </c>
      <c r="BI320" s="192">
        <f>IF(N320="nulová",J320,0)</f>
        <v>0</v>
      </c>
      <c r="BJ320" s="17" t="s">
        <v>81</v>
      </c>
      <c r="BK320" s="192">
        <f>ROUND(I320*H320,2)</f>
        <v>0</v>
      </c>
      <c r="BL320" s="17" t="s">
        <v>129</v>
      </c>
      <c r="BM320" s="191" t="s">
        <v>335</v>
      </c>
    </row>
    <row r="321" spans="1:65" s="12" customFormat="1" ht="11.25">
      <c r="B321" s="203"/>
      <c r="C321" s="204"/>
      <c r="D321" s="193" t="s">
        <v>200</v>
      </c>
      <c r="E321" s="205" t="s">
        <v>1</v>
      </c>
      <c r="F321" s="206" t="s">
        <v>227</v>
      </c>
      <c r="G321" s="204"/>
      <c r="H321" s="205" t="s">
        <v>1</v>
      </c>
      <c r="I321" s="207"/>
      <c r="J321" s="204"/>
      <c r="K321" s="204"/>
      <c r="L321" s="208"/>
      <c r="M321" s="209"/>
      <c r="N321" s="210"/>
      <c r="O321" s="210"/>
      <c r="P321" s="210"/>
      <c r="Q321" s="210"/>
      <c r="R321" s="210"/>
      <c r="S321" s="210"/>
      <c r="T321" s="211"/>
      <c r="AT321" s="212" t="s">
        <v>200</v>
      </c>
      <c r="AU321" s="212" t="s">
        <v>81</v>
      </c>
      <c r="AV321" s="12" t="s">
        <v>81</v>
      </c>
      <c r="AW321" s="12" t="s">
        <v>30</v>
      </c>
      <c r="AX321" s="12" t="s">
        <v>73</v>
      </c>
      <c r="AY321" s="212" t="s">
        <v>124</v>
      </c>
    </row>
    <row r="322" spans="1:65" s="12" customFormat="1" ht="11.25">
      <c r="B322" s="203"/>
      <c r="C322" s="204"/>
      <c r="D322" s="193" t="s">
        <v>200</v>
      </c>
      <c r="E322" s="205" t="s">
        <v>1</v>
      </c>
      <c r="F322" s="206" t="s">
        <v>229</v>
      </c>
      <c r="G322" s="204"/>
      <c r="H322" s="205" t="s">
        <v>1</v>
      </c>
      <c r="I322" s="207"/>
      <c r="J322" s="204"/>
      <c r="K322" s="204"/>
      <c r="L322" s="208"/>
      <c r="M322" s="209"/>
      <c r="N322" s="210"/>
      <c r="O322" s="210"/>
      <c r="P322" s="210"/>
      <c r="Q322" s="210"/>
      <c r="R322" s="210"/>
      <c r="S322" s="210"/>
      <c r="T322" s="211"/>
      <c r="AT322" s="212" t="s">
        <v>200</v>
      </c>
      <c r="AU322" s="212" t="s">
        <v>81</v>
      </c>
      <c r="AV322" s="12" t="s">
        <v>81</v>
      </c>
      <c r="AW322" s="12" t="s">
        <v>30</v>
      </c>
      <c r="AX322" s="12" t="s">
        <v>73</v>
      </c>
      <c r="AY322" s="212" t="s">
        <v>124</v>
      </c>
    </row>
    <row r="323" spans="1:65" s="13" customFormat="1" ht="11.25">
      <c r="B323" s="213"/>
      <c r="C323" s="214"/>
      <c r="D323" s="193" t="s">
        <v>200</v>
      </c>
      <c r="E323" s="215" t="s">
        <v>1</v>
      </c>
      <c r="F323" s="216" t="s">
        <v>305</v>
      </c>
      <c r="G323" s="214"/>
      <c r="H323" s="217">
        <v>8.59</v>
      </c>
      <c r="I323" s="218"/>
      <c r="J323" s="214"/>
      <c r="K323" s="214"/>
      <c r="L323" s="219"/>
      <c r="M323" s="220"/>
      <c r="N323" s="221"/>
      <c r="O323" s="221"/>
      <c r="P323" s="221"/>
      <c r="Q323" s="221"/>
      <c r="R323" s="221"/>
      <c r="S323" s="221"/>
      <c r="T323" s="222"/>
      <c r="AT323" s="223" t="s">
        <v>200</v>
      </c>
      <c r="AU323" s="223" t="s">
        <v>81</v>
      </c>
      <c r="AV323" s="13" t="s">
        <v>83</v>
      </c>
      <c r="AW323" s="13" t="s">
        <v>30</v>
      </c>
      <c r="AX323" s="13" t="s">
        <v>73</v>
      </c>
      <c r="AY323" s="223" t="s">
        <v>124</v>
      </c>
    </row>
    <row r="324" spans="1:65" s="12" customFormat="1" ht="11.25">
      <c r="B324" s="203"/>
      <c r="C324" s="204"/>
      <c r="D324" s="193" t="s">
        <v>200</v>
      </c>
      <c r="E324" s="205" t="s">
        <v>1</v>
      </c>
      <c r="F324" s="206" t="s">
        <v>231</v>
      </c>
      <c r="G324" s="204"/>
      <c r="H324" s="205" t="s">
        <v>1</v>
      </c>
      <c r="I324" s="207"/>
      <c r="J324" s="204"/>
      <c r="K324" s="204"/>
      <c r="L324" s="208"/>
      <c r="M324" s="209"/>
      <c r="N324" s="210"/>
      <c r="O324" s="210"/>
      <c r="P324" s="210"/>
      <c r="Q324" s="210"/>
      <c r="R324" s="210"/>
      <c r="S324" s="210"/>
      <c r="T324" s="211"/>
      <c r="AT324" s="212" t="s">
        <v>200</v>
      </c>
      <c r="AU324" s="212" t="s">
        <v>81</v>
      </c>
      <c r="AV324" s="12" t="s">
        <v>81</v>
      </c>
      <c r="AW324" s="12" t="s">
        <v>30</v>
      </c>
      <c r="AX324" s="12" t="s">
        <v>73</v>
      </c>
      <c r="AY324" s="212" t="s">
        <v>124</v>
      </c>
    </row>
    <row r="325" spans="1:65" s="13" customFormat="1" ht="11.25">
      <c r="B325" s="213"/>
      <c r="C325" s="214"/>
      <c r="D325" s="193" t="s">
        <v>200</v>
      </c>
      <c r="E325" s="215" t="s">
        <v>1</v>
      </c>
      <c r="F325" s="216" t="s">
        <v>310</v>
      </c>
      <c r="G325" s="214"/>
      <c r="H325" s="217">
        <v>8.32</v>
      </c>
      <c r="I325" s="218"/>
      <c r="J325" s="214"/>
      <c r="K325" s="214"/>
      <c r="L325" s="219"/>
      <c r="M325" s="220"/>
      <c r="N325" s="221"/>
      <c r="O325" s="221"/>
      <c r="P325" s="221"/>
      <c r="Q325" s="221"/>
      <c r="R325" s="221"/>
      <c r="S325" s="221"/>
      <c r="T325" s="222"/>
      <c r="AT325" s="223" t="s">
        <v>200</v>
      </c>
      <c r="AU325" s="223" t="s">
        <v>81</v>
      </c>
      <c r="AV325" s="13" t="s">
        <v>83</v>
      </c>
      <c r="AW325" s="13" t="s">
        <v>30</v>
      </c>
      <c r="AX325" s="13" t="s">
        <v>73</v>
      </c>
      <c r="AY325" s="223" t="s">
        <v>124</v>
      </c>
    </row>
    <row r="326" spans="1:65" s="13" customFormat="1" ht="11.25">
      <c r="B326" s="213"/>
      <c r="C326" s="214"/>
      <c r="D326" s="193" t="s">
        <v>200</v>
      </c>
      <c r="E326" s="215" t="s">
        <v>1</v>
      </c>
      <c r="F326" s="216" t="s">
        <v>295</v>
      </c>
      <c r="G326" s="214"/>
      <c r="H326" s="217">
        <v>8.59</v>
      </c>
      <c r="I326" s="218"/>
      <c r="J326" s="214"/>
      <c r="K326" s="214"/>
      <c r="L326" s="219"/>
      <c r="M326" s="220"/>
      <c r="N326" s="221"/>
      <c r="O326" s="221"/>
      <c r="P326" s="221"/>
      <c r="Q326" s="221"/>
      <c r="R326" s="221"/>
      <c r="S326" s="221"/>
      <c r="T326" s="222"/>
      <c r="AT326" s="223" t="s">
        <v>200</v>
      </c>
      <c r="AU326" s="223" t="s">
        <v>81</v>
      </c>
      <c r="AV326" s="13" t="s">
        <v>83</v>
      </c>
      <c r="AW326" s="13" t="s">
        <v>30</v>
      </c>
      <c r="AX326" s="13" t="s">
        <v>73</v>
      </c>
      <c r="AY326" s="223" t="s">
        <v>124</v>
      </c>
    </row>
    <row r="327" spans="1:65" s="13" customFormat="1" ht="11.25">
      <c r="B327" s="213"/>
      <c r="C327" s="214"/>
      <c r="D327" s="193" t="s">
        <v>200</v>
      </c>
      <c r="E327" s="215" t="s">
        <v>1</v>
      </c>
      <c r="F327" s="216" t="s">
        <v>299</v>
      </c>
      <c r="G327" s="214"/>
      <c r="H327" s="217">
        <v>7.8</v>
      </c>
      <c r="I327" s="218"/>
      <c r="J327" s="214"/>
      <c r="K327" s="214"/>
      <c r="L327" s="219"/>
      <c r="M327" s="220"/>
      <c r="N327" s="221"/>
      <c r="O327" s="221"/>
      <c r="P327" s="221"/>
      <c r="Q327" s="221"/>
      <c r="R327" s="221"/>
      <c r="S327" s="221"/>
      <c r="T327" s="222"/>
      <c r="AT327" s="223" t="s">
        <v>200</v>
      </c>
      <c r="AU327" s="223" t="s">
        <v>81</v>
      </c>
      <c r="AV327" s="13" t="s">
        <v>83</v>
      </c>
      <c r="AW327" s="13" t="s">
        <v>30</v>
      </c>
      <c r="AX327" s="13" t="s">
        <v>73</v>
      </c>
      <c r="AY327" s="223" t="s">
        <v>124</v>
      </c>
    </row>
    <row r="328" spans="1:65" s="14" customFormat="1" ht="11.25">
      <c r="B328" s="224"/>
      <c r="C328" s="225"/>
      <c r="D328" s="193" t="s">
        <v>200</v>
      </c>
      <c r="E328" s="226" t="s">
        <v>1</v>
      </c>
      <c r="F328" s="227" t="s">
        <v>205</v>
      </c>
      <c r="G328" s="225"/>
      <c r="H328" s="228">
        <v>33.299999999999997</v>
      </c>
      <c r="I328" s="229"/>
      <c r="J328" s="225"/>
      <c r="K328" s="225"/>
      <c r="L328" s="230"/>
      <c r="M328" s="231"/>
      <c r="N328" s="232"/>
      <c r="O328" s="232"/>
      <c r="P328" s="232"/>
      <c r="Q328" s="232"/>
      <c r="R328" s="232"/>
      <c r="S328" s="232"/>
      <c r="T328" s="233"/>
      <c r="AT328" s="234" t="s">
        <v>200</v>
      </c>
      <c r="AU328" s="234" t="s">
        <v>81</v>
      </c>
      <c r="AV328" s="14" t="s">
        <v>129</v>
      </c>
      <c r="AW328" s="14" t="s">
        <v>30</v>
      </c>
      <c r="AX328" s="14" t="s">
        <v>81</v>
      </c>
      <c r="AY328" s="234" t="s">
        <v>124</v>
      </c>
    </row>
    <row r="329" spans="1:65" s="2" customFormat="1" ht="49.15" customHeight="1">
      <c r="A329" s="34"/>
      <c r="B329" s="35"/>
      <c r="C329" s="179" t="s">
        <v>336</v>
      </c>
      <c r="D329" s="179" t="s">
        <v>125</v>
      </c>
      <c r="E329" s="180" t="s">
        <v>337</v>
      </c>
      <c r="F329" s="181" t="s">
        <v>338</v>
      </c>
      <c r="G329" s="182" t="s">
        <v>216</v>
      </c>
      <c r="H329" s="183">
        <v>145.94499999999999</v>
      </c>
      <c r="I329" s="184"/>
      <c r="J329" s="185">
        <f>ROUND(I329*H329,2)</f>
        <v>0</v>
      </c>
      <c r="K329" s="186"/>
      <c r="L329" s="39"/>
      <c r="M329" s="187" t="s">
        <v>1</v>
      </c>
      <c r="N329" s="188" t="s">
        <v>38</v>
      </c>
      <c r="O329" s="71"/>
      <c r="P329" s="189">
        <f>O329*H329</f>
        <v>0</v>
      </c>
      <c r="Q329" s="189">
        <v>0</v>
      </c>
      <c r="R329" s="189">
        <f>Q329*H329</f>
        <v>0</v>
      </c>
      <c r="S329" s="189">
        <v>0</v>
      </c>
      <c r="T329" s="190">
        <f>S329*H329</f>
        <v>0</v>
      </c>
      <c r="U329" s="34"/>
      <c r="V329" s="34"/>
      <c r="W329" s="34"/>
      <c r="X329" s="34"/>
      <c r="Y329" s="34"/>
      <c r="Z329" s="34"/>
      <c r="AA329" s="34"/>
      <c r="AB329" s="34"/>
      <c r="AC329" s="34"/>
      <c r="AD329" s="34"/>
      <c r="AE329" s="34"/>
      <c r="AR329" s="191" t="s">
        <v>129</v>
      </c>
      <c r="AT329" s="191" t="s">
        <v>125</v>
      </c>
      <c r="AU329" s="191" t="s">
        <v>81</v>
      </c>
      <c r="AY329" s="17" t="s">
        <v>124</v>
      </c>
      <c r="BE329" s="192">
        <f>IF(N329="základní",J329,0)</f>
        <v>0</v>
      </c>
      <c r="BF329" s="192">
        <f>IF(N329="snížená",J329,0)</f>
        <v>0</v>
      </c>
      <c r="BG329" s="192">
        <f>IF(N329="zákl. přenesená",J329,0)</f>
        <v>0</v>
      </c>
      <c r="BH329" s="192">
        <f>IF(N329="sníž. přenesená",J329,0)</f>
        <v>0</v>
      </c>
      <c r="BI329" s="192">
        <f>IF(N329="nulová",J329,0)</f>
        <v>0</v>
      </c>
      <c r="BJ329" s="17" t="s">
        <v>81</v>
      </c>
      <c r="BK329" s="192">
        <f>ROUND(I329*H329,2)</f>
        <v>0</v>
      </c>
      <c r="BL329" s="17" t="s">
        <v>129</v>
      </c>
      <c r="BM329" s="191" t="s">
        <v>339</v>
      </c>
    </row>
    <row r="330" spans="1:65" s="2" customFormat="1" ht="19.5">
      <c r="A330" s="34"/>
      <c r="B330" s="35"/>
      <c r="C330" s="36"/>
      <c r="D330" s="193" t="s">
        <v>130</v>
      </c>
      <c r="E330" s="36"/>
      <c r="F330" s="194" t="s">
        <v>340</v>
      </c>
      <c r="G330" s="36"/>
      <c r="H330" s="36"/>
      <c r="I330" s="195"/>
      <c r="J330" s="36"/>
      <c r="K330" s="36"/>
      <c r="L330" s="39"/>
      <c r="M330" s="196"/>
      <c r="N330" s="197"/>
      <c r="O330" s="71"/>
      <c r="P330" s="71"/>
      <c r="Q330" s="71"/>
      <c r="R330" s="71"/>
      <c r="S330" s="71"/>
      <c r="T330" s="72"/>
      <c r="U330" s="34"/>
      <c r="V330" s="34"/>
      <c r="W330" s="34"/>
      <c r="X330" s="34"/>
      <c r="Y330" s="34"/>
      <c r="Z330" s="34"/>
      <c r="AA330" s="34"/>
      <c r="AB330" s="34"/>
      <c r="AC330" s="34"/>
      <c r="AD330" s="34"/>
      <c r="AE330" s="34"/>
      <c r="AT330" s="17" t="s">
        <v>130</v>
      </c>
      <c r="AU330" s="17" t="s">
        <v>81</v>
      </c>
    </row>
    <row r="331" spans="1:65" s="12" customFormat="1" ht="11.25">
      <c r="B331" s="203"/>
      <c r="C331" s="204"/>
      <c r="D331" s="193" t="s">
        <v>200</v>
      </c>
      <c r="E331" s="205" t="s">
        <v>1</v>
      </c>
      <c r="F331" s="206" t="s">
        <v>227</v>
      </c>
      <c r="G331" s="204"/>
      <c r="H331" s="205" t="s">
        <v>1</v>
      </c>
      <c r="I331" s="207"/>
      <c r="J331" s="204"/>
      <c r="K331" s="204"/>
      <c r="L331" s="208"/>
      <c r="M331" s="209"/>
      <c r="N331" s="210"/>
      <c r="O331" s="210"/>
      <c r="P331" s="210"/>
      <c r="Q331" s="210"/>
      <c r="R331" s="210"/>
      <c r="S331" s="210"/>
      <c r="T331" s="211"/>
      <c r="AT331" s="212" t="s">
        <v>200</v>
      </c>
      <c r="AU331" s="212" t="s">
        <v>81</v>
      </c>
      <c r="AV331" s="12" t="s">
        <v>81</v>
      </c>
      <c r="AW331" s="12" t="s">
        <v>30</v>
      </c>
      <c r="AX331" s="12" t="s">
        <v>73</v>
      </c>
      <c r="AY331" s="212" t="s">
        <v>124</v>
      </c>
    </row>
    <row r="332" spans="1:65" s="12" customFormat="1" ht="11.25">
      <c r="B332" s="203"/>
      <c r="C332" s="204"/>
      <c r="D332" s="193" t="s">
        <v>200</v>
      </c>
      <c r="E332" s="205" t="s">
        <v>1</v>
      </c>
      <c r="F332" s="206" t="s">
        <v>229</v>
      </c>
      <c r="G332" s="204"/>
      <c r="H332" s="205" t="s">
        <v>1</v>
      </c>
      <c r="I332" s="207"/>
      <c r="J332" s="204"/>
      <c r="K332" s="204"/>
      <c r="L332" s="208"/>
      <c r="M332" s="209"/>
      <c r="N332" s="210"/>
      <c r="O332" s="210"/>
      <c r="P332" s="210"/>
      <c r="Q332" s="210"/>
      <c r="R332" s="210"/>
      <c r="S332" s="210"/>
      <c r="T332" s="211"/>
      <c r="AT332" s="212" t="s">
        <v>200</v>
      </c>
      <c r="AU332" s="212" t="s">
        <v>81</v>
      </c>
      <c r="AV332" s="12" t="s">
        <v>81</v>
      </c>
      <c r="AW332" s="12" t="s">
        <v>30</v>
      </c>
      <c r="AX332" s="12" t="s">
        <v>73</v>
      </c>
      <c r="AY332" s="212" t="s">
        <v>124</v>
      </c>
    </row>
    <row r="333" spans="1:65" s="13" customFormat="1" ht="11.25">
      <c r="B333" s="213"/>
      <c r="C333" s="214"/>
      <c r="D333" s="193" t="s">
        <v>200</v>
      </c>
      <c r="E333" s="215" t="s">
        <v>1</v>
      </c>
      <c r="F333" s="216" t="s">
        <v>341</v>
      </c>
      <c r="G333" s="214"/>
      <c r="H333" s="217">
        <v>28.643999999999998</v>
      </c>
      <c r="I333" s="218"/>
      <c r="J333" s="214"/>
      <c r="K333" s="214"/>
      <c r="L333" s="219"/>
      <c r="M333" s="220"/>
      <c r="N333" s="221"/>
      <c r="O333" s="221"/>
      <c r="P333" s="221"/>
      <c r="Q333" s="221"/>
      <c r="R333" s="221"/>
      <c r="S333" s="221"/>
      <c r="T333" s="222"/>
      <c r="AT333" s="223" t="s">
        <v>200</v>
      </c>
      <c r="AU333" s="223" t="s">
        <v>81</v>
      </c>
      <c r="AV333" s="13" t="s">
        <v>83</v>
      </c>
      <c r="AW333" s="13" t="s">
        <v>30</v>
      </c>
      <c r="AX333" s="13" t="s">
        <v>73</v>
      </c>
      <c r="AY333" s="223" t="s">
        <v>124</v>
      </c>
    </row>
    <row r="334" spans="1:65" s="13" customFormat="1" ht="11.25">
      <c r="B334" s="213"/>
      <c r="C334" s="214"/>
      <c r="D334" s="193" t="s">
        <v>200</v>
      </c>
      <c r="E334" s="215" t="s">
        <v>1</v>
      </c>
      <c r="F334" s="216" t="s">
        <v>342</v>
      </c>
      <c r="G334" s="214"/>
      <c r="H334" s="217">
        <v>40.869999999999997</v>
      </c>
      <c r="I334" s="218"/>
      <c r="J334" s="214"/>
      <c r="K334" s="214"/>
      <c r="L334" s="219"/>
      <c r="M334" s="220"/>
      <c r="N334" s="221"/>
      <c r="O334" s="221"/>
      <c r="P334" s="221"/>
      <c r="Q334" s="221"/>
      <c r="R334" s="221"/>
      <c r="S334" s="221"/>
      <c r="T334" s="222"/>
      <c r="AT334" s="223" t="s">
        <v>200</v>
      </c>
      <c r="AU334" s="223" t="s">
        <v>81</v>
      </c>
      <c r="AV334" s="13" t="s">
        <v>83</v>
      </c>
      <c r="AW334" s="13" t="s">
        <v>30</v>
      </c>
      <c r="AX334" s="13" t="s">
        <v>73</v>
      </c>
      <c r="AY334" s="223" t="s">
        <v>124</v>
      </c>
    </row>
    <row r="335" spans="1:65" s="12" customFormat="1" ht="11.25">
      <c r="B335" s="203"/>
      <c r="C335" s="204"/>
      <c r="D335" s="193" t="s">
        <v>200</v>
      </c>
      <c r="E335" s="205" t="s">
        <v>1</v>
      </c>
      <c r="F335" s="206" t="s">
        <v>231</v>
      </c>
      <c r="G335" s="204"/>
      <c r="H335" s="205" t="s">
        <v>1</v>
      </c>
      <c r="I335" s="207"/>
      <c r="J335" s="204"/>
      <c r="K335" s="204"/>
      <c r="L335" s="208"/>
      <c r="M335" s="209"/>
      <c r="N335" s="210"/>
      <c r="O335" s="210"/>
      <c r="P335" s="210"/>
      <c r="Q335" s="210"/>
      <c r="R335" s="210"/>
      <c r="S335" s="210"/>
      <c r="T335" s="211"/>
      <c r="AT335" s="212" t="s">
        <v>200</v>
      </c>
      <c r="AU335" s="212" t="s">
        <v>81</v>
      </c>
      <c r="AV335" s="12" t="s">
        <v>81</v>
      </c>
      <c r="AW335" s="12" t="s">
        <v>30</v>
      </c>
      <c r="AX335" s="12" t="s">
        <v>73</v>
      </c>
      <c r="AY335" s="212" t="s">
        <v>124</v>
      </c>
    </row>
    <row r="336" spans="1:65" s="13" customFormat="1" ht="11.25">
      <c r="B336" s="213"/>
      <c r="C336" s="214"/>
      <c r="D336" s="193" t="s">
        <v>200</v>
      </c>
      <c r="E336" s="215" t="s">
        <v>1</v>
      </c>
      <c r="F336" s="216" t="s">
        <v>343</v>
      </c>
      <c r="G336" s="214"/>
      <c r="H336" s="217">
        <v>35.561</v>
      </c>
      <c r="I336" s="218"/>
      <c r="J336" s="214"/>
      <c r="K336" s="214"/>
      <c r="L336" s="219"/>
      <c r="M336" s="220"/>
      <c r="N336" s="221"/>
      <c r="O336" s="221"/>
      <c r="P336" s="221"/>
      <c r="Q336" s="221"/>
      <c r="R336" s="221"/>
      <c r="S336" s="221"/>
      <c r="T336" s="222"/>
      <c r="AT336" s="223" t="s">
        <v>200</v>
      </c>
      <c r="AU336" s="223" t="s">
        <v>81</v>
      </c>
      <c r="AV336" s="13" t="s">
        <v>83</v>
      </c>
      <c r="AW336" s="13" t="s">
        <v>30</v>
      </c>
      <c r="AX336" s="13" t="s">
        <v>73</v>
      </c>
      <c r="AY336" s="223" t="s">
        <v>124</v>
      </c>
    </row>
    <row r="337" spans="1:65" s="13" customFormat="1" ht="11.25">
      <c r="B337" s="213"/>
      <c r="C337" s="214"/>
      <c r="D337" s="193" t="s">
        <v>200</v>
      </c>
      <c r="E337" s="215" t="s">
        <v>1</v>
      </c>
      <c r="F337" s="216" t="s">
        <v>344</v>
      </c>
      <c r="G337" s="214"/>
      <c r="H337" s="217">
        <v>40.869999999999997</v>
      </c>
      <c r="I337" s="218"/>
      <c r="J337" s="214"/>
      <c r="K337" s="214"/>
      <c r="L337" s="219"/>
      <c r="M337" s="220"/>
      <c r="N337" s="221"/>
      <c r="O337" s="221"/>
      <c r="P337" s="221"/>
      <c r="Q337" s="221"/>
      <c r="R337" s="221"/>
      <c r="S337" s="221"/>
      <c r="T337" s="222"/>
      <c r="AT337" s="223" t="s">
        <v>200</v>
      </c>
      <c r="AU337" s="223" t="s">
        <v>81</v>
      </c>
      <c r="AV337" s="13" t="s">
        <v>83</v>
      </c>
      <c r="AW337" s="13" t="s">
        <v>30</v>
      </c>
      <c r="AX337" s="13" t="s">
        <v>73</v>
      </c>
      <c r="AY337" s="223" t="s">
        <v>124</v>
      </c>
    </row>
    <row r="338" spans="1:65" s="14" customFormat="1" ht="11.25">
      <c r="B338" s="224"/>
      <c r="C338" s="225"/>
      <c r="D338" s="193" t="s">
        <v>200</v>
      </c>
      <c r="E338" s="226" t="s">
        <v>1</v>
      </c>
      <c r="F338" s="227" t="s">
        <v>205</v>
      </c>
      <c r="G338" s="225"/>
      <c r="H338" s="228">
        <v>145.94499999999999</v>
      </c>
      <c r="I338" s="229"/>
      <c r="J338" s="225"/>
      <c r="K338" s="225"/>
      <c r="L338" s="230"/>
      <c r="M338" s="231"/>
      <c r="N338" s="232"/>
      <c r="O338" s="232"/>
      <c r="P338" s="232"/>
      <c r="Q338" s="232"/>
      <c r="R338" s="232"/>
      <c r="S338" s="232"/>
      <c r="T338" s="233"/>
      <c r="AT338" s="234" t="s">
        <v>200</v>
      </c>
      <c r="AU338" s="234" t="s">
        <v>81</v>
      </c>
      <c r="AV338" s="14" t="s">
        <v>129</v>
      </c>
      <c r="AW338" s="14" t="s">
        <v>30</v>
      </c>
      <c r="AX338" s="14" t="s">
        <v>81</v>
      </c>
      <c r="AY338" s="234" t="s">
        <v>124</v>
      </c>
    </row>
    <row r="339" spans="1:65" s="11" customFormat="1" ht="25.9" customHeight="1">
      <c r="B339" s="165"/>
      <c r="C339" s="166"/>
      <c r="D339" s="167" t="s">
        <v>72</v>
      </c>
      <c r="E339" s="168" t="s">
        <v>345</v>
      </c>
      <c r="F339" s="168" t="s">
        <v>346</v>
      </c>
      <c r="G339" s="166"/>
      <c r="H339" s="166"/>
      <c r="I339" s="169"/>
      <c r="J339" s="170">
        <f>BK339</f>
        <v>0</v>
      </c>
      <c r="K339" s="166"/>
      <c r="L339" s="171"/>
      <c r="M339" s="172"/>
      <c r="N339" s="173"/>
      <c r="O339" s="173"/>
      <c r="P339" s="174">
        <f>SUM(P340:P527)</f>
        <v>0</v>
      </c>
      <c r="Q339" s="173"/>
      <c r="R339" s="174">
        <f>SUM(R340:R527)</f>
        <v>0</v>
      </c>
      <c r="S339" s="173"/>
      <c r="T339" s="175">
        <f>SUM(T340:T527)</f>
        <v>0</v>
      </c>
      <c r="AR339" s="176" t="s">
        <v>81</v>
      </c>
      <c r="AT339" s="177" t="s">
        <v>72</v>
      </c>
      <c r="AU339" s="177" t="s">
        <v>73</v>
      </c>
      <c r="AY339" s="176" t="s">
        <v>124</v>
      </c>
      <c r="BK339" s="178">
        <f>SUM(BK340:BK527)</f>
        <v>0</v>
      </c>
    </row>
    <row r="340" spans="1:65" s="2" customFormat="1" ht="49.15" customHeight="1">
      <c r="A340" s="34"/>
      <c r="B340" s="35"/>
      <c r="C340" s="179" t="s">
        <v>347</v>
      </c>
      <c r="D340" s="179" t="s">
        <v>125</v>
      </c>
      <c r="E340" s="180" t="s">
        <v>348</v>
      </c>
      <c r="F340" s="181" t="s">
        <v>349</v>
      </c>
      <c r="G340" s="182" t="s">
        <v>216</v>
      </c>
      <c r="H340" s="183">
        <v>409.38</v>
      </c>
      <c r="I340" s="184"/>
      <c r="J340" s="185">
        <f>ROUND(I340*H340,2)</f>
        <v>0</v>
      </c>
      <c r="K340" s="186"/>
      <c r="L340" s="39"/>
      <c r="M340" s="187" t="s">
        <v>1</v>
      </c>
      <c r="N340" s="188" t="s">
        <v>38</v>
      </c>
      <c r="O340" s="71"/>
      <c r="P340" s="189">
        <f>O340*H340</f>
        <v>0</v>
      </c>
      <c r="Q340" s="189">
        <v>0</v>
      </c>
      <c r="R340" s="189">
        <f>Q340*H340</f>
        <v>0</v>
      </c>
      <c r="S340" s="189">
        <v>0</v>
      </c>
      <c r="T340" s="190">
        <f>S340*H340</f>
        <v>0</v>
      </c>
      <c r="U340" s="34"/>
      <c r="V340" s="34"/>
      <c r="W340" s="34"/>
      <c r="X340" s="34"/>
      <c r="Y340" s="34"/>
      <c r="Z340" s="34"/>
      <c r="AA340" s="34"/>
      <c r="AB340" s="34"/>
      <c r="AC340" s="34"/>
      <c r="AD340" s="34"/>
      <c r="AE340" s="34"/>
      <c r="AR340" s="191" t="s">
        <v>129</v>
      </c>
      <c r="AT340" s="191" t="s">
        <v>125</v>
      </c>
      <c r="AU340" s="191" t="s">
        <v>81</v>
      </c>
      <c r="AY340" s="17" t="s">
        <v>124</v>
      </c>
      <c r="BE340" s="192">
        <f>IF(N340="základní",J340,0)</f>
        <v>0</v>
      </c>
      <c r="BF340" s="192">
        <f>IF(N340="snížená",J340,0)</f>
        <v>0</v>
      </c>
      <c r="BG340" s="192">
        <f>IF(N340="zákl. přenesená",J340,0)</f>
        <v>0</v>
      </c>
      <c r="BH340" s="192">
        <f>IF(N340="sníž. přenesená",J340,0)</f>
        <v>0</v>
      </c>
      <c r="BI340" s="192">
        <f>IF(N340="nulová",J340,0)</f>
        <v>0</v>
      </c>
      <c r="BJ340" s="17" t="s">
        <v>81</v>
      </c>
      <c r="BK340" s="192">
        <f>ROUND(I340*H340,2)</f>
        <v>0</v>
      </c>
      <c r="BL340" s="17" t="s">
        <v>129</v>
      </c>
      <c r="BM340" s="191" t="s">
        <v>350</v>
      </c>
    </row>
    <row r="341" spans="1:65" s="2" customFormat="1" ht="29.25">
      <c r="A341" s="34"/>
      <c r="B341" s="35"/>
      <c r="C341" s="36"/>
      <c r="D341" s="193" t="s">
        <v>130</v>
      </c>
      <c r="E341" s="36"/>
      <c r="F341" s="194" t="s">
        <v>351</v>
      </c>
      <c r="G341" s="36"/>
      <c r="H341" s="36"/>
      <c r="I341" s="195"/>
      <c r="J341" s="36"/>
      <c r="K341" s="36"/>
      <c r="L341" s="39"/>
      <c r="M341" s="196"/>
      <c r="N341" s="197"/>
      <c r="O341" s="71"/>
      <c r="P341" s="71"/>
      <c r="Q341" s="71"/>
      <c r="R341" s="71"/>
      <c r="S341" s="71"/>
      <c r="T341" s="72"/>
      <c r="U341" s="34"/>
      <c r="V341" s="34"/>
      <c r="W341" s="34"/>
      <c r="X341" s="34"/>
      <c r="Y341" s="34"/>
      <c r="Z341" s="34"/>
      <c r="AA341" s="34"/>
      <c r="AB341" s="34"/>
      <c r="AC341" s="34"/>
      <c r="AD341" s="34"/>
      <c r="AE341" s="34"/>
      <c r="AT341" s="17" t="s">
        <v>130</v>
      </c>
      <c r="AU341" s="17" t="s">
        <v>81</v>
      </c>
    </row>
    <row r="342" spans="1:65" s="12" customFormat="1" ht="11.25">
      <c r="B342" s="203"/>
      <c r="C342" s="204"/>
      <c r="D342" s="193" t="s">
        <v>200</v>
      </c>
      <c r="E342" s="205" t="s">
        <v>1</v>
      </c>
      <c r="F342" s="206" t="s">
        <v>232</v>
      </c>
      <c r="G342" s="204"/>
      <c r="H342" s="205" t="s">
        <v>1</v>
      </c>
      <c r="I342" s="207"/>
      <c r="J342" s="204"/>
      <c r="K342" s="204"/>
      <c r="L342" s="208"/>
      <c r="M342" s="209"/>
      <c r="N342" s="210"/>
      <c r="O342" s="210"/>
      <c r="P342" s="210"/>
      <c r="Q342" s="210"/>
      <c r="R342" s="210"/>
      <c r="S342" s="210"/>
      <c r="T342" s="211"/>
      <c r="AT342" s="212" t="s">
        <v>200</v>
      </c>
      <c r="AU342" s="212" t="s">
        <v>81</v>
      </c>
      <c r="AV342" s="12" t="s">
        <v>81</v>
      </c>
      <c r="AW342" s="12" t="s">
        <v>30</v>
      </c>
      <c r="AX342" s="12" t="s">
        <v>73</v>
      </c>
      <c r="AY342" s="212" t="s">
        <v>124</v>
      </c>
    </row>
    <row r="343" spans="1:65" s="12" customFormat="1" ht="11.25">
      <c r="B343" s="203"/>
      <c r="C343" s="204"/>
      <c r="D343" s="193" t="s">
        <v>200</v>
      </c>
      <c r="E343" s="205" t="s">
        <v>1</v>
      </c>
      <c r="F343" s="206" t="s">
        <v>229</v>
      </c>
      <c r="G343" s="204"/>
      <c r="H343" s="205" t="s">
        <v>1</v>
      </c>
      <c r="I343" s="207"/>
      <c r="J343" s="204"/>
      <c r="K343" s="204"/>
      <c r="L343" s="208"/>
      <c r="M343" s="209"/>
      <c r="N343" s="210"/>
      <c r="O343" s="210"/>
      <c r="P343" s="210"/>
      <c r="Q343" s="210"/>
      <c r="R343" s="210"/>
      <c r="S343" s="210"/>
      <c r="T343" s="211"/>
      <c r="AT343" s="212" t="s">
        <v>200</v>
      </c>
      <c r="AU343" s="212" t="s">
        <v>81</v>
      </c>
      <c r="AV343" s="12" t="s">
        <v>81</v>
      </c>
      <c r="AW343" s="12" t="s">
        <v>30</v>
      </c>
      <c r="AX343" s="12" t="s">
        <v>73</v>
      </c>
      <c r="AY343" s="212" t="s">
        <v>124</v>
      </c>
    </row>
    <row r="344" spans="1:65" s="13" customFormat="1" ht="11.25">
      <c r="B344" s="213"/>
      <c r="C344" s="214"/>
      <c r="D344" s="193" t="s">
        <v>200</v>
      </c>
      <c r="E344" s="215" t="s">
        <v>1</v>
      </c>
      <c r="F344" s="216" t="s">
        <v>352</v>
      </c>
      <c r="G344" s="214"/>
      <c r="H344" s="217">
        <v>24.17</v>
      </c>
      <c r="I344" s="218"/>
      <c r="J344" s="214"/>
      <c r="K344" s="214"/>
      <c r="L344" s="219"/>
      <c r="M344" s="220"/>
      <c r="N344" s="221"/>
      <c r="O344" s="221"/>
      <c r="P344" s="221"/>
      <c r="Q344" s="221"/>
      <c r="R344" s="221"/>
      <c r="S344" s="221"/>
      <c r="T344" s="222"/>
      <c r="AT344" s="223" t="s">
        <v>200</v>
      </c>
      <c r="AU344" s="223" t="s">
        <v>81</v>
      </c>
      <c r="AV344" s="13" t="s">
        <v>83</v>
      </c>
      <c r="AW344" s="13" t="s">
        <v>30</v>
      </c>
      <c r="AX344" s="13" t="s">
        <v>73</v>
      </c>
      <c r="AY344" s="223" t="s">
        <v>124</v>
      </c>
    </row>
    <row r="345" spans="1:65" s="13" customFormat="1" ht="11.25">
      <c r="B345" s="213"/>
      <c r="C345" s="214"/>
      <c r="D345" s="193" t="s">
        <v>200</v>
      </c>
      <c r="E345" s="215" t="s">
        <v>1</v>
      </c>
      <c r="F345" s="216" t="s">
        <v>353</v>
      </c>
      <c r="G345" s="214"/>
      <c r="H345" s="217">
        <v>18.77</v>
      </c>
      <c r="I345" s="218"/>
      <c r="J345" s="214"/>
      <c r="K345" s="214"/>
      <c r="L345" s="219"/>
      <c r="M345" s="220"/>
      <c r="N345" s="221"/>
      <c r="O345" s="221"/>
      <c r="P345" s="221"/>
      <c r="Q345" s="221"/>
      <c r="R345" s="221"/>
      <c r="S345" s="221"/>
      <c r="T345" s="222"/>
      <c r="AT345" s="223" t="s">
        <v>200</v>
      </c>
      <c r="AU345" s="223" t="s">
        <v>81</v>
      </c>
      <c r="AV345" s="13" t="s">
        <v>83</v>
      </c>
      <c r="AW345" s="13" t="s">
        <v>30</v>
      </c>
      <c r="AX345" s="13" t="s">
        <v>73</v>
      </c>
      <c r="AY345" s="223" t="s">
        <v>124</v>
      </c>
    </row>
    <row r="346" spans="1:65" s="13" customFormat="1" ht="11.25">
      <c r="B346" s="213"/>
      <c r="C346" s="214"/>
      <c r="D346" s="193" t="s">
        <v>200</v>
      </c>
      <c r="E346" s="215" t="s">
        <v>1</v>
      </c>
      <c r="F346" s="216" t="s">
        <v>354</v>
      </c>
      <c r="G346" s="214"/>
      <c r="H346" s="217">
        <v>54.04</v>
      </c>
      <c r="I346" s="218"/>
      <c r="J346" s="214"/>
      <c r="K346" s="214"/>
      <c r="L346" s="219"/>
      <c r="M346" s="220"/>
      <c r="N346" s="221"/>
      <c r="O346" s="221"/>
      <c r="P346" s="221"/>
      <c r="Q346" s="221"/>
      <c r="R346" s="221"/>
      <c r="S346" s="221"/>
      <c r="T346" s="222"/>
      <c r="AT346" s="223" t="s">
        <v>200</v>
      </c>
      <c r="AU346" s="223" t="s">
        <v>81</v>
      </c>
      <c r="AV346" s="13" t="s">
        <v>83</v>
      </c>
      <c r="AW346" s="13" t="s">
        <v>30</v>
      </c>
      <c r="AX346" s="13" t="s">
        <v>73</v>
      </c>
      <c r="AY346" s="223" t="s">
        <v>124</v>
      </c>
    </row>
    <row r="347" spans="1:65" s="13" customFormat="1" ht="11.25">
      <c r="B347" s="213"/>
      <c r="C347" s="214"/>
      <c r="D347" s="193" t="s">
        <v>200</v>
      </c>
      <c r="E347" s="215" t="s">
        <v>1</v>
      </c>
      <c r="F347" s="216" t="s">
        <v>355</v>
      </c>
      <c r="G347" s="214"/>
      <c r="H347" s="217">
        <v>34.86</v>
      </c>
      <c r="I347" s="218"/>
      <c r="J347" s="214"/>
      <c r="K347" s="214"/>
      <c r="L347" s="219"/>
      <c r="M347" s="220"/>
      <c r="N347" s="221"/>
      <c r="O347" s="221"/>
      <c r="P347" s="221"/>
      <c r="Q347" s="221"/>
      <c r="R347" s="221"/>
      <c r="S347" s="221"/>
      <c r="T347" s="222"/>
      <c r="AT347" s="223" t="s">
        <v>200</v>
      </c>
      <c r="AU347" s="223" t="s">
        <v>81</v>
      </c>
      <c r="AV347" s="13" t="s">
        <v>83</v>
      </c>
      <c r="AW347" s="13" t="s">
        <v>30</v>
      </c>
      <c r="AX347" s="13" t="s">
        <v>73</v>
      </c>
      <c r="AY347" s="223" t="s">
        <v>124</v>
      </c>
    </row>
    <row r="348" spans="1:65" s="13" customFormat="1" ht="11.25">
      <c r="B348" s="213"/>
      <c r="C348" s="214"/>
      <c r="D348" s="193" t="s">
        <v>200</v>
      </c>
      <c r="E348" s="215" t="s">
        <v>1</v>
      </c>
      <c r="F348" s="216" t="s">
        <v>356</v>
      </c>
      <c r="G348" s="214"/>
      <c r="H348" s="217">
        <v>39.46</v>
      </c>
      <c r="I348" s="218"/>
      <c r="J348" s="214"/>
      <c r="K348" s="214"/>
      <c r="L348" s="219"/>
      <c r="M348" s="220"/>
      <c r="N348" s="221"/>
      <c r="O348" s="221"/>
      <c r="P348" s="221"/>
      <c r="Q348" s="221"/>
      <c r="R348" s="221"/>
      <c r="S348" s="221"/>
      <c r="T348" s="222"/>
      <c r="AT348" s="223" t="s">
        <v>200</v>
      </c>
      <c r="AU348" s="223" t="s">
        <v>81</v>
      </c>
      <c r="AV348" s="13" t="s">
        <v>83</v>
      </c>
      <c r="AW348" s="13" t="s">
        <v>30</v>
      </c>
      <c r="AX348" s="13" t="s">
        <v>73</v>
      </c>
      <c r="AY348" s="223" t="s">
        <v>124</v>
      </c>
    </row>
    <row r="349" spans="1:65" s="13" customFormat="1" ht="11.25">
      <c r="B349" s="213"/>
      <c r="C349" s="214"/>
      <c r="D349" s="193" t="s">
        <v>200</v>
      </c>
      <c r="E349" s="215" t="s">
        <v>1</v>
      </c>
      <c r="F349" s="216" t="s">
        <v>357</v>
      </c>
      <c r="G349" s="214"/>
      <c r="H349" s="217">
        <v>4.3</v>
      </c>
      <c r="I349" s="218"/>
      <c r="J349" s="214"/>
      <c r="K349" s="214"/>
      <c r="L349" s="219"/>
      <c r="M349" s="220"/>
      <c r="N349" s="221"/>
      <c r="O349" s="221"/>
      <c r="P349" s="221"/>
      <c r="Q349" s="221"/>
      <c r="R349" s="221"/>
      <c r="S349" s="221"/>
      <c r="T349" s="222"/>
      <c r="AT349" s="223" t="s">
        <v>200</v>
      </c>
      <c r="AU349" s="223" t="s">
        <v>81</v>
      </c>
      <c r="AV349" s="13" t="s">
        <v>83</v>
      </c>
      <c r="AW349" s="13" t="s">
        <v>30</v>
      </c>
      <c r="AX349" s="13" t="s">
        <v>73</v>
      </c>
      <c r="AY349" s="223" t="s">
        <v>124</v>
      </c>
    </row>
    <row r="350" spans="1:65" s="13" customFormat="1" ht="11.25">
      <c r="B350" s="213"/>
      <c r="C350" s="214"/>
      <c r="D350" s="193" t="s">
        <v>200</v>
      </c>
      <c r="E350" s="215" t="s">
        <v>1</v>
      </c>
      <c r="F350" s="216" t="s">
        <v>358</v>
      </c>
      <c r="G350" s="214"/>
      <c r="H350" s="217">
        <v>10</v>
      </c>
      <c r="I350" s="218"/>
      <c r="J350" s="214"/>
      <c r="K350" s="214"/>
      <c r="L350" s="219"/>
      <c r="M350" s="220"/>
      <c r="N350" s="221"/>
      <c r="O350" s="221"/>
      <c r="P350" s="221"/>
      <c r="Q350" s="221"/>
      <c r="R350" s="221"/>
      <c r="S350" s="221"/>
      <c r="T350" s="222"/>
      <c r="AT350" s="223" t="s">
        <v>200</v>
      </c>
      <c r="AU350" s="223" t="s">
        <v>81</v>
      </c>
      <c r="AV350" s="13" t="s">
        <v>83</v>
      </c>
      <c r="AW350" s="13" t="s">
        <v>30</v>
      </c>
      <c r="AX350" s="13" t="s">
        <v>73</v>
      </c>
      <c r="AY350" s="223" t="s">
        <v>124</v>
      </c>
    </row>
    <row r="351" spans="1:65" s="13" customFormat="1" ht="11.25">
      <c r="B351" s="213"/>
      <c r="C351" s="214"/>
      <c r="D351" s="193" t="s">
        <v>200</v>
      </c>
      <c r="E351" s="215" t="s">
        <v>1</v>
      </c>
      <c r="F351" s="216" t="s">
        <v>359</v>
      </c>
      <c r="G351" s="214"/>
      <c r="H351" s="217">
        <v>1.05</v>
      </c>
      <c r="I351" s="218"/>
      <c r="J351" s="214"/>
      <c r="K351" s="214"/>
      <c r="L351" s="219"/>
      <c r="M351" s="220"/>
      <c r="N351" s="221"/>
      <c r="O351" s="221"/>
      <c r="P351" s="221"/>
      <c r="Q351" s="221"/>
      <c r="R351" s="221"/>
      <c r="S351" s="221"/>
      <c r="T351" s="222"/>
      <c r="AT351" s="223" t="s">
        <v>200</v>
      </c>
      <c r="AU351" s="223" t="s">
        <v>81</v>
      </c>
      <c r="AV351" s="13" t="s">
        <v>83</v>
      </c>
      <c r="AW351" s="13" t="s">
        <v>30</v>
      </c>
      <c r="AX351" s="13" t="s">
        <v>73</v>
      </c>
      <c r="AY351" s="223" t="s">
        <v>124</v>
      </c>
    </row>
    <row r="352" spans="1:65" s="13" customFormat="1" ht="11.25">
      <c r="B352" s="213"/>
      <c r="C352" s="214"/>
      <c r="D352" s="193" t="s">
        <v>200</v>
      </c>
      <c r="E352" s="215" t="s">
        <v>1</v>
      </c>
      <c r="F352" s="216" t="s">
        <v>360</v>
      </c>
      <c r="G352" s="214"/>
      <c r="H352" s="217">
        <v>3.11</v>
      </c>
      <c r="I352" s="218"/>
      <c r="J352" s="214"/>
      <c r="K352" s="214"/>
      <c r="L352" s="219"/>
      <c r="M352" s="220"/>
      <c r="N352" s="221"/>
      <c r="O352" s="221"/>
      <c r="P352" s="221"/>
      <c r="Q352" s="221"/>
      <c r="R352" s="221"/>
      <c r="S352" s="221"/>
      <c r="T352" s="222"/>
      <c r="AT352" s="223" t="s">
        <v>200</v>
      </c>
      <c r="AU352" s="223" t="s">
        <v>81</v>
      </c>
      <c r="AV352" s="13" t="s">
        <v>83</v>
      </c>
      <c r="AW352" s="13" t="s">
        <v>30</v>
      </c>
      <c r="AX352" s="13" t="s">
        <v>73</v>
      </c>
      <c r="AY352" s="223" t="s">
        <v>124</v>
      </c>
    </row>
    <row r="353" spans="2:51" s="13" customFormat="1" ht="11.25">
      <c r="B353" s="213"/>
      <c r="C353" s="214"/>
      <c r="D353" s="193" t="s">
        <v>200</v>
      </c>
      <c r="E353" s="215" t="s">
        <v>1</v>
      </c>
      <c r="F353" s="216" t="s">
        <v>361</v>
      </c>
      <c r="G353" s="214"/>
      <c r="H353" s="217">
        <v>1.86</v>
      </c>
      <c r="I353" s="218"/>
      <c r="J353" s="214"/>
      <c r="K353" s="214"/>
      <c r="L353" s="219"/>
      <c r="M353" s="220"/>
      <c r="N353" s="221"/>
      <c r="O353" s="221"/>
      <c r="P353" s="221"/>
      <c r="Q353" s="221"/>
      <c r="R353" s="221"/>
      <c r="S353" s="221"/>
      <c r="T353" s="222"/>
      <c r="AT353" s="223" t="s">
        <v>200</v>
      </c>
      <c r="AU353" s="223" t="s">
        <v>81</v>
      </c>
      <c r="AV353" s="13" t="s">
        <v>83</v>
      </c>
      <c r="AW353" s="13" t="s">
        <v>30</v>
      </c>
      <c r="AX353" s="13" t="s">
        <v>73</v>
      </c>
      <c r="AY353" s="223" t="s">
        <v>124</v>
      </c>
    </row>
    <row r="354" spans="2:51" s="13" customFormat="1" ht="11.25">
      <c r="B354" s="213"/>
      <c r="C354" s="214"/>
      <c r="D354" s="193" t="s">
        <v>200</v>
      </c>
      <c r="E354" s="215" t="s">
        <v>1</v>
      </c>
      <c r="F354" s="216" t="s">
        <v>362</v>
      </c>
      <c r="G354" s="214"/>
      <c r="H354" s="217">
        <v>1.17</v>
      </c>
      <c r="I354" s="218"/>
      <c r="J354" s="214"/>
      <c r="K354" s="214"/>
      <c r="L354" s="219"/>
      <c r="M354" s="220"/>
      <c r="N354" s="221"/>
      <c r="O354" s="221"/>
      <c r="P354" s="221"/>
      <c r="Q354" s="221"/>
      <c r="R354" s="221"/>
      <c r="S354" s="221"/>
      <c r="T354" s="222"/>
      <c r="AT354" s="223" t="s">
        <v>200</v>
      </c>
      <c r="AU354" s="223" t="s">
        <v>81</v>
      </c>
      <c r="AV354" s="13" t="s">
        <v>83</v>
      </c>
      <c r="AW354" s="13" t="s">
        <v>30</v>
      </c>
      <c r="AX354" s="13" t="s">
        <v>73</v>
      </c>
      <c r="AY354" s="223" t="s">
        <v>124</v>
      </c>
    </row>
    <row r="355" spans="2:51" s="13" customFormat="1" ht="11.25">
      <c r="B355" s="213"/>
      <c r="C355" s="214"/>
      <c r="D355" s="193" t="s">
        <v>200</v>
      </c>
      <c r="E355" s="215" t="s">
        <v>1</v>
      </c>
      <c r="F355" s="216" t="s">
        <v>363</v>
      </c>
      <c r="G355" s="214"/>
      <c r="H355" s="217">
        <v>1.39</v>
      </c>
      <c r="I355" s="218"/>
      <c r="J355" s="214"/>
      <c r="K355" s="214"/>
      <c r="L355" s="219"/>
      <c r="M355" s="220"/>
      <c r="N355" s="221"/>
      <c r="O355" s="221"/>
      <c r="P355" s="221"/>
      <c r="Q355" s="221"/>
      <c r="R355" s="221"/>
      <c r="S355" s="221"/>
      <c r="T355" s="222"/>
      <c r="AT355" s="223" t="s">
        <v>200</v>
      </c>
      <c r="AU355" s="223" t="s">
        <v>81</v>
      </c>
      <c r="AV355" s="13" t="s">
        <v>83</v>
      </c>
      <c r="AW355" s="13" t="s">
        <v>30</v>
      </c>
      <c r="AX355" s="13" t="s">
        <v>73</v>
      </c>
      <c r="AY355" s="223" t="s">
        <v>124</v>
      </c>
    </row>
    <row r="356" spans="2:51" s="12" customFormat="1" ht="11.25">
      <c r="B356" s="203"/>
      <c r="C356" s="204"/>
      <c r="D356" s="193" t="s">
        <v>200</v>
      </c>
      <c r="E356" s="205" t="s">
        <v>1</v>
      </c>
      <c r="F356" s="206" t="s">
        <v>231</v>
      </c>
      <c r="G356" s="204"/>
      <c r="H356" s="205" t="s">
        <v>1</v>
      </c>
      <c r="I356" s="207"/>
      <c r="J356" s="204"/>
      <c r="K356" s="204"/>
      <c r="L356" s="208"/>
      <c r="M356" s="209"/>
      <c r="N356" s="210"/>
      <c r="O356" s="210"/>
      <c r="P356" s="210"/>
      <c r="Q356" s="210"/>
      <c r="R356" s="210"/>
      <c r="S356" s="210"/>
      <c r="T356" s="211"/>
      <c r="AT356" s="212" t="s">
        <v>200</v>
      </c>
      <c r="AU356" s="212" t="s">
        <v>81</v>
      </c>
      <c r="AV356" s="12" t="s">
        <v>81</v>
      </c>
      <c r="AW356" s="12" t="s">
        <v>30</v>
      </c>
      <c r="AX356" s="12" t="s">
        <v>73</v>
      </c>
      <c r="AY356" s="212" t="s">
        <v>124</v>
      </c>
    </row>
    <row r="357" spans="2:51" s="13" customFormat="1" ht="11.25">
      <c r="B357" s="213"/>
      <c r="C357" s="214"/>
      <c r="D357" s="193" t="s">
        <v>200</v>
      </c>
      <c r="E357" s="215" t="s">
        <v>1</v>
      </c>
      <c r="F357" s="216" t="s">
        <v>364</v>
      </c>
      <c r="G357" s="214"/>
      <c r="H357" s="217">
        <v>23.32</v>
      </c>
      <c r="I357" s="218"/>
      <c r="J357" s="214"/>
      <c r="K357" s="214"/>
      <c r="L357" s="219"/>
      <c r="M357" s="220"/>
      <c r="N357" s="221"/>
      <c r="O357" s="221"/>
      <c r="P357" s="221"/>
      <c r="Q357" s="221"/>
      <c r="R357" s="221"/>
      <c r="S357" s="221"/>
      <c r="T357" s="222"/>
      <c r="AT357" s="223" t="s">
        <v>200</v>
      </c>
      <c r="AU357" s="223" t="s">
        <v>81</v>
      </c>
      <c r="AV357" s="13" t="s">
        <v>83</v>
      </c>
      <c r="AW357" s="13" t="s">
        <v>30</v>
      </c>
      <c r="AX357" s="13" t="s">
        <v>73</v>
      </c>
      <c r="AY357" s="223" t="s">
        <v>124</v>
      </c>
    </row>
    <row r="358" spans="2:51" s="13" customFormat="1" ht="11.25">
      <c r="B358" s="213"/>
      <c r="C358" s="214"/>
      <c r="D358" s="193" t="s">
        <v>200</v>
      </c>
      <c r="E358" s="215" t="s">
        <v>1</v>
      </c>
      <c r="F358" s="216" t="s">
        <v>365</v>
      </c>
      <c r="G358" s="214"/>
      <c r="H358" s="217">
        <v>18.87</v>
      </c>
      <c r="I358" s="218"/>
      <c r="J358" s="214"/>
      <c r="K358" s="214"/>
      <c r="L358" s="219"/>
      <c r="M358" s="220"/>
      <c r="N358" s="221"/>
      <c r="O358" s="221"/>
      <c r="P358" s="221"/>
      <c r="Q358" s="221"/>
      <c r="R358" s="221"/>
      <c r="S358" s="221"/>
      <c r="T358" s="222"/>
      <c r="AT358" s="223" t="s">
        <v>200</v>
      </c>
      <c r="AU358" s="223" t="s">
        <v>81</v>
      </c>
      <c r="AV358" s="13" t="s">
        <v>83</v>
      </c>
      <c r="AW358" s="13" t="s">
        <v>30</v>
      </c>
      <c r="AX358" s="13" t="s">
        <v>73</v>
      </c>
      <c r="AY358" s="223" t="s">
        <v>124</v>
      </c>
    </row>
    <row r="359" spans="2:51" s="13" customFormat="1" ht="11.25">
      <c r="B359" s="213"/>
      <c r="C359" s="214"/>
      <c r="D359" s="193" t="s">
        <v>200</v>
      </c>
      <c r="E359" s="215" t="s">
        <v>1</v>
      </c>
      <c r="F359" s="216" t="s">
        <v>366</v>
      </c>
      <c r="G359" s="214"/>
      <c r="H359" s="217">
        <v>54.21</v>
      </c>
      <c r="I359" s="218"/>
      <c r="J359" s="214"/>
      <c r="K359" s="214"/>
      <c r="L359" s="219"/>
      <c r="M359" s="220"/>
      <c r="N359" s="221"/>
      <c r="O359" s="221"/>
      <c r="P359" s="221"/>
      <c r="Q359" s="221"/>
      <c r="R359" s="221"/>
      <c r="S359" s="221"/>
      <c r="T359" s="222"/>
      <c r="AT359" s="223" t="s">
        <v>200</v>
      </c>
      <c r="AU359" s="223" t="s">
        <v>81</v>
      </c>
      <c r="AV359" s="13" t="s">
        <v>83</v>
      </c>
      <c r="AW359" s="13" t="s">
        <v>30</v>
      </c>
      <c r="AX359" s="13" t="s">
        <v>73</v>
      </c>
      <c r="AY359" s="223" t="s">
        <v>124</v>
      </c>
    </row>
    <row r="360" spans="2:51" s="13" customFormat="1" ht="11.25">
      <c r="B360" s="213"/>
      <c r="C360" s="214"/>
      <c r="D360" s="193" t="s">
        <v>200</v>
      </c>
      <c r="E360" s="215" t="s">
        <v>1</v>
      </c>
      <c r="F360" s="216" t="s">
        <v>367</v>
      </c>
      <c r="G360" s="214"/>
      <c r="H360" s="217">
        <v>72.98</v>
      </c>
      <c r="I360" s="218"/>
      <c r="J360" s="214"/>
      <c r="K360" s="214"/>
      <c r="L360" s="219"/>
      <c r="M360" s="220"/>
      <c r="N360" s="221"/>
      <c r="O360" s="221"/>
      <c r="P360" s="221"/>
      <c r="Q360" s="221"/>
      <c r="R360" s="221"/>
      <c r="S360" s="221"/>
      <c r="T360" s="222"/>
      <c r="AT360" s="223" t="s">
        <v>200</v>
      </c>
      <c r="AU360" s="223" t="s">
        <v>81</v>
      </c>
      <c r="AV360" s="13" t="s">
        <v>83</v>
      </c>
      <c r="AW360" s="13" t="s">
        <v>30</v>
      </c>
      <c r="AX360" s="13" t="s">
        <v>73</v>
      </c>
      <c r="AY360" s="223" t="s">
        <v>124</v>
      </c>
    </row>
    <row r="361" spans="2:51" s="13" customFormat="1" ht="11.25">
      <c r="B361" s="213"/>
      <c r="C361" s="214"/>
      <c r="D361" s="193" t="s">
        <v>200</v>
      </c>
      <c r="E361" s="215" t="s">
        <v>1</v>
      </c>
      <c r="F361" s="216" t="s">
        <v>368</v>
      </c>
      <c r="G361" s="214"/>
      <c r="H361" s="217">
        <v>4.29</v>
      </c>
      <c r="I361" s="218"/>
      <c r="J361" s="214"/>
      <c r="K361" s="214"/>
      <c r="L361" s="219"/>
      <c r="M361" s="220"/>
      <c r="N361" s="221"/>
      <c r="O361" s="221"/>
      <c r="P361" s="221"/>
      <c r="Q361" s="221"/>
      <c r="R361" s="221"/>
      <c r="S361" s="221"/>
      <c r="T361" s="222"/>
      <c r="AT361" s="223" t="s">
        <v>200</v>
      </c>
      <c r="AU361" s="223" t="s">
        <v>81</v>
      </c>
      <c r="AV361" s="13" t="s">
        <v>83</v>
      </c>
      <c r="AW361" s="13" t="s">
        <v>30</v>
      </c>
      <c r="AX361" s="13" t="s">
        <v>73</v>
      </c>
      <c r="AY361" s="223" t="s">
        <v>124</v>
      </c>
    </row>
    <row r="362" spans="2:51" s="13" customFormat="1" ht="11.25">
      <c r="B362" s="213"/>
      <c r="C362" s="214"/>
      <c r="D362" s="193" t="s">
        <v>200</v>
      </c>
      <c r="E362" s="215" t="s">
        <v>1</v>
      </c>
      <c r="F362" s="216" t="s">
        <v>369</v>
      </c>
      <c r="G362" s="214"/>
      <c r="H362" s="217">
        <v>3.93</v>
      </c>
      <c r="I362" s="218"/>
      <c r="J362" s="214"/>
      <c r="K362" s="214"/>
      <c r="L362" s="219"/>
      <c r="M362" s="220"/>
      <c r="N362" s="221"/>
      <c r="O362" s="221"/>
      <c r="P362" s="221"/>
      <c r="Q362" s="221"/>
      <c r="R362" s="221"/>
      <c r="S362" s="221"/>
      <c r="T362" s="222"/>
      <c r="AT362" s="223" t="s">
        <v>200</v>
      </c>
      <c r="AU362" s="223" t="s">
        <v>81</v>
      </c>
      <c r="AV362" s="13" t="s">
        <v>83</v>
      </c>
      <c r="AW362" s="13" t="s">
        <v>30</v>
      </c>
      <c r="AX362" s="13" t="s">
        <v>73</v>
      </c>
      <c r="AY362" s="223" t="s">
        <v>124</v>
      </c>
    </row>
    <row r="363" spans="2:51" s="13" customFormat="1" ht="11.25">
      <c r="B363" s="213"/>
      <c r="C363" s="214"/>
      <c r="D363" s="193" t="s">
        <v>200</v>
      </c>
      <c r="E363" s="215" t="s">
        <v>1</v>
      </c>
      <c r="F363" s="216" t="s">
        <v>370</v>
      </c>
      <c r="G363" s="214"/>
      <c r="H363" s="217">
        <v>8.59</v>
      </c>
      <c r="I363" s="218"/>
      <c r="J363" s="214"/>
      <c r="K363" s="214"/>
      <c r="L363" s="219"/>
      <c r="M363" s="220"/>
      <c r="N363" s="221"/>
      <c r="O363" s="221"/>
      <c r="P363" s="221"/>
      <c r="Q363" s="221"/>
      <c r="R363" s="221"/>
      <c r="S363" s="221"/>
      <c r="T363" s="222"/>
      <c r="AT363" s="223" t="s">
        <v>200</v>
      </c>
      <c r="AU363" s="223" t="s">
        <v>81</v>
      </c>
      <c r="AV363" s="13" t="s">
        <v>83</v>
      </c>
      <c r="AW363" s="13" t="s">
        <v>30</v>
      </c>
      <c r="AX363" s="13" t="s">
        <v>73</v>
      </c>
      <c r="AY363" s="223" t="s">
        <v>124</v>
      </c>
    </row>
    <row r="364" spans="2:51" s="13" customFormat="1" ht="11.25">
      <c r="B364" s="213"/>
      <c r="C364" s="214"/>
      <c r="D364" s="193" t="s">
        <v>200</v>
      </c>
      <c r="E364" s="215" t="s">
        <v>1</v>
      </c>
      <c r="F364" s="216" t="s">
        <v>371</v>
      </c>
      <c r="G364" s="214"/>
      <c r="H364" s="217">
        <v>1.25</v>
      </c>
      <c r="I364" s="218"/>
      <c r="J364" s="214"/>
      <c r="K364" s="214"/>
      <c r="L364" s="219"/>
      <c r="M364" s="220"/>
      <c r="N364" s="221"/>
      <c r="O364" s="221"/>
      <c r="P364" s="221"/>
      <c r="Q364" s="221"/>
      <c r="R364" s="221"/>
      <c r="S364" s="221"/>
      <c r="T364" s="222"/>
      <c r="AT364" s="223" t="s">
        <v>200</v>
      </c>
      <c r="AU364" s="223" t="s">
        <v>81</v>
      </c>
      <c r="AV364" s="13" t="s">
        <v>83</v>
      </c>
      <c r="AW364" s="13" t="s">
        <v>30</v>
      </c>
      <c r="AX364" s="13" t="s">
        <v>73</v>
      </c>
      <c r="AY364" s="223" t="s">
        <v>124</v>
      </c>
    </row>
    <row r="365" spans="2:51" s="13" customFormat="1" ht="11.25">
      <c r="B365" s="213"/>
      <c r="C365" s="214"/>
      <c r="D365" s="193" t="s">
        <v>200</v>
      </c>
      <c r="E365" s="215" t="s">
        <v>1</v>
      </c>
      <c r="F365" s="216" t="s">
        <v>372</v>
      </c>
      <c r="G365" s="214"/>
      <c r="H365" s="217">
        <v>3.11</v>
      </c>
      <c r="I365" s="218"/>
      <c r="J365" s="214"/>
      <c r="K365" s="214"/>
      <c r="L365" s="219"/>
      <c r="M365" s="220"/>
      <c r="N365" s="221"/>
      <c r="O365" s="221"/>
      <c r="P365" s="221"/>
      <c r="Q365" s="221"/>
      <c r="R365" s="221"/>
      <c r="S365" s="221"/>
      <c r="T365" s="222"/>
      <c r="AT365" s="223" t="s">
        <v>200</v>
      </c>
      <c r="AU365" s="223" t="s">
        <v>81</v>
      </c>
      <c r="AV365" s="13" t="s">
        <v>83</v>
      </c>
      <c r="AW365" s="13" t="s">
        <v>30</v>
      </c>
      <c r="AX365" s="13" t="s">
        <v>73</v>
      </c>
      <c r="AY365" s="223" t="s">
        <v>124</v>
      </c>
    </row>
    <row r="366" spans="2:51" s="13" customFormat="1" ht="11.25">
      <c r="B366" s="213"/>
      <c r="C366" s="214"/>
      <c r="D366" s="193" t="s">
        <v>200</v>
      </c>
      <c r="E366" s="215" t="s">
        <v>1</v>
      </c>
      <c r="F366" s="216" t="s">
        <v>373</v>
      </c>
      <c r="G366" s="214"/>
      <c r="H366" s="217">
        <v>1.86</v>
      </c>
      <c r="I366" s="218"/>
      <c r="J366" s="214"/>
      <c r="K366" s="214"/>
      <c r="L366" s="219"/>
      <c r="M366" s="220"/>
      <c r="N366" s="221"/>
      <c r="O366" s="221"/>
      <c r="P366" s="221"/>
      <c r="Q366" s="221"/>
      <c r="R366" s="221"/>
      <c r="S366" s="221"/>
      <c r="T366" s="222"/>
      <c r="AT366" s="223" t="s">
        <v>200</v>
      </c>
      <c r="AU366" s="223" t="s">
        <v>81</v>
      </c>
      <c r="AV366" s="13" t="s">
        <v>83</v>
      </c>
      <c r="AW366" s="13" t="s">
        <v>30</v>
      </c>
      <c r="AX366" s="13" t="s">
        <v>73</v>
      </c>
      <c r="AY366" s="223" t="s">
        <v>124</v>
      </c>
    </row>
    <row r="367" spans="2:51" s="13" customFormat="1" ht="11.25">
      <c r="B367" s="213"/>
      <c r="C367" s="214"/>
      <c r="D367" s="193" t="s">
        <v>200</v>
      </c>
      <c r="E367" s="215" t="s">
        <v>1</v>
      </c>
      <c r="F367" s="216" t="s">
        <v>374</v>
      </c>
      <c r="G367" s="214"/>
      <c r="H367" s="217">
        <v>1.17</v>
      </c>
      <c r="I367" s="218"/>
      <c r="J367" s="214"/>
      <c r="K367" s="214"/>
      <c r="L367" s="219"/>
      <c r="M367" s="220"/>
      <c r="N367" s="221"/>
      <c r="O367" s="221"/>
      <c r="P367" s="221"/>
      <c r="Q367" s="221"/>
      <c r="R367" s="221"/>
      <c r="S367" s="221"/>
      <c r="T367" s="222"/>
      <c r="AT367" s="223" t="s">
        <v>200</v>
      </c>
      <c r="AU367" s="223" t="s">
        <v>81</v>
      </c>
      <c r="AV367" s="13" t="s">
        <v>83</v>
      </c>
      <c r="AW367" s="13" t="s">
        <v>30</v>
      </c>
      <c r="AX367" s="13" t="s">
        <v>73</v>
      </c>
      <c r="AY367" s="223" t="s">
        <v>124</v>
      </c>
    </row>
    <row r="368" spans="2:51" s="13" customFormat="1" ht="11.25">
      <c r="B368" s="213"/>
      <c r="C368" s="214"/>
      <c r="D368" s="193" t="s">
        <v>200</v>
      </c>
      <c r="E368" s="215" t="s">
        <v>1</v>
      </c>
      <c r="F368" s="216" t="s">
        <v>375</v>
      </c>
      <c r="G368" s="214"/>
      <c r="H368" s="217">
        <v>1.39</v>
      </c>
      <c r="I368" s="218"/>
      <c r="J368" s="214"/>
      <c r="K368" s="214"/>
      <c r="L368" s="219"/>
      <c r="M368" s="220"/>
      <c r="N368" s="221"/>
      <c r="O368" s="221"/>
      <c r="P368" s="221"/>
      <c r="Q368" s="221"/>
      <c r="R368" s="221"/>
      <c r="S368" s="221"/>
      <c r="T368" s="222"/>
      <c r="AT368" s="223" t="s">
        <v>200</v>
      </c>
      <c r="AU368" s="223" t="s">
        <v>81</v>
      </c>
      <c r="AV368" s="13" t="s">
        <v>83</v>
      </c>
      <c r="AW368" s="13" t="s">
        <v>30</v>
      </c>
      <c r="AX368" s="13" t="s">
        <v>73</v>
      </c>
      <c r="AY368" s="223" t="s">
        <v>124</v>
      </c>
    </row>
    <row r="369" spans="1:65" s="13" customFormat="1" ht="11.25">
      <c r="B369" s="213"/>
      <c r="C369" s="214"/>
      <c r="D369" s="193" t="s">
        <v>200</v>
      </c>
      <c r="E369" s="215" t="s">
        <v>1</v>
      </c>
      <c r="F369" s="216" t="s">
        <v>376</v>
      </c>
      <c r="G369" s="214"/>
      <c r="H369" s="217">
        <v>20.23</v>
      </c>
      <c r="I369" s="218"/>
      <c r="J369" s="214"/>
      <c r="K369" s="214"/>
      <c r="L369" s="219"/>
      <c r="M369" s="220"/>
      <c r="N369" s="221"/>
      <c r="O369" s="221"/>
      <c r="P369" s="221"/>
      <c r="Q369" s="221"/>
      <c r="R369" s="221"/>
      <c r="S369" s="221"/>
      <c r="T369" s="222"/>
      <c r="AT369" s="223" t="s">
        <v>200</v>
      </c>
      <c r="AU369" s="223" t="s">
        <v>81</v>
      </c>
      <c r="AV369" s="13" t="s">
        <v>83</v>
      </c>
      <c r="AW369" s="13" t="s">
        <v>30</v>
      </c>
      <c r="AX369" s="13" t="s">
        <v>73</v>
      </c>
      <c r="AY369" s="223" t="s">
        <v>124</v>
      </c>
    </row>
    <row r="370" spans="1:65" s="14" customFormat="1" ht="11.25">
      <c r="B370" s="224"/>
      <c r="C370" s="225"/>
      <c r="D370" s="193" t="s">
        <v>200</v>
      </c>
      <c r="E370" s="226" t="s">
        <v>1</v>
      </c>
      <c r="F370" s="227" t="s">
        <v>205</v>
      </c>
      <c r="G370" s="225"/>
      <c r="H370" s="228">
        <v>409.38000000000005</v>
      </c>
      <c r="I370" s="229"/>
      <c r="J370" s="225"/>
      <c r="K370" s="225"/>
      <c r="L370" s="230"/>
      <c r="M370" s="231"/>
      <c r="N370" s="232"/>
      <c r="O370" s="232"/>
      <c r="P370" s="232"/>
      <c r="Q370" s="232"/>
      <c r="R370" s="232"/>
      <c r="S370" s="232"/>
      <c r="T370" s="233"/>
      <c r="AT370" s="234" t="s">
        <v>200</v>
      </c>
      <c r="AU370" s="234" t="s">
        <v>81</v>
      </c>
      <c r="AV370" s="14" t="s">
        <v>129</v>
      </c>
      <c r="AW370" s="14" t="s">
        <v>30</v>
      </c>
      <c r="AX370" s="14" t="s">
        <v>81</v>
      </c>
      <c r="AY370" s="234" t="s">
        <v>124</v>
      </c>
    </row>
    <row r="371" spans="1:65" s="2" customFormat="1" ht="24.2" customHeight="1">
      <c r="A371" s="34"/>
      <c r="B371" s="35"/>
      <c r="C371" s="179" t="s">
        <v>377</v>
      </c>
      <c r="D371" s="179" t="s">
        <v>125</v>
      </c>
      <c r="E371" s="180" t="s">
        <v>378</v>
      </c>
      <c r="F371" s="181" t="s">
        <v>379</v>
      </c>
      <c r="G371" s="182" t="s">
        <v>235</v>
      </c>
      <c r="H371" s="183">
        <v>255.77</v>
      </c>
      <c r="I371" s="184"/>
      <c r="J371" s="185">
        <f>ROUND(I371*H371,2)</f>
        <v>0</v>
      </c>
      <c r="K371" s="186"/>
      <c r="L371" s="39"/>
      <c r="M371" s="187" t="s">
        <v>1</v>
      </c>
      <c r="N371" s="188" t="s">
        <v>38</v>
      </c>
      <c r="O371" s="71"/>
      <c r="P371" s="189">
        <f>O371*H371</f>
        <v>0</v>
      </c>
      <c r="Q371" s="189">
        <v>0</v>
      </c>
      <c r="R371" s="189">
        <f>Q371*H371</f>
        <v>0</v>
      </c>
      <c r="S371" s="189">
        <v>0</v>
      </c>
      <c r="T371" s="190">
        <f>S371*H371</f>
        <v>0</v>
      </c>
      <c r="U371" s="34"/>
      <c r="V371" s="34"/>
      <c r="W371" s="34"/>
      <c r="X371" s="34"/>
      <c r="Y371" s="34"/>
      <c r="Z371" s="34"/>
      <c r="AA371" s="34"/>
      <c r="AB371" s="34"/>
      <c r="AC371" s="34"/>
      <c r="AD371" s="34"/>
      <c r="AE371" s="34"/>
      <c r="AR371" s="191" t="s">
        <v>129</v>
      </c>
      <c r="AT371" s="191" t="s">
        <v>125</v>
      </c>
      <c r="AU371" s="191" t="s">
        <v>81</v>
      </c>
      <c r="AY371" s="17" t="s">
        <v>124</v>
      </c>
      <c r="BE371" s="192">
        <f>IF(N371="základní",J371,0)</f>
        <v>0</v>
      </c>
      <c r="BF371" s="192">
        <f>IF(N371="snížená",J371,0)</f>
        <v>0</v>
      </c>
      <c r="BG371" s="192">
        <f>IF(N371="zákl. přenesená",J371,0)</f>
        <v>0</v>
      </c>
      <c r="BH371" s="192">
        <f>IF(N371="sníž. přenesená",J371,0)</f>
        <v>0</v>
      </c>
      <c r="BI371" s="192">
        <f>IF(N371="nulová",J371,0)</f>
        <v>0</v>
      </c>
      <c r="BJ371" s="17" t="s">
        <v>81</v>
      </c>
      <c r="BK371" s="192">
        <f>ROUND(I371*H371,2)</f>
        <v>0</v>
      </c>
      <c r="BL371" s="17" t="s">
        <v>129</v>
      </c>
      <c r="BM371" s="191" t="s">
        <v>380</v>
      </c>
    </row>
    <row r="372" spans="1:65" s="12" customFormat="1" ht="11.25">
      <c r="B372" s="203"/>
      <c r="C372" s="204"/>
      <c r="D372" s="193" t="s">
        <v>200</v>
      </c>
      <c r="E372" s="205" t="s">
        <v>1</v>
      </c>
      <c r="F372" s="206" t="s">
        <v>381</v>
      </c>
      <c r="G372" s="204"/>
      <c r="H372" s="205" t="s">
        <v>1</v>
      </c>
      <c r="I372" s="207"/>
      <c r="J372" s="204"/>
      <c r="K372" s="204"/>
      <c r="L372" s="208"/>
      <c r="M372" s="209"/>
      <c r="N372" s="210"/>
      <c r="O372" s="210"/>
      <c r="P372" s="210"/>
      <c r="Q372" s="210"/>
      <c r="R372" s="210"/>
      <c r="S372" s="210"/>
      <c r="T372" s="211"/>
      <c r="AT372" s="212" t="s">
        <v>200</v>
      </c>
      <c r="AU372" s="212" t="s">
        <v>81</v>
      </c>
      <c r="AV372" s="12" t="s">
        <v>81</v>
      </c>
      <c r="AW372" s="12" t="s">
        <v>30</v>
      </c>
      <c r="AX372" s="12" t="s">
        <v>73</v>
      </c>
      <c r="AY372" s="212" t="s">
        <v>124</v>
      </c>
    </row>
    <row r="373" spans="1:65" s="13" customFormat="1" ht="11.25">
      <c r="B373" s="213"/>
      <c r="C373" s="214"/>
      <c r="D373" s="193" t="s">
        <v>200</v>
      </c>
      <c r="E373" s="215" t="s">
        <v>1</v>
      </c>
      <c r="F373" s="216" t="s">
        <v>382</v>
      </c>
      <c r="G373" s="214"/>
      <c r="H373" s="217">
        <v>113.76</v>
      </c>
      <c r="I373" s="218"/>
      <c r="J373" s="214"/>
      <c r="K373" s="214"/>
      <c r="L373" s="219"/>
      <c r="M373" s="220"/>
      <c r="N373" s="221"/>
      <c r="O373" s="221"/>
      <c r="P373" s="221"/>
      <c r="Q373" s="221"/>
      <c r="R373" s="221"/>
      <c r="S373" s="221"/>
      <c r="T373" s="222"/>
      <c r="AT373" s="223" t="s">
        <v>200</v>
      </c>
      <c r="AU373" s="223" t="s">
        <v>81</v>
      </c>
      <c r="AV373" s="13" t="s">
        <v>83</v>
      </c>
      <c r="AW373" s="13" t="s">
        <v>30</v>
      </c>
      <c r="AX373" s="13" t="s">
        <v>73</v>
      </c>
      <c r="AY373" s="223" t="s">
        <v>124</v>
      </c>
    </row>
    <row r="374" spans="1:65" s="13" customFormat="1" ht="11.25">
      <c r="B374" s="213"/>
      <c r="C374" s="214"/>
      <c r="D374" s="193" t="s">
        <v>200</v>
      </c>
      <c r="E374" s="215" t="s">
        <v>1</v>
      </c>
      <c r="F374" s="216" t="s">
        <v>383</v>
      </c>
      <c r="G374" s="214"/>
      <c r="H374" s="217">
        <v>49.94</v>
      </c>
      <c r="I374" s="218"/>
      <c r="J374" s="214"/>
      <c r="K374" s="214"/>
      <c r="L374" s="219"/>
      <c r="M374" s="220"/>
      <c r="N374" s="221"/>
      <c r="O374" s="221"/>
      <c r="P374" s="221"/>
      <c r="Q374" s="221"/>
      <c r="R374" s="221"/>
      <c r="S374" s="221"/>
      <c r="T374" s="222"/>
      <c r="AT374" s="223" t="s">
        <v>200</v>
      </c>
      <c r="AU374" s="223" t="s">
        <v>81</v>
      </c>
      <c r="AV374" s="13" t="s">
        <v>83</v>
      </c>
      <c r="AW374" s="13" t="s">
        <v>30</v>
      </c>
      <c r="AX374" s="13" t="s">
        <v>73</v>
      </c>
      <c r="AY374" s="223" t="s">
        <v>124</v>
      </c>
    </row>
    <row r="375" spans="1:65" s="13" customFormat="1" ht="11.25">
      <c r="B375" s="213"/>
      <c r="C375" s="214"/>
      <c r="D375" s="193" t="s">
        <v>200</v>
      </c>
      <c r="E375" s="215" t="s">
        <v>1</v>
      </c>
      <c r="F375" s="216" t="s">
        <v>384</v>
      </c>
      <c r="G375" s="214"/>
      <c r="H375" s="217">
        <v>10.78</v>
      </c>
      <c r="I375" s="218"/>
      <c r="J375" s="214"/>
      <c r="K375" s="214"/>
      <c r="L375" s="219"/>
      <c r="M375" s="220"/>
      <c r="N375" s="221"/>
      <c r="O375" s="221"/>
      <c r="P375" s="221"/>
      <c r="Q375" s="221"/>
      <c r="R375" s="221"/>
      <c r="S375" s="221"/>
      <c r="T375" s="222"/>
      <c r="AT375" s="223" t="s">
        <v>200</v>
      </c>
      <c r="AU375" s="223" t="s">
        <v>81</v>
      </c>
      <c r="AV375" s="13" t="s">
        <v>83</v>
      </c>
      <c r="AW375" s="13" t="s">
        <v>30</v>
      </c>
      <c r="AX375" s="13" t="s">
        <v>73</v>
      </c>
      <c r="AY375" s="223" t="s">
        <v>124</v>
      </c>
    </row>
    <row r="376" spans="1:65" s="13" customFormat="1" ht="11.25">
      <c r="B376" s="213"/>
      <c r="C376" s="214"/>
      <c r="D376" s="193" t="s">
        <v>200</v>
      </c>
      <c r="E376" s="215" t="s">
        <v>1</v>
      </c>
      <c r="F376" s="216" t="s">
        <v>385</v>
      </c>
      <c r="G376" s="214"/>
      <c r="H376" s="217">
        <v>42.66</v>
      </c>
      <c r="I376" s="218"/>
      <c r="J376" s="214"/>
      <c r="K376" s="214"/>
      <c r="L376" s="219"/>
      <c r="M376" s="220"/>
      <c r="N376" s="221"/>
      <c r="O376" s="221"/>
      <c r="P376" s="221"/>
      <c r="Q376" s="221"/>
      <c r="R376" s="221"/>
      <c r="S376" s="221"/>
      <c r="T376" s="222"/>
      <c r="AT376" s="223" t="s">
        <v>200</v>
      </c>
      <c r="AU376" s="223" t="s">
        <v>81</v>
      </c>
      <c r="AV376" s="13" t="s">
        <v>83</v>
      </c>
      <c r="AW376" s="13" t="s">
        <v>30</v>
      </c>
      <c r="AX376" s="13" t="s">
        <v>73</v>
      </c>
      <c r="AY376" s="223" t="s">
        <v>124</v>
      </c>
    </row>
    <row r="377" spans="1:65" s="13" customFormat="1" ht="11.25">
      <c r="B377" s="213"/>
      <c r="C377" s="214"/>
      <c r="D377" s="193" t="s">
        <v>200</v>
      </c>
      <c r="E377" s="215" t="s">
        <v>1</v>
      </c>
      <c r="F377" s="216" t="s">
        <v>386</v>
      </c>
      <c r="G377" s="214"/>
      <c r="H377" s="217">
        <v>31.78</v>
      </c>
      <c r="I377" s="218"/>
      <c r="J377" s="214"/>
      <c r="K377" s="214"/>
      <c r="L377" s="219"/>
      <c r="M377" s="220"/>
      <c r="N377" s="221"/>
      <c r="O377" s="221"/>
      <c r="P377" s="221"/>
      <c r="Q377" s="221"/>
      <c r="R377" s="221"/>
      <c r="S377" s="221"/>
      <c r="T377" s="222"/>
      <c r="AT377" s="223" t="s">
        <v>200</v>
      </c>
      <c r="AU377" s="223" t="s">
        <v>81</v>
      </c>
      <c r="AV377" s="13" t="s">
        <v>83</v>
      </c>
      <c r="AW377" s="13" t="s">
        <v>30</v>
      </c>
      <c r="AX377" s="13" t="s">
        <v>73</v>
      </c>
      <c r="AY377" s="223" t="s">
        <v>124</v>
      </c>
    </row>
    <row r="378" spans="1:65" s="13" customFormat="1" ht="11.25">
      <c r="B378" s="213"/>
      <c r="C378" s="214"/>
      <c r="D378" s="193" t="s">
        <v>200</v>
      </c>
      <c r="E378" s="215" t="s">
        <v>1</v>
      </c>
      <c r="F378" s="216" t="s">
        <v>387</v>
      </c>
      <c r="G378" s="214"/>
      <c r="H378" s="217">
        <v>6.85</v>
      </c>
      <c r="I378" s="218"/>
      <c r="J378" s="214"/>
      <c r="K378" s="214"/>
      <c r="L378" s="219"/>
      <c r="M378" s="220"/>
      <c r="N378" s="221"/>
      <c r="O378" s="221"/>
      <c r="P378" s="221"/>
      <c r="Q378" s="221"/>
      <c r="R378" s="221"/>
      <c r="S378" s="221"/>
      <c r="T378" s="222"/>
      <c r="AT378" s="223" t="s">
        <v>200</v>
      </c>
      <c r="AU378" s="223" t="s">
        <v>81</v>
      </c>
      <c r="AV378" s="13" t="s">
        <v>83</v>
      </c>
      <c r="AW378" s="13" t="s">
        <v>30</v>
      </c>
      <c r="AX378" s="13" t="s">
        <v>73</v>
      </c>
      <c r="AY378" s="223" t="s">
        <v>124</v>
      </c>
    </row>
    <row r="379" spans="1:65" s="14" customFormat="1" ht="11.25">
      <c r="B379" s="224"/>
      <c r="C379" s="225"/>
      <c r="D379" s="193" t="s">
        <v>200</v>
      </c>
      <c r="E379" s="226" t="s">
        <v>1</v>
      </c>
      <c r="F379" s="227" t="s">
        <v>205</v>
      </c>
      <c r="G379" s="225"/>
      <c r="H379" s="228">
        <v>255.76999999999998</v>
      </c>
      <c r="I379" s="229"/>
      <c r="J379" s="225"/>
      <c r="K379" s="225"/>
      <c r="L379" s="230"/>
      <c r="M379" s="231"/>
      <c r="N379" s="232"/>
      <c r="O379" s="232"/>
      <c r="P379" s="232"/>
      <c r="Q379" s="232"/>
      <c r="R379" s="232"/>
      <c r="S379" s="232"/>
      <c r="T379" s="233"/>
      <c r="AT379" s="234" t="s">
        <v>200</v>
      </c>
      <c r="AU379" s="234" t="s">
        <v>81</v>
      </c>
      <c r="AV379" s="14" t="s">
        <v>129</v>
      </c>
      <c r="AW379" s="14" t="s">
        <v>30</v>
      </c>
      <c r="AX379" s="14" t="s">
        <v>81</v>
      </c>
      <c r="AY379" s="234" t="s">
        <v>124</v>
      </c>
    </row>
    <row r="380" spans="1:65" s="2" customFormat="1" ht="24.2" customHeight="1">
      <c r="A380" s="34"/>
      <c r="B380" s="35"/>
      <c r="C380" s="179" t="s">
        <v>388</v>
      </c>
      <c r="D380" s="179" t="s">
        <v>125</v>
      </c>
      <c r="E380" s="180" t="s">
        <v>389</v>
      </c>
      <c r="F380" s="181" t="s">
        <v>390</v>
      </c>
      <c r="G380" s="182" t="s">
        <v>216</v>
      </c>
      <c r="H380" s="183">
        <v>210.73500000000001</v>
      </c>
      <c r="I380" s="184"/>
      <c r="J380" s="185">
        <f>ROUND(I380*H380,2)</f>
        <v>0</v>
      </c>
      <c r="K380" s="186"/>
      <c r="L380" s="39"/>
      <c r="M380" s="187" t="s">
        <v>1</v>
      </c>
      <c r="N380" s="188" t="s">
        <v>38</v>
      </c>
      <c r="O380" s="71"/>
      <c r="P380" s="189">
        <f>O380*H380</f>
        <v>0</v>
      </c>
      <c r="Q380" s="189">
        <v>0</v>
      </c>
      <c r="R380" s="189">
        <f>Q380*H380</f>
        <v>0</v>
      </c>
      <c r="S380" s="189">
        <v>0</v>
      </c>
      <c r="T380" s="190">
        <f>S380*H380</f>
        <v>0</v>
      </c>
      <c r="U380" s="34"/>
      <c r="V380" s="34"/>
      <c r="W380" s="34"/>
      <c r="X380" s="34"/>
      <c r="Y380" s="34"/>
      <c r="Z380" s="34"/>
      <c r="AA380" s="34"/>
      <c r="AB380" s="34"/>
      <c r="AC380" s="34"/>
      <c r="AD380" s="34"/>
      <c r="AE380" s="34"/>
      <c r="AR380" s="191" t="s">
        <v>129</v>
      </c>
      <c r="AT380" s="191" t="s">
        <v>125</v>
      </c>
      <c r="AU380" s="191" t="s">
        <v>81</v>
      </c>
      <c r="AY380" s="17" t="s">
        <v>124</v>
      </c>
      <c r="BE380" s="192">
        <f>IF(N380="základní",J380,0)</f>
        <v>0</v>
      </c>
      <c r="BF380" s="192">
        <f>IF(N380="snížená",J380,0)</f>
        <v>0</v>
      </c>
      <c r="BG380" s="192">
        <f>IF(N380="zákl. přenesená",J380,0)</f>
        <v>0</v>
      </c>
      <c r="BH380" s="192">
        <f>IF(N380="sníž. přenesená",J380,0)</f>
        <v>0</v>
      </c>
      <c r="BI380" s="192">
        <f>IF(N380="nulová",J380,0)</f>
        <v>0</v>
      </c>
      <c r="BJ380" s="17" t="s">
        <v>81</v>
      </c>
      <c r="BK380" s="192">
        <f>ROUND(I380*H380,2)</f>
        <v>0</v>
      </c>
      <c r="BL380" s="17" t="s">
        <v>129</v>
      </c>
      <c r="BM380" s="191" t="s">
        <v>391</v>
      </c>
    </row>
    <row r="381" spans="1:65" s="2" customFormat="1" ht="29.25">
      <c r="A381" s="34"/>
      <c r="B381" s="35"/>
      <c r="C381" s="36"/>
      <c r="D381" s="193" t="s">
        <v>198</v>
      </c>
      <c r="E381" s="36"/>
      <c r="F381" s="194" t="s">
        <v>392</v>
      </c>
      <c r="G381" s="36"/>
      <c r="H381" s="36"/>
      <c r="I381" s="195"/>
      <c r="J381" s="36"/>
      <c r="K381" s="36"/>
      <c r="L381" s="39"/>
      <c r="M381" s="196"/>
      <c r="N381" s="197"/>
      <c r="O381" s="71"/>
      <c r="P381" s="71"/>
      <c r="Q381" s="71"/>
      <c r="R381" s="71"/>
      <c r="S381" s="71"/>
      <c r="T381" s="72"/>
      <c r="U381" s="34"/>
      <c r="V381" s="34"/>
      <c r="W381" s="34"/>
      <c r="X381" s="34"/>
      <c r="Y381" s="34"/>
      <c r="Z381" s="34"/>
      <c r="AA381" s="34"/>
      <c r="AB381" s="34"/>
      <c r="AC381" s="34"/>
      <c r="AD381" s="34"/>
      <c r="AE381" s="34"/>
      <c r="AT381" s="17" t="s">
        <v>198</v>
      </c>
      <c r="AU381" s="17" t="s">
        <v>81</v>
      </c>
    </row>
    <row r="382" spans="1:65" s="12" customFormat="1" ht="11.25">
      <c r="B382" s="203"/>
      <c r="C382" s="204"/>
      <c r="D382" s="193" t="s">
        <v>200</v>
      </c>
      <c r="E382" s="205" t="s">
        <v>1</v>
      </c>
      <c r="F382" s="206" t="s">
        <v>393</v>
      </c>
      <c r="G382" s="204"/>
      <c r="H382" s="205" t="s">
        <v>1</v>
      </c>
      <c r="I382" s="207"/>
      <c r="J382" s="204"/>
      <c r="K382" s="204"/>
      <c r="L382" s="208"/>
      <c r="M382" s="209"/>
      <c r="N382" s="210"/>
      <c r="O382" s="210"/>
      <c r="P382" s="210"/>
      <c r="Q382" s="210"/>
      <c r="R382" s="210"/>
      <c r="S382" s="210"/>
      <c r="T382" s="211"/>
      <c r="AT382" s="212" t="s">
        <v>200</v>
      </c>
      <c r="AU382" s="212" t="s">
        <v>81</v>
      </c>
      <c r="AV382" s="12" t="s">
        <v>81</v>
      </c>
      <c r="AW382" s="12" t="s">
        <v>30</v>
      </c>
      <c r="AX382" s="12" t="s">
        <v>73</v>
      </c>
      <c r="AY382" s="212" t="s">
        <v>124</v>
      </c>
    </row>
    <row r="383" spans="1:65" s="13" customFormat="1" ht="11.25">
      <c r="B383" s="213"/>
      <c r="C383" s="214"/>
      <c r="D383" s="193" t="s">
        <v>200</v>
      </c>
      <c r="E383" s="215" t="s">
        <v>1</v>
      </c>
      <c r="F383" s="216" t="s">
        <v>394</v>
      </c>
      <c r="G383" s="214"/>
      <c r="H383" s="217">
        <v>210.73500000000001</v>
      </c>
      <c r="I383" s="218"/>
      <c r="J383" s="214"/>
      <c r="K383" s="214"/>
      <c r="L383" s="219"/>
      <c r="M383" s="220"/>
      <c r="N383" s="221"/>
      <c r="O383" s="221"/>
      <c r="P383" s="221"/>
      <c r="Q383" s="221"/>
      <c r="R383" s="221"/>
      <c r="S383" s="221"/>
      <c r="T383" s="222"/>
      <c r="AT383" s="223" t="s">
        <v>200</v>
      </c>
      <c r="AU383" s="223" t="s">
        <v>81</v>
      </c>
      <c r="AV383" s="13" t="s">
        <v>83</v>
      </c>
      <c r="AW383" s="13" t="s">
        <v>30</v>
      </c>
      <c r="AX383" s="13" t="s">
        <v>73</v>
      </c>
      <c r="AY383" s="223" t="s">
        <v>124</v>
      </c>
    </row>
    <row r="384" spans="1:65" s="14" customFormat="1" ht="11.25">
      <c r="B384" s="224"/>
      <c r="C384" s="225"/>
      <c r="D384" s="193" t="s">
        <v>200</v>
      </c>
      <c r="E384" s="226" t="s">
        <v>1</v>
      </c>
      <c r="F384" s="227" t="s">
        <v>205</v>
      </c>
      <c r="G384" s="225"/>
      <c r="H384" s="228">
        <v>210.73500000000001</v>
      </c>
      <c r="I384" s="229"/>
      <c r="J384" s="225"/>
      <c r="K384" s="225"/>
      <c r="L384" s="230"/>
      <c r="M384" s="231"/>
      <c r="N384" s="232"/>
      <c r="O384" s="232"/>
      <c r="P384" s="232"/>
      <c r="Q384" s="232"/>
      <c r="R384" s="232"/>
      <c r="S384" s="232"/>
      <c r="T384" s="233"/>
      <c r="AT384" s="234" t="s">
        <v>200</v>
      </c>
      <c r="AU384" s="234" t="s">
        <v>81</v>
      </c>
      <c r="AV384" s="14" t="s">
        <v>129</v>
      </c>
      <c r="AW384" s="14" t="s">
        <v>30</v>
      </c>
      <c r="AX384" s="14" t="s">
        <v>81</v>
      </c>
      <c r="AY384" s="234" t="s">
        <v>124</v>
      </c>
    </row>
    <row r="385" spans="1:65" s="2" customFormat="1" ht="37.9" customHeight="1">
      <c r="A385" s="34"/>
      <c r="B385" s="35"/>
      <c r="C385" s="179" t="s">
        <v>395</v>
      </c>
      <c r="D385" s="179" t="s">
        <v>125</v>
      </c>
      <c r="E385" s="180" t="s">
        <v>396</v>
      </c>
      <c r="F385" s="181" t="s">
        <v>397</v>
      </c>
      <c r="G385" s="182" t="s">
        <v>216</v>
      </c>
      <c r="H385" s="183">
        <v>210.73500000000001</v>
      </c>
      <c r="I385" s="184"/>
      <c r="J385" s="185">
        <f>ROUND(I385*H385,2)</f>
        <v>0</v>
      </c>
      <c r="K385" s="186"/>
      <c r="L385" s="39"/>
      <c r="M385" s="187" t="s">
        <v>1</v>
      </c>
      <c r="N385" s="188" t="s">
        <v>38</v>
      </c>
      <c r="O385" s="71"/>
      <c r="P385" s="189">
        <f>O385*H385</f>
        <v>0</v>
      </c>
      <c r="Q385" s="189">
        <v>0</v>
      </c>
      <c r="R385" s="189">
        <f>Q385*H385</f>
        <v>0</v>
      </c>
      <c r="S385" s="189">
        <v>0</v>
      </c>
      <c r="T385" s="190">
        <f>S385*H385</f>
        <v>0</v>
      </c>
      <c r="U385" s="34"/>
      <c r="V385" s="34"/>
      <c r="W385" s="34"/>
      <c r="X385" s="34"/>
      <c r="Y385" s="34"/>
      <c r="Z385" s="34"/>
      <c r="AA385" s="34"/>
      <c r="AB385" s="34"/>
      <c r="AC385" s="34"/>
      <c r="AD385" s="34"/>
      <c r="AE385" s="34"/>
      <c r="AR385" s="191" t="s">
        <v>129</v>
      </c>
      <c r="AT385" s="191" t="s">
        <v>125</v>
      </c>
      <c r="AU385" s="191" t="s">
        <v>81</v>
      </c>
      <c r="AY385" s="17" t="s">
        <v>124</v>
      </c>
      <c r="BE385" s="192">
        <f>IF(N385="základní",J385,0)</f>
        <v>0</v>
      </c>
      <c r="BF385" s="192">
        <f>IF(N385="snížená",J385,0)</f>
        <v>0</v>
      </c>
      <c r="BG385" s="192">
        <f>IF(N385="zákl. přenesená",J385,0)</f>
        <v>0</v>
      </c>
      <c r="BH385" s="192">
        <f>IF(N385="sníž. přenesená",J385,0)</f>
        <v>0</v>
      </c>
      <c r="BI385" s="192">
        <f>IF(N385="nulová",J385,0)</f>
        <v>0</v>
      </c>
      <c r="BJ385" s="17" t="s">
        <v>81</v>
      </c>
      <c r="BK385" s="192">
        <f>ROUND(I385*H385,2)</f>
        <v>0</v>
      </c>
      <c r="BL385" s="17" t="s">
        <v>129</v>
      </c>
      <c r="BM385" s="191" t="s">
        <v>398</v>
      </c>
    </row>
    <row r="386" spans="1:65" s="2" customFormat="1" ht="19.5">
      <c r="A386" s="34"/>
      <c r="B386" s="35"/>
      <c r="C386" s="36"/>
      <c r="D386" s="193" t="s">
        <v>198</v>
      </c>
      <c r="E386" s="36"/>
      <c r="F386" s="194" t="s">
        <v>399</v>
      </c>
      <c r="G386" s="36"/>
      <c r="H386" s="36"/>
      <c r="I386" s="195"/>
      <c r="J386" s="36"/>
      <c r="K386" s="36"/>
      <c r="L386" s="39"/>
      <c r="M386" s="196"/>
      <c r="N386" s="197"/>
      <c r="O386" s="71"/>
      <c r="P386" s="71"/>
      <c r="Q386" s="71"/>
      <c r="R386" s="71"/>
      <c r="S386" s="71"/>
      <c r="T386" s="72"/>
      <c r="U386" s="34"/>
      <c r="V386" s="34"/>
      <c r="W386" s="34"/>
      <c r="X386" s="34"/>
      <c r="Y386" s="34"/>
      <c r="Z386" s="34"/>
      <c r="AA386" s="34"/>
      <c r="AB386" s="34"/>
      <c r="AC386" s="34"/>
      <c r="AD386" s="34"/>
      <c r="AE386" s="34"/>
      <c r="AT386" s="17" t="s">
        <v>198</v>
      </c>
      <c r="AU386" s="17" t="s">
        <v>81</v>
      </c>
    </row>
    <row r="387" spans="1:65" s="12" customFormat="1" ht="11.25">
      <c r="B387" s="203"/>
      <c r="C387" s="204"/>
      <c r="D387" s="193" t="s">
        <v>200</v>
      </c>
      <c r="E387" s="205" t="s">
        <v>1</v>
      </c>
      <c r="F387" s="206" t="s">
        <v>400</v>
      </c>
      <c r="G387" s="204"/>
      <c r="H387" s="205" t="s">
        <v>1</v>
      </c>
      <c r="I387" s="207"/>
      <c r="J387" s="204"/>
      <c r="K387" s="204"/>
      <c r="L387" s="208"/>
      <c r="M387" s="209"/>
      <c r="N387" s="210"/>
      <c r="O387" s="210"/>
      <c r="P387" s="210"/>
      <c r="Q387" s="210"/>
      <c r="R387" s="210"/>
      <c r="S387" s="210"/>
      <c r="T387" s="211"/>
      <c r="AT387" s="212" t="s">
        <v>200</v>
      </c>
      <c r="AU387" s="212" t="s">
        <v>81</v>
      </c>
      <c r="AV387" s="12" t="s">
        <v>81</v>
      </c>
      <c r="AW387" s="12" t="s">
        <v>30</v>
      </c>
      <c r="AX387" s="12" t="s">
        <v>73</v>
      </c>
      <c r="AY387" s="212" t="s">
        <v>124</v>
      </c>
    </row>
    <row r="388" spans="1:65" s="12" customFormat="1" ht="11.25">
      <c r="B388" s="203"/>
      <c r="C388" s="204"/>
      <c r="D388" s="193" t="s">
        <v>200</v>
      </c>
      <c r="E388" s="205" t="s">
        <v>1</v>
      </c>
      <c r="F388" s="206" t="s">
        <v>401</v>
      </c>
      <c r="G388" s="204"/>
      <c r="H388" s="205" t="s">
        <v>1</v>
      </c>
      <c r="I388" s="207"/>
      <c r="J388" s="204"/>
      <c r="K388" s="204"/>
      <c r="L388" s="208"/>
      <c r="M388" s="209"/>
      <c r="N388" s="210"/>
      <c r="O388" s="210"/>
      <c r="P388" s="210"/>
      <c r="Q388" s="210"/>
      <c r="R388" s="210"/>
      <c r="S388" s="210"/>
      <c r="T388" s="211"/>
      <c r="AT388" s="212" t="s">
        <v>200</v>
      </c>
      <c r="AU388" s="212" t="s">
        <v>81</v>
      </c>
      <c r="AV388" s="12" t="s">
        <v>81</v>
      </c>
      <c r="AW388" s="12" t="s">
        <v>30</v>
      </c>
      <c r="AX388" s="12" t="s">
        <v>73</v>
      </c>
      <c r="AY388" s="212" t="s">
        <v>124</v>
      </c>
    </row>
    <row r="389" spans="1:65" s="13" customFormat="1" ht="11.25">
      <c r="B389" s="213"/>
      <c r="C389" s="214"/>
      <c r="D389" s="193" t="s">
        <v>200</v>
      </c>
      <c r="E389" s="215" t="s">
        <v>1</v>
      </c>
      <c r="F389" s="216" t="s">
        <v>394</v>
      </c>
      <c r="G389" s="214"/>
      <c r="H389" s="217">
        <v>210.73500000000001</v>
      </c>
      <c r="I389" s="218"/>
      <c r="J389" s="214"/>
      <c r="K389" s="214"/>
      <c r="L389" s="219"/>
      <c r="M389" s="220"/>
      <c r="N389" s="221"/>
      <c r="O389" s="221"/>
      <c r="P389" s="221"/>
      <c r="Q389" s="221"/>
      <c r="R389" s="221"/>
      <c r="S389" s="221"/>
      <c r="T389" s="222"/>
      <c r="AT389" s="223" t="s">
        <v>200</v>
      </c>
      <c r="AU389" s="223" t="s">
        <v>81</v>
      </c>
      <c r="AV389" s="13" t="s">
        <v>83</v>
      </c>
      <c r="AW389" s="13" t="s">
        <v>30</v>
      </c>
      <c r="AX389" s="13" t="s">
        <v>73</v>
      </c>
      <c r="AY389" s="223" t="s">
        <v>124</v>
      </c>
    </row>
    <row r="390" spans="1:65" s="14" customFormat="1" ht="11.25">
      <c r="B390" s="224"/>
      <c r="C390" s="225"/>
      <c r="D390" s="193" t="s">
        <v>200</v>
      </c>
      <c r="E390" s="226" t="s">
        <v>1</v>
      </c>
      <c r="F390" s="227" t="s">
        <v>205</v>
      </c>
      <c r="G390" s="225"/>
      <c r="H390" s="228">
        <v>210.73500000000001</v>
      </c>
      <c r="I390" s="229"/>
      <c r="J390" s="225"/>
      <c r="K390" s="225"/>
      <c r="L390" s="230"/>
      <c r="M390" s="231"/>
      <c r="N390" s="232"/>
      <c r="O390" s="232"/>
      <c r="P390" s="232"/>
      <c r="Q390" s="232"/>
      <c r="R390" s="232"/>
      <c r="S390" s="232"/>
      <c r="T390" s="233"/>
      <c r="AT390" s="234" t="s">
        <v>200</v>
      </c>
      <c r="AU390" s="234" t="s">
        <v>81</v>
      </c>
      <c r="AV390" s="14" t="s">
        <v>129</v>
      </c>
      <c r="AW390" s="14" t="s">
        <v>30</v>
      </c>
      <c r="AX390" s="14" t="s">
        <v>81</v>
      </c>
      <c r="AY390" s="234" t="s">
        <v>124</v>
      </c>
    </row>
    <row r="391" spans="1:65" s="2" customFormat="1" ht="37.9" customHeight="1">
      <c r="A391" s="34"/>
      <c r="B391" s="35"/>
      <c r="C391" s="179" t="s">
        <v>402</v>
      </c>
      <c r="D391" s="179" t="s">
        <v>125</v>
      </c>
      <c r="E391" s="180" t="s">
        <v>403</v>
      </c>
      <c r="F391" s="181" t="s">
        <v>404</v>
      </c>
      <c r="G391" s="182" t="s">
        <v>216</v>
      </c>
      <c r="H391" s="183">
        <v>527.42499999999995</v>
      </c>
      <c r="I391" s="184"/>
      <c r="J391" s="185">
        <f>ROUND(I391*H391,2)</f>
        <v>0</v>
      </c>
      <c r="K391" s="186"/>
      <c r="L391" s="39"/>
      <c r="M391" s="187" t="s">
        <v>1</v>
      </c>
      <c r="N391" s="188" t="s">
        <v>38</v>
      </c>
      <c r="O391" s="71"/>
      <c r="P391" s="189">
        <f>O391*H391</f>
        <v>0</v>
      </c>
      <c r="Q391" s="189">
        <v>0</v>
      </c>
      <c r="R391" s="189">
        <f>Q391*H391</f>
        <v>0</v>
      </c>
      <c r="S391" s="189">
        <v>0</v>
      </c>
      <c r="T391" s="190">
        <f>S391*H391</f>
        <v>0</v>
      </c>
      <c r="U391" s="34"/>
      <c r="V391" s="34"/>
      <c r="W391" s="34"/>
      <c r="X391" s="34"/>
      <c r="Y391" s="34"/>
      <c r="Z391" s="34"/>
      <c r="AA391" s="34"/>
      <c r="AB391" s="34"/>
      <c r="AC391" s="34"/>
      <c r="AD391" s="34"/>
      <c r="AE391" s="34"/>
      <c r="AR391" s="191" t="s">
        <v>129</v>
      </c>
      <c r="AT391" s="191" t="s">
        <v>125</v>
      </c>
      <c r="AU391" s="191" t="s">
        <v>81</v>
      </c>
      <c r="AY391" s="17" t="s">
        <v>124</v>
      </c>
      <c r="BE391" s="192">
        <f>IF(N391="základní",J391,0)</f>
        <v>0</v>
      </c>
      <c r="BF391" s="192">
        <f>IF(N391="snížená",J391,0)</f>
        <v>0</v>
      </c>
      <c r="BG391" s="192">
        <f>IF(N391="zákl. přenesená",J391,0)</f>
        <v>0</v>
      </c>
      <c r="BH391" s="192">
        <f>IF(N391="sníž. přenesená",J391,0)</f>
        <v>0</v>
      </c>
      <c r="BI391" s="192">
        <f>IF(N391="nulová",J391,0)</f>
        <v>0</v>
      </c>
      <c r="BJ391" s="17" t="s">
        <v>81</v>
      </c>
      <c r="BK391" s="192">
        <f>ROUND(I391*H391,2)</f>
        <v>0</v>
      </c>
      <c r="BL391" s="17" t="s">
        <v>129</v>
      </c>
      <c r="BM391" s="191" t="s">
        <v>405</v>
      </c>
    </row>
    <row r="392" spans="1:65" s="2" customFormat="1" ht="19.5">
      <c r="A392" s="34"/>
      <c r="B392" s="35"/>
      <c r="C392" s="36"/>
      <c r="D392" s="193" t="s">
        <v>198</v>
      </c>
      <c r="E392" s="36"/>
      <c r="F392" s="194" t="s">
        <v>399</v>
      </c>
      <c r="G392" s="36"/>
      <c r="H392" s="36"/>
      <c r="I392" s="195"/>
      <c r="J392" s="36"/>
      <c r="K392" s="36"/>
      <c r="L392" s="39"/>
      <c r="M392" s="196"/>
      <c r="N392" s="197"/>
      <c r="O392" s="71"/>
      <c r="P392" s="71"/>
      <c r="Q392" s="71"/>
      <c r="R392" s="71"/>
      <c r="S392" s="71"/>
      <c r="T392" s="72"/>
      <c r="U392" s="34"/>
      <c r="V392" s="34"/>
      <c r="W392" s="34"/>
      <c r="X392" s="34"/>
      <c r="Y392" s="34"/>
      <c r="Z392" s="34"/>
      <c r="AA392" s="34"/>
      <c r="AB392" s="34"/>
      <c r="AC392" s="34"/>
      <c r="AD392" s="34"/>
      <c r="AE392" s="34"/>
      <c r="AT392" s="17" t="s">
        <v>198</v>
      </c>
      <c r="AU392" s="17" t="s">
        <v>81</v>
      </c>
    </row>
    <row r="393" spans="1:65" s="12" customFormat="1" ht="11.25">
      <c r="B393" s="203"/>
      <c r="C393" s="204"/>
      <c r="D393" s="193" t="s">
        <v>200</v>
      </c>
      <c r="E393" s="205" t="s">
        <v>1</v>
      </c>
      <c r="F393" s="206" t="s">
        <v>406</v>
      </c>
      <c r="G393" s="204"/>
      <c r="H393" s="205" t="s">
        <v>1</v>
      </c>
      <c r="I393" s="207"/>
      <c r="J393" s="204"/>
      <c r="K393" s="204"/>
      <c r="L393" s="208"/>
      <c r="M393" s="209"/>
      <c r="N393" s="210"/>
      <c r="O393" s="210"/>
      <c r="P393" s="210"/>
      <c r="Q393" s="210"/>
      <c r="R393" s="210"/>
      <c r="S393" s="210"/>
      <c r="T393" s="211"/>
      <c r="AT393" s="212" t="s">
        <v>200</v>
      </c>
      <c r="AU393" s="212" t="s">
        <v>81</v>
      </c>
      <c r="AV393" s="12" t="s">
        <v>81</v>
      </c>
      <c r="AW393" s="12" t="s">
        <v>30</v>
      </c>
      <c r="AX393" s="12" t="s">
        <v>73</v>
      </c>
      <c r="AY393" s="212" t="s">
        <v>124</v>
      </c>
    </row>
    <row r="394" spans="1:65" s="12" customFormat="1" ht="11.25">
      <c r="B394" s="203"/>
      <c r="C394" s="204"/>
      <c r="D394" s="193" t="s">
        <v>200</v>
      </c>
      <c r="E394" s="205" t="s">
        <v>1</v>
      </c>
      <c r="F394" s="206" t="s">
        <v>227</v>
      </c>
      <c r="G394" s="204"/>
      <c r="H394" s="205" t="s">
        <v>1</v>
      </c>
      <c r="I394" s="207"/>
      <c r="J394" s="204"/>
      <c r="K394" s="204"/>
      <c r="L394" s="208"/>
      <c r="M394" s="209"/>
      <c r="N394" s="210"/>
      <c r="O394" s="210"/>
      <c r="P394" s="210"/>
      <c r="Q394" s="210"/>
      <c r="R394" s="210"/>
      <c r="S394" s="210"/>
      <c r="T394" s="211"/>
      <c r="AT394" s="212" t="s">
        <v>200</v>
      </c>
      <c r="AU394" s="212" t="s">
        <v>81</v>
      </c>
      <c r="AV394" s="12" t="s">
        <v>81</v>
      </c>
      <c r="AW394" s="12" t="s">
        <v>30</v>
      </c>
      <c r="AX394" s="12" t="s">
        <v>73</v>
      </c>
      <c r="AY394" s="212" t="s">
        <v>124</v>
      </c>
    </row>
    <row r="395" spans="1:65" s="12" customFormat="1" ht="11.25">
      <c r="B395" s="203"/>
      <c r="C395" s="204"/>
      <c r="D395" s="193" t="s">
        <v>200</v>
      </c>
      <c r="E395" s="205" t="s">
        <v>1</v>
      </c>
      <c r="F395" s="206" t="s">
        <v>229</v>
      </c>
      <c r="G395" s="204"/>
      <c r="H395" s="205" t="s">
        <v>1</v>
      </c>
      <c r="I395" s="207"/>
      <c r="J395" s="204"/>
      <c r="K395" s="204"/>
      <c r="L395" s="208"/>
      <c r="M395" s="209"/>
      <c r="N395" s="210"/>
      <c r="O395" s="210"/>
      <c r="P395" s="210"/>
      <c r="Q395" s="210"/>
      <c r="R395" s="210"/>
      <c r="S395" s="210"/>
      <c r="T395" s="211"/>
      <c r="AT395" s="212" t="s">
        <v>200</v>
      </c>
      <c r="AU395" s="212" t="s">
        <v>81</v>
      </c>
      <c r="AV395" s="12" t="s">
        <v>81</v>
      </c>
      <c r="AW395" s="12" t="s">
        <v>30</v>
      </c>
      <c r="AX395" s="12" t="s">
        <v>73</v>
      </c>
      <c r="AY395" s="212" t="s">
        <v>124</v>
      </c>
    </row>
    <row r="396" spans="1:65" s="13" customFormat="1" ht="11.25">
      <c r="B396" s="213"/>
      <c r="C396" s="214"/>
      <c r="D396" s="193" t="s">
        <v>200</v>
      </c>
      <c r="E396" s="215" t="s">
        <v>1</v>
      </c>
      <c r="F396" s="216" t="s">
        <v>407</v>
      </c>
      <c r="G396" s="214"/>
      <c r="H396" s="217">
        <v>7.26</v>
      </c>
      <c r="I396" s="218"/>
      <c r="J396" s="214"/>
      <c r="K396" s="214"/>
      <c r="L396" s="219"/>
      <c r="M396" s="220"/>
      <c r="N396" s="221"/>
      <c r="O396" s="221"/>
      <c r="P396" s="221"/>
      <c r="Q396" s="221"/>
      <c r="R396" s="221"/>
      <c r="S396" s="221"/>
      <c r="T396" s="222"/>
      <c r="AT396" s="223" t="s">
        <v>200</v>
      </c>
      <c r="AU396" s="223" t="s">
        <v>81</v>
      </c>
      <c r="AV396" s="13" t="s">
        <v>83</v>
      </c>
      <c r="AW396" s="13" t="s">
        <v>30</v>
      </c>
      <c r="AX396" s="13" t="s">
        <v>73</v>
      </c>
      <c r="AY396" s="223" t="s">
        <v>124</v>
      </c>
    </row>
    <row r="397" spans="1:65" s="13" customFormat="1" ht="11.25">
      <c r="B397" s="213"/>
      <c r="C397" s="214"/>
      <c r="D397" s="193" t="s">
        <v>200</v>
      </c>
      <c r="E397" s="215" t="s">
        <v>1</v>
      </c>
      <c r="F397" s="216" t="s">
        <v>408</v>
      </c>
      <c r="G397" s="214"/>
      <c r="H397" s="217">
        <v>31.5</v>
      </c>
      <c r="I397" s="218"/>
      <c r="J397" s="214"/>
      <c r="K397" s="214"/>
      <c r="L397" s="219"/>
      <c r="M397" s="220"/>
      <c r="N397" s="221"/>
      <c r="O397" s="221"/>
      <c r="P397" s="221"/>
      <c r="Q397" s="221"/>
      <c r="R397" s="221"/>
      <c r="S397" s="221"/>
      <c r="T397" s="222"/>
      <c r="AT397" s="223" t="s">
        <v>200</v>
      </c>
      <c r="AU397" s="223" t="s">
        <v>81</v>
      </c>
      <c r="AV397" s="13" t="s">
        <v>83</v>
      </c>
      <c r="AW397" s="13" t="s">
        <v>30</v>
      </c>
      <c r="AX397" s="13" t="s">
        <v>73</v>
      </c>
      <c r="AY397" s="223" t="s">
        <v>124</v>
      </c>
    </row>
    <row r="398" spans="1:65" s="13" customFormat="1" ht="11.25">
      <c r="B398" s="213"/>
      <c r="C398" s="214"/>
      <c r="D398" s="193" t="s">
        <v>200</v>
      </c>
      <c r="E398" s="215" t="s">
        <v>1</v>
      </c>
      <c r="F398" s="216" t="s">
        <v>409</v>
      </c>
      <c r="G398" s="214"/>
      <c r="H398" s="217">
        <v>-3.1520000000000001</v>
      </c>
      <c r="I398" s="218"/>
      <c r="J398" s="214"/>
      <c r="K398" s="214"/>
      <c r="L398" s="219"/>
      <c r="M398" s="220"/>
      <c r="N398" s="221"/>
      <c r="O398" s="221"/>
      <c r="P398" s="221"/>
      <c r="Q398" s="221"/>
      <c r="R398" s="221"/>
      <c r="S398" s="221"/>
      <c r="T398" s="222"/>
      <c r="AT398" s="223" t="s">
        <v>200</v>
      </c>
      <c r="AU398" s="223" t="s">
        <v>81</v>
      </c>
      <c r="AV398" s="13" t="s">
        <v>83</v>
      </c>
      <c r="AW398" s="13" t="s">
        <v>30</v>
      </c>
      <c r="AX398" s="13" t="s">
        <v>73</v>
      </c>
      <c r="AY398" s="223" t="s">
        <v>124</v>
      </c>
    </row>
    <row r="399" spans="1:65" s="13" customFormat="1" ht="11.25">
      <c r="B399" s="213"/>
      <c r="C399" s="214"/>
      <c r="D399" s="193" t="s">
        <v>200</v>
      </c>
      <c r="E399" s="215" t="s">
        <v>1</v>
      </c>
      <c r="F399" s="216" t="s">
        <v>410</v>
      </c>
      <c r="G399" s="214"/>
      <c r="H399" s="217">
        <v>-1.2</v>
      </c>
      <c r="I399" s="218"/>
      <c r="J399" s="214"/>
      <c r="K399" s="214"/>
      <c r="L399" s="219"/>
      <c r="M399" s="220"/>
      <c r="N399" s="221"/>
      <c r="O399" s="221"/>
      <c r="P399" s="221"/>
      <c r="Q399" s="221"/>
      <c r="R399" s="221"/>
      <c r="S399" s="221"/>
      <c r="T399" s="222"/>
      <c r="AT399" s="223" t="s">
        <v>200</v>
      </c>
      <c r="AU399" s="223" t="s">
        <v>81</v>
      </c>
      <c r="AV399" s="13" t="s">
        <v>83</v>
      </c>
      <c r="AW399" s="13" t="s">
        <v>30</v>
      </c>
      <c r="AX399" s="13" t="s">
        <v>73</v>
      </c>
      <c r="AY399" s="223" t="s">
        <v>124</v>
      </c>
    </row>
    <row r="400" spans="1:65" s="13" customFormat="1" ht="11.25">
      <c r="B400" s="213"/>
      <c r="C400" s="214"/>
      <c r="D400" s="193" t="s">
        <v>200</v>
      </c>
      <c r="E400" s="215" t="s">
        <v>1</v>
      </c>
      <c r="F400" s="216" t="s">
        <v>411</v>
      </c>
      <c r="G400" s="214"/>
      <c r="H400" s="217">
        <v>45</v>
      </c>
      <c r="I400" s="218"/>
      <c r="J400" s="214"/>
      <c r="K400" s="214"/>
      <c r="L400" s="219"/>
      <c r="M400" s="220"/>
      <c r="N400" s="221"/>
      <c r="O400" s="221"/>
      <c r="P400" s="221"/>
      <c r="Q400" s="221"/>
      <c r="R400" s="221"/>
      <c r="S400" s="221"/>
      <c r="T400" s="222"/>
      <c r="AT400" s="223" t="s">
        <v>200</v>
      </c>
      <c r="AU400" s="223" t="s">
        <v>81</v>
      </c>
      <c r="AV400" s="13" t="s">
        <v>83</v>
      </c>
      <c r="AW400" s="13" t="s">
        <v>30</v>
      </c>
      <c r="AX400" s="13" t="s">
        <v>73</v>
      </c>
      <c r="AY400" s="223" t="s">
        <v>124</v>
      </c>
    </row>
    <row r="401" spans="2:51" s="13" customFormat="1" ht="11.25">
      <c r="B401" s="213"/>
      <c r="C401" s="214"/>
      <c r="D401" s="193" t="s">
        <v>200</v>
      </c>
      <c r="E401" s="215" t="s">
        <v>1</v>
      </c>
      <c r="F401" s="216" t="s">
        <v>412</v>
      </c>
      <c r="G401" s="214"/>
      <c r="H401" s="217">
        <v>-1.1819999999999999</v>
      </c>
      <c r="I401" s="218"/>
      <c r="J401" s="214"/>
      <c r="K401" s="214"/>
      <c r="L401" s="219"/>
      <c r="M401" s="220"/>
      <c r="N401" s="221"/>
      <c r="O401" s="221"/>
      <c r="P401" s="221"/>
      <c r="Q401" s="221"/>
      <c r="R401" s="221"/>
      <c r="S401" s="221"/>
      <c r="T401" s="222"/>
      <c r="AT401" s="223" t="s">
        <v>200</v>
      </c>
      <c r="AU401" s="223" t="s">
        <v>81</v>
      </c>
      <c r="AV401" s="13" t="s">
        <v>83</v>
      </c>
      <c r="AW401" s="13" t="s">
        <v>30</v>
      </c>
      <c r="AX401" s="13" t="s">
        <v>73</v>
      </c>
      <c r="AY401" s="223" t="s">
        <v>124</v>
      </c>
    </row>
    <row r="402" spans="2:51" s="13" customFormat="1" ht="11.25">
      <c r="B402" s="213"/>
      <c r="C402" s="214"/>
      <c r="D402" s="193" t="s">
        <v>200</v>
      </c>
      <c r="E402" s="215" t="s">
        <v>1</v>
      </c>
      <c r="F402" s="216" t="s">
        <v>409</v>
      </c>
      <c r="G402" s="214"/>
      <c r="H402" s="217">
        <v>-3.1520000000000001</v>
      </c>
      <c r="I402" s="218"/>
      <c r="J402" s="214"/>
      <c r="K402" s="214"/>
      <c r="L402" s="219"/>
      <c r="M402" s="220"/>
      <c r="N402" s="221"/>
      <c r="O402" s="221"/>
      <c r="P402" s="221"/>
      <c r="Q402" s="221"/>
      <c r="R402" s="221"/>
      <c r="S402" s="221"/>
      <c r="T402" s="222"/>
      <c r="AT402" s="223" t="s">
        <v>200</v>
      </c>
      <c r="AU402" s="223" t="s">
        <v>81</v>
      </c>
      <c r="AV402" s="13" t="s">
        <v>83</v>
      </c>
      <c r="AW402" s="13" t="s">
        <v>30</v>
      </c>
      <c r="AX402" s="13" t="s">
        <v>73</v>
      </c>
      <c r="AY402" s="223" t="s">
        <v>124</v>
      </c>
    </row>
    <row r="403" spans="2:51" s="13" customFormat="1" ht="11.25">
      <c r="B403" s="213"/>
      <c r="C403" s="214"/>
      <c r="D403" s="193" t="s">
        <v>200</v>
      </c>
      <c r="E403" s="215" t="s">
        <v>1</v>
      </c>
      <c r="F403" s="216" t="s">
        <v>410</v>
      </c>
      <c r="G403" s="214"/>
      <c r="H403" s="217">
        <v>-1.2</v>
      </c>
      <c r="I403" s="218"/>
      <c r="J403" s="214"/>
      <c r="K403" s="214"/>
      <c r="L403" s="219"/>
      <c r="M403" s="220"/>
      <c r="N403" s="221"/>
      <c r="O403" s="221"/>
      <c r="P403" s="221"/>
      <c r="Q403" s="221"/>
      <c r="R403" s="221"/>
      <c r="S403" s="221"/>
      <c r="T403" s="222"/>
      <c r="AT403" s="223" t="s">
        <v>200</v>
      </c>
      <c r="AU403" s="223" t="s">
        <v>81</v>
      </c>
      <c r="AV403" s="13" t="s">
        <v>83</v>
      </c>
      <c r="AW403" s="13" t="s">
        <v>30</v>
      </c>
      <c r="AX403" s="13" t="s">
        <v>73</v>
      </c>
      <c r="AY403" s="223" t="s">
        <v>124</v>
      </c>
    </row>
    <row r="404" spans="2:51" s="13" customFormat="1" ht="11.25">
      <c r="B404" s="213"/>
      <c r="C404" s="214"/>
      <c r="D404" s="193" t="s">
        <v>200</v>
      </c>
      <c r="E404" s="215" t="s">
        <v>1</v>
      </c>
      <c r="F404" s="216" t="s">
        <v>413</v>
      </c>
      <c r="G404" s="214"/>
      <c r="H404" s="217">
        <v>-2.8570000000000002</v>
      </c>
      <c r="I404" s="218"/>
      <c r="J404" s="214"/>
      <c r="K404" s="214"/>
      <c r="L404" s="219"/>
      <c r="M404" s="220"/>
      <c r="N404" s="221"/>
      <c r="O404" s="221"/>
      <c r="P404" s="221"/>
      <c r="Q404" s="221"/>
      <c r="R404" s="221"/>
      <c r="S404" s="221"/>
      <c r="T404" s="222"/>
      <c r="AT404" s="223" t="s">
        <v>200</v>
      </c>
      <c r="AU404" s="223" t="s">
        <v>81</v>
      </c>
      <c r="AV404" s="13" t="s">
        <v>83</v>
      </c>
      <c r="AW404" s="13" t="s">
        <v>30</v>
      </c>
      <c r="AX404" s="13" t="s">
        <v>73</v>
      </c>
      <c r="AY404" s="223" t="s">
        <v>124</v>
      </c>
    </row>
    <row r="405" spans="2:51" s="13" customFormat="1" ht="11.25">
      <c r="B405" s="213"/>
      <c r="C405" s="214"/>
      <c r="D405" s="193" t="s">
        <v>200</v>
      </c>
      <c r="E405" s="215" t="s">
        <v>1</v>
      </c>
      <c r="F405" s="216" t="s">
        <v>414</v>
      </c>
      <c r="G405" s="214"/>
      <c r="H405" s="217">
        <v>16.8</v>
      </c>
      <c r="I405" s="218"/>
      <c r="J405" s="214"/>
      <c r="K405" s="214"/>
      <c r="L405" s="219"/>
      <c r="M405" s="220"/>
      <c r="N405" s="221"/>
      <c r="O405" s="221"/>
      <c r="P405" s="221"/>
      <c r="Q405" s="221"/>
      <c r="R405" s="221"/>
      <c r="S405" s="221"/>
      <c r="T405" s="222"/>
      <c r="AT405" s="223" t="s">
        <v>200</v>
      </c>
      <c r="AU405" s="223" t="s">
        <v>81</v>
      </c>
      <c r="AV405" s="13" t="s">
        <v>83</v>
      </c>
      <c r="AW405" s="13" t="s">
        <v>30</v>
      </c>
      <c r="AX405" s="13" t="s">
        <v>73</v>
      </c>
      <c r="AY405" s="223" t="s">
        <v>124</v>
      </c>
    </row>
    <row r="406" spans="2:51" s="13" customFormat="1" ht="11.25">
      <c r="B406" s="213"/>
      <c r="C406" s="214"/>
      <c r="D406" s="193" t="s">
        <v>200</v>
      </c>
      <c r="E406" s="215" t="s">
        <v>1</v>
      </c>
      <c r="F406" s="216" t="s">
        <v>413</v>
      </c>
      <c r="G406" s="214"/>
      <c r="H406" s="217">
        <v>-2.8570000000000002</v>
      </c>
      <c r="I406" s="218"/>
      <c r="J406" s="214"/>
      <c r="K406" s="214"/>
      <c r="L406" s="219"/>
      <c r="M406" s="220"/>
      <c r="N406" s="221"/>
      <c r="O406" s="221"/>
      <c r="P406" s="221"/>
      <c r="Q406" s="221"/>
      <c r="R406" s="221"/>
      <c r="S406" s="221"/>
      <c r="T406" s="222"/>
      <c r="AT406" s="223" t="s">
        <v>200</v>
      </c>
      <c r="AU406" s="223" t="s">
        <v>81</v>
      </c>
      <c r="AV406" s="13" t="s">
        <v>83</v>
      </c>
      <c r="AW406" s="13" t="s">
        <v>30</v>
      </c>
      <c r="AX406" s="13" t="s">
        <v>73</v>
      </c>
      <c r="AY406" s="223" t="s">
        <v>124</v>
      </c>
    </row>
    <row r="407" spans="2:51" s="13" customFormat="1" ht="11.25">
      <c r="B407" s="213"/>
      <c r="C407" s="214"/>
      <c r="D407" s="193" t="s">
        <v>200</v>
      </c>
      <c r="E407" s="215" t="s">
        <v>1</v>
      </c>
      <c r="F407" s="216" t="s">
        <v>415</v>
      </c>
      <c r="G407" s="214"/>
      <c r="H407" s="217">
        <v>20.399999999999999</v>
      </c>
      <c r="I407" s="218"/>
      <c r="J407" s="214"/>
      <c r="K407" s="214"/>
      <c r="L407" s="219"/>
      <c r="M407" s="220"/>
      <c r="N407" s="221"/>
      <c r="O407" s="221"/>
      <c r="P407" s="221"/>
      <c r="Q407" s="221"/>
      <c r="R407" s="221"/>
      <c r="S407" s="221"/>
      <c r="T407" s="222"/>
      <c r="AT407" s="223" t="s">
        <v>200</v>
      </c>
      <c r="AU407" s="223" t="s">
        <v>81</v>
      </c>
      <c r="AV407" s="13" t="s">
        <v>83</v>
      </c>
      <c r="AW407" s="13" t="s">
        <v>30</v>
      </c>
      <c r="AX407" s="13" t="s">
        <v>73</v>
      </c>
      <c r="AY407" s="223" t="s">
        <v>124</v>
      </c>
    </row>
    <row r="408" spans="2:51" s="13" customFormat="1" ht="11.25">
      <c r="B408" s="213"/>
      <c r="C408" s="214"/>
      <c r="D408" s="193" t="s">
        <v>200</v>
      </c>
      <c r="E408" s="215" t="s">
        <v>1</v>
      </c>
      <c r="F408" s="216" t="s">
        <v>416</v>
      </c>
      <c r="G408" s="214"/>
      <c r="H408" s="217">
        <v>-1.5760000000000001</v>
      </c>
      <c r="I408" s="218"/>
      <c r="J408" s="214"/>
      <c r="K408" s="214"/>
      <c r="L408" s="219"/>
      <c r="M408" s="220"/>
      <c r="N408" s="221"/>
      <c r="O408" s="221"/>
      <c r="P408" s="221"/>
      <c r="Q408" s="221"/>
      <c r="R408" s="221"/>
      <c r="S408" s="221"/>
      <c r="T408" s="222"/>
      <c r="AT408" s="223" t="s">
        <v>200</v>
      </c>
      <c r="AU408" s="223" t="s">
        <v>81</v>
      </c>
      <c r="AV408" s="13" t="s">
        <v>83</v>
      </c>
      <c r="AW408" s="13" t="s">
        <v>30</v>
      </c>
      <c r="AX408" s="13" t="s">
        <v>73</v>
      </c>
      <c r="AY408" s="223" t="s">
        <v>124</v>
      </c>
    </row>
    <row r="409" spans="2:51" s="13" customFormat="1" ht="11.25">
      <c r="B409" s="213"/>
      <c r="C409" s="214"/>
      <c r="D409" s="193" t="s">
        <v>200</v>
      </c>
      <c r="E409" s="215" t="s">
        <v>1</v>
      </c>
      <c r="F409" s="216" t="s">
        <v>417</v>
      </c>
      <c r="G409" s="214"/>
      <c r="H409" s="217">
        <v>7.86</v>
      </c>
      <c r="I409" s="218"/>
      <c r="J409" s="214"/>
      <c r="K409" s="214"/>
      <c r="L409" s="219"/>
      <c r="M409" s="220"/>
      <c r="N409" s="221"/>
      <c r="O409" s="221"/>
      <c r="P409" s="221"/>
      <c r="Q409" s="221"/>
      <c r="R409" s="221"/>
      <c r="S409" s="221"/>
      <c r="T409" s="222"/>
      <c r="AT409" s="223" t="s">
        <v>200</v>
      </c>
      <c r="AU409" s="223" t="s">
        <v>81</v>
      </c>
      <c r="AV409" s="13" t="s">
        <v>83</v>
      </c>
      <c r="AW409" s="13" t="s">
        <v>30</v>
      </c>
      <c r="AX409" s="13" t="s">
        <v>73</v>
      </c>
      <c r="AY409" s="223" t="s">
        <v>124</v>
      </c>
    </row>
    <row r="410" spans="2:51" s="13" customFormat="1" ht="11.25">
      <c r="B410" s="213"/>
      <c r="C410" s="214"/>
      <c r="D410" s="193" t="s">
        <v>200</v>
      </c>
      <c r="E410" s="215" t="s">
        <v>1</v>
      </c>
      <c r="F410" s="216" t="s">
        <v>412</v>
      </c>
      <c r="G410" s="214"/>
      <c r="H410" s="217">
        <v>-1.1819999999999999</v>
      </c>
      <c r="I410" s="218"/>
      <c r="J410" s="214"/>
      <c r="K410" s="214"/>
      <c r="L410" s="219"/>
      <c r="M410" s="220"/>
      <c r="N410" s="221"/>
      <c r="O410" s="221"/>
      <c r="P410" s="221"/>
      <c r="Q410" s="221"/>
      <c r="R410" s="221"/>
      <c r="S410" s="221"/>
      <c r="T410" s="222"/>
      <c r="AT410" s="223" t="s">
        <v>200</v>
      </c>
      <c r="AU410" s="223" t="s">
        <v>81</v>
      </c>
      <c r="AV410" s="13" t="s">
        <v>83</v>
      </c>
      <c r="AW410" s="13" t="s">
        <v>30</v>
      </c>
      <c r="AX410" s="13" t="s">
        <v>73</v>
      </c>
      <c r="AY410" s="223" t="s">
        <v>124</v>
      </c>
    </row>
    <row r="411" spans="2:51" s="13" customFormat="1" ht="11.25">
      <c r="B411" s="213"/>
      <c r="C411" s="214"/>
      <c r="D411" s="193" t="s">
        <v>200</v>
      </c>
      <c r="E411" s="215" t="s">
        <v>1</v>
      </c>
      <c r="F411" s="216" t="s">
        <v>418</v>
      </c>
      <c r="G411" s="214"/>
      <c r="H411" s="217">
        <v>11.196</v>
      </c>
      <c r="I411" s="218"/>
      <c r="J411" s="214"/>
      <c r="K411" s="214"/>
      <c r="L411" s="219"/>
      <c r="M411" s="220"/>
      <c r="N411" s="221"/>
      <c r="O411" s="221"/>
      <c r="P411" s="221"/>
      <c r="Q411" s="221"/>
      <c r="R411" s="221"/>
      <c r="S411" s="221"/>
      <c r="T411" s="222"/>
      <c r="AT411" s="223" t="s">
        <v>200</v>
      </c>
      <c r="AU411" s="223" t="s">
        <v>81</v>
      </c>
      <c r="AV411" s="13" t="s">
        <v>83</v>
      </c>
      <c r="AW411" s="13" t="s">
        <v>30</v>
      </c>
      <c r="AX411" s="13" t="s">
        <v>73</v>
      </c>
      <c r="AY411" s="223" t="s">
        <v>124</v>
      </c>
    </row>
    <row r="412" spans="2:51" s="13" customFormat="1" ht="11.25">
      <c r="B412" s="213"/>
      <c r="C412" s="214"/>
      <c r="D412" s="193" t="s">
        <v>200</v>
      </c>
      <c r="E412" s="215" t="s">
        <v>1</v>
      </c>
      <c r="F412" s="216" t="s">
        <v>419</v>
      </c>
      <c r="G412" s="214"/>
      <c r="H412" s="217">
        <v>8</v>
      </c>
      <c r="I412" s="218"/>
      <c r="J412" s="214"/>
      <c r="K412" s="214"/>
      <c r="L412" s="219"/>
      <c r="M412" s="220"/>
      <c r="N412" s="221"/>
      <c r="O412" s="221"/>
      <c r="P412" s="221"/>
      <c r="Q412" s="221"/>
      <c r="R412" s="221"/>
      <c r="S412" s="221"/>
      <c r="T412" s="222"/>
      <c r="AT412" s="223" t="s">
        <v>200</v>
      </c>
      <c r="AU412" s="223" t="s">
        <v>81</v>
      </c>
      <c r="AV412" s="13" t="s">
        <v>83</v>
      </c>
      <c r="AW412" s="13" t="s">
        <v>30</v>
      </c>
      <c r="AX412" s="13" t="s">
        <v>73</v>
      </c>
      <c r="AY412" s="223" t="s">
        <v>124</v>
      </c>
    </row>
    <row r="413" spans="2:51" s="13" customFormat="1" ht="11.25">
      <c r="B413" s="213"/>
      <c r="C413" s="214"/>
      <c r="D413" s="193" t="s">
        <v>200</v>
      </c>
      <c r="E413" s="215" t="s">
        <v>1</v>
      </c>
      <c r="F413" s="216" t="s">
        <v>420</v>
      </c>
      <c r="G413" s="214"/>
      <c r="H413" s="217">
        <v>4.95</v>
      </c>
      <c r="I413" s="218"/>
      <c r="J413" s="214"/>
      <c r="K413" s="214"/>
      <c r="L413" s="219"/>
      <c r="M413" s="220"/>
      <c r="N413" s="221"/>
      <c r="O413" s="221"/>
      <c r="P413" s="221"/>
      <c r="Q413" s="221"/>
      <c r="R413" s="221"/>
      <c r="S413" s="221"/>
      <c r="T413" s="222"/>
      <c r="AT413" s="223" t="s">
        <v>200</v>
      </c>
      <c r="AU413" s="223" t="s">
        <v>81</v>
      </c>
      <c r="AV413" s="13" t="s">
        <v>83</v>
      </c>
      <c r="AW413" s="13" t="s">
        <v>30</v>
      </c>
      <c r="AX413" s="13" t="s">
        <v>73</v>
      </c>
      <c r="AY413" s="223" t="s">
        <v>124</v>
      </c>
    </row>
    <row r="414" spans="2:51" s="13" customFormat="1" ht="11.25">
      <c r="B414" s="213"/>
      <c r="C414" s="214"/>
      <c r="D414" s="193" t="s">
        <v>200</v>
      </c>
      <c r="E414" s="215" t="s">
        <v>1</v>
      </c>
      <c r="F414" s="216" t="s">
        <v>421</v>
      </c>
      <c r="G414" s="214"/>
      <c r="H414" s="217">
        <v>3.96</v>
      </c>
      <c r="I414" s="218"/>
      <c r="J414" s="214"/>
      <c r="K414" s="214"/>
      <c r="L414" s="219"/>
      <c r="M414" s="220"/>
      <c r="N414" s="221"/>
      <c r="O414" s="221"/>
      <c r="P414" s="221"/>
      <c r="Q414" s="221"/>
      <c r="R414" s="221"/>
      <c r="S414" s="221"/>
      <c r="T414" s="222"/>
      <c r="AT414" s="223" t="s">
        <v>200</v>
      </c>
      <c r="AU414" s="223" t="s">
        <v>81</v>
      </c>
      <c r="AV414" s="13" t="s">
        <v>83</v>
      </c>
      <c r="AW414" s="13" t="s">
        <v>30</v>
      </c>
      <c r="AX414" s="13" t="s">
        <v>73</v>
      </c>
      <c r="AY414" s="223" t="s">
        <v>124</v>
      </c>
    </row>
    <row r="415" spans="2:51" s="13" customFormat="1" ht="11.25">
      <c r="B415" s="213"/>
      <c r="C415" s="214"/>
      <c r="D415" s="193" t="s">
        <v>200</v>
      </c>
      <c r="E415" s="215" t="s">
        <v>1</v>
      </c>
      <c r="F415" s="216" t="s">
        <v>422</v>
      </c>
      <c r="G415" s="214"/>
      <c r="H415" s="217">
        <v>4.41</v>
      </c>
      <c r="I415" s="218"/>
      <c r="J415" s="214"/>
      <c r="K415" s="214"/>
      <c r="L415" s="219"/>
      <c r="M415" s="220"/>
      <c r="N415" s="221"/>
      <c r="O415" s="221"/>
      <c r="P415" s="221"/>
      <c r="Q415" s="221"/>
      <c r="R415" s="221"/>
      <c r="S415" s="221"/>
      <c r="T415" s="222"/>
      <c r="AT415" s="223" t="s">
        <v>200</v>
      </c>
      <c r="AU415" s="223" t="s">
        <v>81</v>
      </c>
      <c r="AV415" s="13" t="s">
        <v>83</v>
      </c>
      <c r="AW415" s="13" t="s">
        <v>30</v>
      </c>
      <c r="AX415" s="13" t="s">
        <v>73</v>
      </c>
      <c r="AY415" s="223" t="s">
        <v>124</v>
      </c>
    </row>
    <row r="416" spans="2:51" s="13" customFormat="1" ht="11.25">
      <c r="B416" s="213"/>
      <c r="C416" s="214"/>
      <c r="D416" s="193" t="s">
        <v>200</v>
      </c>
      <c r="E416" s="215" t="s">
        <v>1</v>
      </c>
      <c r="F416" s="216" t="s">
        <v>423</v>
      </c>
      <c r="G416" s="214"/>
      <c r="H416" s="217">
        <v>1.0149999999999999</v>
      </c>
      <c r="I416" s="218"/>
      <c r="J416" s="214"/>
      <c r="K416" s="214"/>
      <c r="L416" s="219"/>
      <c r="M416" s="220"/>
      <c r="N416" s="221"/>
      <c r="O416" s="221"/>
      <c r="P416" s="221"/>
      <c r="Q416" s="221"/>
      <c r="R416" s="221"/>
      <c r="S416" s="221"/>
      <c r="T416" s="222"/>
      <c r="AT416" s="223" t="s">
        <v>200</v>
      </c>
      <c r="AU416" s="223" t="s">
        <v>81</v>
      </c>
      <c r="AV416" s="13" t="s">
        <v>83</v>
      </c>
      <c r="AW416" s="13" t="s">
        <v>30</v>
      </c>
      <c r="AX416" s="13" t="s">
        <v>73</v>
      </c>
      <c r="AY416" s="223" t="s">
        <v>124</v>
      </c>
    </row>
    <row r="417" spans="2:51" s="13" customFormat="1" ht="11.25">
      <c r="B417" s="213"/>
      <c r="C417" s="214"/>
      <c r="D417" s="193" t="s">
        <v>200</v>
      </c>
      <c r="E417" s="215" t="s">
        <v>1</v>
      </c>
      <c r="F417" s="216" t="s">
        <v>424</v>
      </c>
      <c r="G417" s="214"/>
      <c r="H417" s="217">
        <v>22.08</v>
      </c>
      <c r="I417" s="218"/>
      <c r="J417" s="214"/>
      <c r="K417" s="214"/>
      <c r="L417" s="219"/>
      <c r="M417" s="220"/>
      <c r="N417" s="221"/>
      <c r="O417" s="221"/>
      <c r="P417" s="221"/>
      <c r="Q417" s="221"/>
      <c r="R417" s="221"/>
      <c r="S417" s="221"/>
      <c r="T417" s="222"/>
      <c r="AT417" s="223" t="s">
        <v>200</v>
      </c>
      <c r="AU417" s="223" t="s">
        <v>81</v>
      </c>
      <c r="AV417" s="13" t="s">
        <v>83</v>
      </c>
      <c r="AW417" s="13" t="s">
        <v>30</v>
      </c>
      <c r="AX417" s="13" t="s">
        <v>73</v>
      </c>
      <c r="AY417" s="223" t="s">
        <v>124</v>
      </c>
    </row>
    <row r="418" spans="2:51" s="13" customFormat="1" ht="11.25">
      <c r="B418" s="213"/>
      <c r="C418" s="214"/>
      <c r="D418" s="193" t="s">
        <v>200</v>
      </c>
      <c r="E418" s="215" t="s">
        <v>1</v>
      </c>
      <c r="F418" s="216" t="s">
        <v>425</v>
      </c>
      <c r="G418" s="214"/>
      <c r="H418" s="217">
        <v>-1.7729999999999999</v>
      </c>
      <c r="I418" s="218"/>
      <c r="J418" s="214"/>
      <c r="K418" s="214"/>
      <c r="L418" s="219"/>
      <c r="M418" s="220"/>
      <c r="N418" s="221"/>
      <c r="O418" s="221"/>
      <c r="P418" s="221"/>
      <c r="Q418" s="221"/>
      <c r="R418" s="221"/>
      <c r="S418" s="221"/>
      <c r="T418" s="222"/>
      <c r="AT418" s="223" t="s">
        <v>200</v>
      </c>
      <c r="AU418" s="223" t="s">
        <v>81</v>
      </c>
      <c r="AV418" s="13" t="s">
        <v>83</v>
      </c>
      <c r="AW418" s="13" t="s">
        <v>30</v>
      </c>
      <c r="AX418" s="13" t="s">
        <v>73</v>
      </c>
      <c r="AY418" s="223" t="s">
        <v>124</v>
      </c>
    </row>
    <row r="419" spans="2:51" s="13" customFormat="1" ht="11.25">
      <c r="B419" s="213"/>
      <c r="C419" s="214"/>
      <c r="D419" s="193" t="s">
        <v>200</v>
      </c>
      <c r="E419" s="215" t="s">
        <v>1</v>
      </c>
      <c r="F419" s="216" t="s">
        <v>426</v>
      </c>
      <c r="G419" s="214"/>
      <c r="H419" s="217">
        <v>11.76</v>
      </c>
      <c r="I419" s="218"/>
      <c r="J419" s="214"/>
      <c r="K419" s="214"/>
      <c r="L419" s="219"/>
      <c r="M419" s="220"/>
      <c r="N419" s="221"/>
      <c r="O419" s="221"/>
      <c r="P419" s="221"/>
      <c r="Q419" s="221"/>
      <c r="R419" s="221"/>
      <c r="S419" s="221"/>
      <c r="T419" s="222"/>
      <c r="AT419" s="223" t="s">
        <v>200</v>
      </c>
      <c r="AU419" s="223" t="s">
        <v>81</v>
      </c>
      <c r="AV419" s="13" t="s">
        <v>83</v>
      </c>
      <c r="AW419" s="13" t="s">
        <v>30</v>
      </c>
      <c r="AX419" s="13" t="s">
        <v>73</v>
      </c>
      <c r="AY419" s="223" t="s">
        <v>124</v>
      </c>
    </row>
    <row r="420" spans="2:51" s="13" customFormat="1" ht="11.25">
      <c r="B420" s="213"/>
      <c r="C420" s="214"/>
      <c r="D420" s="193" t="s">
        <v>200</v>
      </c>
      <c r="E420" s="215" t="s">
        <v>1</v>
      </c>
      <c r="F420" s="216" t="s">
        <v>427</v>
      </c>
      <c r="G420" s="214"/>
      <c r="H420" s="217">
        <v>57.75</v>
      </c>
      <c r="I420" s="218"/>
      <c r="J420" s="214"/>
      <c r="K420" s="214"/>
      <c r="L420" s="219"/>
      <c r="M420" s="220"/>
      <c r="N420" s="221"/>
      <c r="O420" s="221"/>
      <c r="P420" s="221"/>
      <c r="Q420" s="221"/>
      <c r="R420" s="221"/>
      <c r="S420" s="221"/>
      <c r="T420" s="222"/>
      <c r="AT420" s="223" t="s">
        <v>200</v>
      </c>
      <c r="AU420" s="223" t="s">
        <v>81</v>
      </c>
      <c r="AV420" s="13" t="s">
        <v>83</v>
      </c>
      <c r="AW420" s="13" t="s">
        <v>30</v>
      </c>
      <c r="AX420" s="13" t="s">
        <v>73</v>
      </c>
      <c r="AY420" s="223" t="s">
        <v>124</v>
      </c>
    </row>
    <row r="421" spans="2:51" s="13" customFormat="1" ht="11.25">
      <c r="B421" s="213"/>
      <c r="C421" s="214"/>
      <c r="D421" s="193" t="s">
        <v>200</v>
      </c>
      <c r="E421" s="215" t="s">
        <v>1</v>
      </c>
      <c r="F421" s="216" t="s">
        <v>428</v>
      </c>
      <c r="G421" s="214"/>
      <c r="H421" s="217">
        <v>-4.7279999999999998</v>
      </c>
      <c r="I421" s="218"/>
      <c r="J421" s="214"/>
      <c r="K421" s="214"/>
      <c r="L421" s="219"/>
      <c r="M421" s="220"/>
      <c r="N421" s="221"/>
      <c r="O421" s="221"/>
      <c r="P421" s="221"/>
      <c r="Q421" s="221"/>
      <c r="R421" s="221"/>
      <c r="S421" s="221"/>
      <c r="T421" s="222"/>
      <c r="AT421" s="223" t="s">
        <v>200</v>
      </c>
      <c r="AU421" s="223" t="s">
        <v>81</v>
      </c>
      <c r="AV421" s="13" t="s">
        <v>83</v>
      </c>
      <c r="AW421" s="13" t="s">
        <v>30</v>
      </c>
      <c r="AX421" s="13" t="s">
        <v>73</v>
      </c>
      <c r="AY421" s="223" t="s">
        <v>124</v>
      </c>
    </row>
    <row r="422" spans="2:51" s="13" customFormat="1" ht="11.25">
      <c r="B422" s="213"/>
      <c r="C422" s="214"/>
      <c r="D422" s="193" t="s">
        <v>200</v>
      </c>
      <c r="E422" s="215" t="s">
        <v>1</v>
      </c>
      <c r="F422" s="216" t="s">
        <v>412</v>
      </c>
      <c r="G422" s="214"/>
      <c r="H422" s="217">
        <v>-1.1819999999999999</v>
      </c>
      <c r="I422" s="218"/>
      <c r="J422" s="214"/>
      <c r="K422" s="214"/>
      <c r="L422" s="219"/>
      <c r="M422" s="220"/>
      <c r="N422" s="221"/>
      <c r="O422" s="221"/>
      <c r="P422" s="221"/>
      <c r="Q422" s="221"/>
      <c r="R422" s="221"/>
      <c r="S422" s="221"/>
      <c r="T422" s="222"/>
      <c r="AT422" s="223" t="s">
        <v>200</v>
      </c>
      <c r="AU422" s="223" t="s">
        <v>81</v>
      </c>
      <c r="AV422" s="13" t="s">
        <v>83</v>
      </c>
      <c r="AW422" s="13" t="s">
        <v>30</v>
      </c>
      <c r="AX422" s="13" t="s">
        <v>73</v>
      </c>
      <c r="AY422" s="223" t="s">
        <v>124</v>
      </c>
    </row>
    <row r="423" spans="2:51" s="12" customFormat="1" ht="11.25">
      <c r="B423" s="203"/>
      <c r="C423" s="204"/>
      <c r="D423" s="193" t="s">
        <v>200</v>
      </c>
      <c r="E423" s="205" t="s">
        <v>1</v>
      </c>
      <c r="F423" s="206" t="s">
        <v>231</v>
      </c>
      <c r="G423" s="204"/>
      <c r="H423" s="205" t="s">
        <v>1</v>
      </c>
      <c r="I423" s="207"/>
      <c r="J423" s="204"/>
      <c r="K423" s="204"/>
      <c r="L423" s="208"/>
      <c r="M423" s="209"/>
      <c r="N423" s="210"/>
      <c r="O423" s="210"/>
      <c r="P423" s="210"/>
      <c r="Q423" s="210"/>
      <c r="R423" s="210"/>
      <c r="S423" s="210"/>
      <c r="T423" s="211"/>
      <c r="AT423" s="212" t="s">
        <v>200</v>
      </c>
      <c r="AU423" s="212" t="s">
        <v>81</v>
      </c>
      <c r="AV423" s="12" t="s">
        <v>81</v>
      </c>
      <c r="AW423" s="12" t="s">
        <v>30</v>
      </c>
      <c r="AX423" s="12" t="s">
        <v>73</v>
      </c>
      <c r="AY423" s="212" t="s">
        <v>124</v>
      </c>
    </row>
    <row r="424" spans="2:51" s="13" customFormat="1" ht="11.25">
      <c r="B424" s="213"/>
      <c r="C424" s="214"/>
      <c r="D424" s="193" t="s">
        <v>200</v>
      </c>
      <c r="E424" s="215" t="s">
        <v>1</v>
      </c>
      <c r="F424" s="216" t="s">
        <v>429</v>
      </c>
      <c r="G424" s="214"/>
      <c r="H424" s="217">
        <v>11.196</v>
      </c>
      <c r="I424" s="218"/>
      <c r="J424" s="214"/>
      <c r="K424" s="214"/>
      <c r="L424" s="219"/>
      <c r="M424" s="220"/>
      <c r="N424" s="221"/>
      <c r="O424" s="221"/>
      <c r="P424" s="221"/>
      <c r="Q424" s="221"/>
      <c r="R424" s="221"/>
      <c r="S424" s="221"/>
      <c r="T424" s="222"/>
      <c r="AT424" s="223" t="s">
        <v>200</v>
      </c>
      <c r="AU424" s="223" t="s">
        <v>81</v>
      </c>
      <c r="AV424" s="13" t="s">
        <v>83</v>
      </c>
      <c r="AW424" s="13" t="s">
        <v>30</v>
      </c>
      <c r="AX424" s="13" t="s">
        <v>73</v>
      </c>
      <c r="AY424" s="223" t="s">
        <v>124</v>
      </c>
    </row>
    <row r="425" spans="2:51" s="13" customFormat="1" ht="11.25">
      <c r="B425" s="213"/>
      <c r="C425" s="214"/>
      <c r="D425" s="193" t="s">
        <v>200</v>
      </c>
      <c r="E425" s="215" t="s">
        <v>1</v>
      </c>
      <c r="F425" s="216" t="s">
        <v>430</v>
      </c>
      <c r="G425" s="214"/>
      <c r="H425" s="217">
        <v>4.95</v>
      </c>
      <c r="I425" s="218"/>
      <c r="J425" s="214"/>
      <c r="K425" s="214"/>
      <c r="L425" s="219"/>
      <c r="M425" s="220"/>
      <c r="N425" s="221"/>
      <c r="O425" s="221"/>
      <c r="P425" s="221"/>
      <c r="Q425" s="221"/>
      <c r="R425" s="221"/>
      <c r="S425" s="221"/>
      <c r="T425" s="222"/>
      <c r="AT425" s="223" t="s">
        <v>200</v>
      </c>
      <c r="AU425" s="223" t="s">
        <v>81</v>
      </c>
      <c r="AV425" s="13" t="s">
        <v>83</v>
      </c>
      <c r="AW425" s="13" t="s">
        <v>30</v>
      </c>
      <c r="AX425" s="13" t="s">
        <v>73</v>
      </c>
      <c r="AY425" s="223" t="s">
        <v>124</v>
      </c>
    </row>
    <row r="426" spans="2:51" s="13" customFormat="1" ht="11.25">
      <c r="B426" s="213"/>
      <c r="C426" s="214"/>
      <c r="D426" s="193" t="s">
        <v>200</v>
      </c>
      <c r="E426" s="215" t="s">
        <v>1</v>
      </c>
      <c r="F426" s="216" t="s">
        <v>431</v>
      </c>
      <c r="G426" s="214"/>
      <c r="H426" s="217">
        <v>3.96</v>
      </c>
      <c r="I426" s="218"/>
      <c r="J426" s="214"/>
      <c r="K426" s="214"/>
      <c r="L426" s="219"/>
      <c r="M426" s="220"/>
      <c r="N426" s="221"/>
      <c r="O426" s="221"/>
      <c r="P426" s="221"/>
      <c r="Q426" s="221"/>
      <c r="R426" s="221"/>
      <c r="S426" s="221"/>
      <c r="T426" s="222"/>
      <c r="AT426" s="223" t="s">
        <v>200</v>
      </c>
      <c r="AU426" s="223" t="s">
        <v>81</v>
      </c>
      <c r="AV426" s="13" t="s">
        <v>83</v>
      </c>
      <c r="AW426" s="13" t="s">
        <v>30</v>
      </c>
      <c r="AX426" s="13" t="s">
        <v>73</v>
      </c>
      <c r="AY426" s="223" t="s">
        <v>124</v>
      </c>
    </row>
    <row r="427" spans="2:51" s="13" customFormat="1" ht="11.25">
      <c r="B427" s="213"/>
      <c r="C427" s="214"/>
      <c r="D427" s="193" t="s">
        <v>200</v>
      </c>
      <c r="E427" s="215" t="s">
        <v>1</v>
      </c>
      <c r="F427" s="216" t="s">
        <v>432</v>
      </c>
      <c r="G427" s="214"/>
      <c r="H427" s="217">
        <v>4.41</v>
      </c>
      <c r="I427" s="218"/>
      <c r="J427" s="214"/>
      <c r="K427" s="214"/>
      <c r="L427" s="219"/>
      <c r="M427" s="220"/>
      <c r="N427" s="221"/>
      <c r="O427" s="221"/>
      <c r="P427" s="221"/>
      <c r="Q427" s="221"/>
      <c r="R427" s="221"/>
      <c r="S427" s="221"/>
      <c r="T427" s="222"/>
      <c r="AT427" s="223" t="s">
        <v>200</v>
      </c>
      <c r="AU427" s="223" t="s">
        <v>81</v>
      </c>
      <c r="AV427" s="13" t="s">
        <v>83</v>
      </c>
      <c r="AW427" s="13" t="s">
        <v>30</v>
      </c>
      <c r="AX427" s="13" t="s">
        <v>73</v>
      </c>
      <c r="AY427" s="223" t="s">
        <v>124</v>
      </c>
    </row>
    <row r="428" spans="2:51" s="12" customFormat="1" ht="11.25">
      <c r="B428" s="203"/>
      <c r="C428" s="204"/>
      <c r="D428" s="193" t="s">
        <v>200</v>
      </c>
      <c r="E428" s="205" t="s">
        <v>1</v>
      </c>
      <c r="F428" s="206" t="s">
        <v>232</v>
      </c>
      <c r="G428" s="204"/>
      <c r="H428" s="205" t="s">
        <v>1</v>
      </c>
      <c r="I428" s="207"/>
      <c r="J428" s="204"/>
      <c r="K428" s="204"/>
      <c r="L428" s="208"/>
      <c r="M428" s="209"/>
      <c r="N428" s="210"/>
      <c r="O428" s="210"/>
      <c r="P428" s="210"/>
      <c r="Q428" s="210"/>
      <c r="R428" s="210"/>
      <c r="S428" s="210"/>
      <c r="T428" s="211"/>
      <c r="AT428" s="212" t="s">
        <v>200</v>
      </c>
      <c r="AU428" s="212" t="s">
        <v>81</v>
      </c>
      <c r="AV428" s="12" t="s">
        <v>81</v>
      </c>
      <c r="AW428" s="12" t="s">
        <v>30</v>
      </c>
      <c r="AX428" s="12" t="s">
        <v>73</v>
      </c>
      <c r="AY428" s="212" t="s">
        <v>124</v>
      </c>
    </row>
    <row r="429" spans="2:51" s="12" customFormat="1" ht="11.25">
      <c r="B429" s="203"/>
      <c r="C429" s="204"/>
      <c r="D429" s="193" t="s">
        <v>200</v>
      </c>
      <c r="E429" s="205" t="s">
        <v>1</v>
      </c>
      <c r="F429" s="206" t="s">
        <v>229</v>
      </c>
      <c r="G429" s="204"/>
      <c r="H429" s="205" t="s">
        <v>1</v>
      </c>
      <c r="I429" s="207"/>
      <c r="J429" s="204"/>
      <c r="K429" s="204"/>
      <c r="L429" s="208"/>
      <c r="M429" s="209"/>
      <c r="N429" s="210"/>
      <c r="O429" s="210"/>
      <c r="P429" s="210"/>
      <c r="Q429" s="210"/>
      <c r="R429" s="210"/>
      <c r="S429" s="210"/>
      <c r="T429" s="211"/>
      <c r="AT429" s="212" t="s">
        <v>200</v>
      </c>
      <c r="AU429" s="212" t="s">
        <v>81</v>
      </c>
      <c r="AV429" s="12" t="s">
        <v>81</v>
      </c>
      <c r="AW429" s="12" t="s">
        <v>30</v>
      </c>
      <c r="AX429" s="12" t="s">
        <v>73</v>
      </c>
      <c r="AY429" s="212" t="s">
        <v>124</v>
      </c>
    </row>
    <row r="430" spans="2:51" s="13" customFormat="1" ht="11.25">
      <c r="B430" s="213"/>
      <c r="C430" s="214"/>
      <c r="D430" s="193" t="s">
        <v>200</v>
      </c>
      <c r="E430" s="215" t="s">
        <v>1</v>
      </c>
      <c r="F430" s="216" t="s">
        <v>433</v>
      </c>
      <c r="G430" s="214"/>
      <c r="H430" s="217">
        <v>28.35</v>
      </c>
      <c r="I430" s="218"/>
      <c r="J430" s="214"/>
      <c r="K430" s="214"/>
      <c r="L430" s="219"/>
      <c r="M430" s="220"/>
      <c r="N430" s="221"/>
      <c r="O430" s="221"/>
      <c r="P430" s="221"/>
      <c r="Q430" s="221"/>
      <c r="R430" s="221"/>
      <c r="S430" s="221"/>
      <c r="T430" s="222"/>
      <c r="AT430" s="223" t="s">
        <v>200</v>
      </c>
      <c r="AU430" s="223" t="s">
        <v>81</v>
      </c>
      <c r="AV430" s="13" t="s">
        <v>83</v>
      </c>
      <c r="AW430" s="13" t="s">
        <v>30</v>
      </c>
      <c r="AX430" s="13" t="s">
        <v>73</v>
      </c>
      <c r="AY430" s="223" t="s">
        <v>124</v>
      </c>
    </row>
    <row r="431" spans="2:51" s="13" customFormat="1" ht="11.25">
      <c r="B431" s="213"/>
      <c r="C431" s="214"/>
      <c r="D431" s="193" t="s">
        <v>200</v>
      </c>
      <c r="E431" s="215" t="s">
        <v>1</v>
      </c>
      <c r="F431" s="216" t="s">
        <v>410</v>
      </c>
      <c r="G431" s="214"/>
      <c r="H431" s="217">
        <v>-1.2</v>
      </c>
      <c r="I431" s="218"/>
      <c r="J431" s="214"/>
      <c r="K431" s="214"/>
      <c r="L431" s="219"/>
      <c r="M431" s="220"/>
      <c r="N431" s="221"/>
      <c r="O431" s="221"/>
      <c r="P431" s="221"/>
      <c r="Q431" s="221"/>
      <c r="R431" s="221"/>
      <c r="S431" s="221"/>
      <c r="T431" s="222"/>
      <c r="AT431" s="223" t="s">
        <v>200</v>
      </c>
      <c r="AU431" s="223" t="s">
        <v>81</v>
      </c>
      <c r="AV431" s="13" t="s">
        <v>83</v>
      </c>
      <c r="AW431" s="13" t="s">
        <v>30</v>
      </c>
      <c r="AX431" s="13" t="s">
        <v>73</v>
      </c>
      <c r="AY431" s="223" t="s">
        <v>124</v>
      </c>
    </row>
    <row r="432" spans="2:51" s="13" customFormat="1" ht="11.25">
      <c r="B432" s="213"/>
      <c r="C432" s="214"/>
      <c r="D432" s="193" t="s">
        <v>200</v>
      </c>
      <c r="E432" s="215" t="s">
        <v>1</v>
      </c>
      <c r="F432" s="216" t="s">
        <v>409</v>
      </c>
      <c r="G432" s="214"/>
      <c r="H432" s="217">
        <v>-3.1520000000000001</v>
      </c>
      <c r="I432" s="218"/>
      <c r="J432" s="214"/>
      <c r="K432" s="214"/>
      <c r="L432" s="219"/>
      <c r="M432" s="220"/>
      <c r="N432" s="221"/>
      <c r="O432" s="221"/>
      <c r="P432" s="221"/>
      <c r="Q432" s="221"/>
      <c r="R432" s="221"/>
      <c r="S432" s="221"/>
      <c r="T432" s="222"/>
      <c r="AT432" s="223" t="s">
        <v>200</v>
      </c>
      <c r="AU432" s="223" t="s">
        <v>81</v>
      </c>
      <c r="AV432" s="13" t="s">
        <v>83</v>
      </c>
      <c r="AW432" s="13" t="s">
        <v>30</v>
      </c>
      <c r="AX432" s="13" t="s">
        <v>73</v>
      </c>
      <c r="AY432" s="223" t="s">
        <v>124</v>
      </c>
    </row>
    <row r="433" spans="2:51" s="13" customFormat="1" ht="11.25">
      <c r="B433" s="213"/>
      <c r="C433" s="214"/>
      <c r="D433" s="193" t="s">
        <v>200</v>
      </c>
      <c r="E433" s="215" t="s">
        <v>1</v>
      </c>
      <c r="F433" s="216" t="s">
        <v>434</v>
      </c>
      <c r="G433" s="214"/>
      <c r="H433" s="217">
        <v>56.52</v>
      </c>
      <c r="I433" s="218"/>
      <c r="J433" s="214"/>
      <c r="K433" s="214"/>
      <c r="L433" s="219"/>
      <c r="M433" s="220"/>
      <c r="N433" s="221"/>
      <c r="O433" s="221"/>
      <c r="P433" s="221"/>
      <c r="Q433" s="221"/>
      <c r="R433" s="221"/>
      <c r="S433" s="221"/>
      <c r="T433" s="222"/>
      <c r="AT433" s="223" t="s">
        <v>200</v>
      </c>
      <c r="AU433" s="223" t="s">
        <v>81</v>
      </c>
      <c r="AV433" s="13" t="s">
        <v>83</v>
      </c>
      <c r="AW433" s="13" t="s">
        <v>30</v>
      </c>
      <c r="AX433" s="13" t="s">
        <v>73</v>
      </c>
      <c r="AY433" s="223" t="s">
        <v>124</v>
      </c>
    </row>
    <row r="434" spans="2:51" s="13" customFormat="1" ht="11.25">
      <c r="B434" s="213"/>
      <c r="C434" s="214"/>
      <c r="D434" s="193" t="s">
        <v>200</v>
      </c>
      <c r="E434" s="215" t="s">
        <v>1</v>
      </c>
      <c r="F434" s="216" t="s">
        <v>428</v>
      </c>
      <c r="G434" s="214"/>
      <c r="H434" s="217">
        <v>-4.7279999999999998</v>
      </c>
      <c r="I434" s="218"/>
      <c r="J434" s="214"/>
      <c r="K434" s="214"/>
      <c r="L434" s="219"/>
      <c r="M434" s="220"/>
      <c r="N434" s="221"/>
      <c r="O434" s="221"/>
      <c r="P434" s="221"/>
      <c r="Q434" s="221"/>
      <c r="R434" s="221"/>
      <c r="S434" s="221"/>
      <c r="T434" s="222"/>
      <c r="AT434" s="223" t="s">
        <v>200</v>
      </c>
      <c r="AU434" s="223" t="s">
        <v>81</v>
      </c>
      <c r="AV434" s="13" t="s">
        <v>83</v>
      </c>
      <c r="AW434" s="13" t="s">
        <v>30</v>
      </c>
      <c r="AX434" s="13" t="s">
        <v>73</v>
      </c>
      <c r="AY434" s="223" t="s">
        <v>124</v>
      </c>
    </row>
    <row r="435" spans="2:51" s="13" customFormat="1" ht="11.25">
      <c r="B435" s="213"/>
      <c r="C435" s="214"/>
      <c r="D435" s="193" t="s">
        <v>200</v>
      </c>
      <c r="E435" s="215" t="s">
        <v>1</v>
      </c>
      <c r="F435" s="216" t="s">
        <v>413</v>
      </c>
      <c r="G435" s="214"/>
      <c r="H435" s="217">
        <v>-2.8570000000000002</v>
      </c>
      <c r="I435" s="218"/>
      <c r="J435" s="214"/>
      <c r="K435" s="214"/>
      <c r="L435" s="219"/>
      <c r="M435" s="220"/>
      <c r="N435" s="221"/>
      <c r="O435" s="221"/>
      <c r="P435" s="221"/>
      <c r="Q435" s="221"/>
      <c r="R435" s="221"/>
      <c r="S435" s="221"/>
      <c r="T435" s="222"/>
      <c r="AT435" s="223" t="s">
        <v>200</v>
      </c>
      <c r="AU435" s="223" t="s">
        <v>81</v>
      </c>
      <c r="AV435" s="13" t="s">
        <v>83</v>
      </c>
      <c r="AW435" s="13" t="s">
        <v>30</v>
      </c>
      <c r="AX435" s="13" t="s">
        <v>73</v>
      </c>
      <c r="AY435" s="223" t="s">
        <v>124</v>
      </c>
    </row>
    <row r="436" spans="2:51" s="13" customFormat="1" ht="11.25">
      <c r="B436" s="213"/>
      <c r="C436" s="214"/>
      <c r="D436" s="193" t="s">
        <v>200</v>
      </c>
      <c r="E436" s="215" t="s">
        <v>1</v>
      </c>
      <c r="F436" s="216" t="s">
        <v>435</v>
      </c>
      <c r="G436" s="214"/>
      <c r="H436" s="217">
        <v>16.8</v>
      </c>
      <c r="I436" s="218"/>
      <c r="J436" s="214"/>
      <c r="K436" s="214"/>
      <c r="L436" s="219"/>
      <c r="M436" s="220"/>
      <c r="N436" s="221"/>
      <c r="O436" s="221"/>
      <c r="P436" s="221"/>
      <c r="Q436" s="221"/>
      <c r="R436" s="221"/>
      <c r="S436" s="221"/>
      <c r="T436" s="222"/>
      <c r="AT436" s="223" t="s">
        <v>200</v>
      </c>
      <c r="AU436" s="223" t="s">
        <v>81</v>
      </c>
      <c r="AV436" s="13" t="s">
        <v>83</v>
      </c>
      <c r="AW436" s="13" t="s">
        <v>30</v>
      </c>
      <c r="AX436" s="13" t="s">
        <v>73</v>
      </c>
      <c r="AY436" s="223" t="s">
        <v>124</v>
      </c>
    </row>
    <row r="437" spans="2:51" s="13" customFormat="1" ht="11.25">
      <c r="B437" s="213"/>
      <c r="C437" s="214"/>
      <c r="D437" s="193" t="s">
        <v>200</v>
      </c>
      <c r="E437" s="215" t="s">
        <v>1</v>
      </c>
      <c r="F437" s="216" t="s">
        <v>413</v>
      </c>
      <c r="G437" s="214"/>
      <c r="H437" s="217">
        <v>-2.8570000000000002</v>
      </c>
      <c r="I437" s="218"/>
      <c r="J437" s="214"/>
      <c r="K437" s="214"/>
      <c r="L437" s="219"/>
      <c r="M437" s="220"/>
      <c r="N437" s="221"/>
      <c r="O437" s="221"/>
      <c r="P437" s="221"/>
      <c r="Q437" s="221"/>
      <c r="R437" s="221"/>
      <c r="S437" s="221"/>
      <c r="T437" s="222"/>
      <c r="AT437" s="223" t="s">
        <v>200</v>
      </c>
      <c r="AU437" s="223" t="s">
        <v>81</v>
      </c>
      <c r="AV437" s="13" t="s">
        <v>83</v>
      </c>
      <c r="AW437" s="13" t="s">
        <v>30</v>
      </c>
      <c r="AX437" s="13" t="s">
        <v>73</v>
      </c>
      <c r="AY437" s="223" t="s">
        <v>124</v>
      </c>
    </row>
    <row r="438" spans="2:51" s="13" customFormat="1" ht="11.25">
      <c r="B438" s="213"/>
      <c r="C438" s="214"/>
      <c r="D438" s="193" t="s">
        <v>200</v>
      </c>
      <c r="E438" s="215" t="s">
        <v>1</v>
      </c>
      <c r="F438" s="216" t="s">
        <v>436</v>
      </c>
      <c r="G438" s="214"/>
      <c r="H438" s="217">
        <v>20.399999999999999</v>
      </c>
      <c r="I438" s="218"/>
      <c r="J438" s="214"/>
      <c r="K438" s="214"/>
      <c r="L438" s="219"/>
      <c r="M438" s="220"/>
      <c r="N438" s="221"/>
      <c r="O438" s="221"/>
      <c r="P438" s="221"/>
      <c r="Q438" s="221"/>
      <c r="R438" s="221"/>
      <c r="S438" s="221"/>
      <c r="T438" s="222"/>
      <c r="AT438" s="223" t="s">
        <v>200</v>
      </c>
      <c r="AU438" s="223" t="s">
        <v>81</v>
      </c>
      <c r="AV438" s="13" t="s">
        <v>83</v>
      </c>
      <c r="AW438" s="13" t="s">
        <v>30</v>
      </c>
      <c r="AX438" s="13" t="s">
        <v>73</v>
      </c>
      <c r="AY438" s="223" t="s">
        <v>124</v>
      </c>
    </row>
    <row r="439" spans="2:51" s="13" customFormat="1" ht="11.25">
      <c r="B439" s="213"/>
      <c r="C439" s="214"/>
      <c r="D439" s="193" t="s">
        <v>200</v>
      </c>
      <c r="E439" s="215" t="s">
        <v>1</v>
      </c>
      <c r="F439" s="216" t="s">
        <v>416</v>
      </c>
      <c r="G439" s="214"/>
      <c r="H439" s="217">
        <v>-1.5760000000000001</v>
      </c>
      <c r="I439" s="218"/>
      <c r="J439" s="214"/>
      <c r="K439" s="214"/>
      <c r="L439" s="219"/>
      <c r="M439" s="220"/>
      <c r="N439" s="221"/>
      <c r="O439" s="221"/>
      <c r="P439" s="221"/>
      <c r="Q439" s="221"/>
      <c r="R439" s="221"/>
      <c r="S439" s="221"/>
      <c r="T439" s="222"/>
      <c r="AT439" s="223" t="s">
        <v>200</v>
      </c>
      <c r="AU439" s="223" t="s">
        <v>81</v>
      </c>
      <c r="AV439" s="13" t="s">
        <v>83</v>
      </c>
      <c r="AW439" s="13" t="s">
        <v>30</v>
      </c>
      <c r="AX439" s="13" t="s">
        <v>73</v>
      </c>
      <c r="AY439" s="223" t="s">
        <v>124</v>
      </c>
    </row>
    <row r="440" spans="2:51" s="12" customFormat="1" ht="11.25">
      <c r="B440" s="203"/>
      <c r="C440" s="204"/>
      <c r="D440" s="193" t="s">
        <v>200</v>
      </c>
      <c r="E440" s="205" t="s">
        <v>1</v>
      </c>
      <c r="F440" s="206" t="s">
        <v>231</v>
      </c>
      <c r="G440" s="204"/>
      <c r="H440" s="205" t="s">
        <v>1</v>
      </c>
      <c r="I440" s="207"/>
      <c r="J440" s="204"/>
      <c r="K440" s="204"/>
      <c r="L440" s="208"/>
      <c r="M440" s="209"/>
      <c r="N440" s="210"/>
      <c r="O440" s="210"/>
      <c r="P440" s="210"/>
      <c r="Q440" s="210"/>
      <c r="R440" s="210"/>
      <c r="S440" s="210"/>
      <c r="T440" s="211"/>
      <c r="AT440" s="212" t="s">
        <v>200</v>
      </c>
      <c r="AU440" s="212" t="s">
        <v>81</v>
      </c>
      <c r="AV440" s="12" t="s">
        <v>81</v>
      </c>
      <c r="AW440" s="12" t="s">
        <v>30</v>
      </c>
      <c r="AX440" s="12" t="s">
        <v>73</v>
      </c>
      <c r="AY440" s="212" t="s">
        <v>124</v>
      </c>
    </row>
    <row r="441" spans="2:51" s="13" customFormat="1" ht="11.25">
      <c r="B441" s="213"/>
      <c r="C441" s="214"/>
      <c r="D441" s="193" t="s">
        <v>200</v>
      </c>
      <c r="E441" s="215" t="s">
        <v>1</v>
      </c>
      <c r="F441" s="216" t="s">
        <v>437</v>
      </c>
      <c r="G441" s="214"/>
      <c r="H441" s="217">
        <v>30.45</v>
      </c>
      <c r="I441" s="218"/>
      <c r="J441" s="214"/>
      <c r="K441" s="214"/>
      <c r="L441" s="219"/>
      <c r="M441" s="220"/>
      <c r="N441" s="221"/>
      <c r="O441" s="221"/>
      <c r="P441" s="221"/>
      <c r="Q441" s="221"/>
      <c r="R441" s="221"/>
      <c r="S441" s="221"/>
      <c r="T441" s="222"/>
      <c r="AT441" s="223" t="s">
        <v>200</v>
      </c>
      <c r="AU441" s="223" t="s">
        <v>81</v>
      </c>
      <c r="AV441" s="13" t="s">
        <v>83</v>
      </c>
      <c r="AW441" s="13" t="s">
        <v>30</v>
      </c>
      <c r="AX441" s="13" t="s">
        <v>73</v>
      </c>
      <c r="AY441" s="223" t="s">
        <v>124</v>
      </c>
    </row>
    <row r="442" spans="2:51" s="13" customFormat="1" ht="11.25">
      <c r="B442" s="213"/>
      <c r="C442" s="214"/>
      <c r="D442" s="193" t="s">
        <v>200</v>
      </c>
      <c r="E442" s="215" t="s">
        <v>1</v>
      </c>
      <c r="F442" s="216" t="s">
        <v>416</v>
      </c>
      <c r="G442" s="214"/>
      <c r="H442" s="217">
        <v>-1.5760000000000001</v>
      </c>
      <c r="I442" s="218"/>
      <c r="J442" s="214"/>
      <c r="K442" s="214"/>
      <c r="L442" s="219"/>
      <c r="M442" s="220"/>
      <c r="N442" s="221"/>
      <c r="O442" s="221"/>
      <c r="P442" s="221"/>
      <c r="Q442" s="221"/>
      <c r="R442" s="221"/>
      <c r="S442" s="221"/>
      <c r="T442" s="222"/>
      <c r="AT442" s="223" t="s">
        <v>200</v>
      </c>
      <c r="AU442" s="223" t="s">
        <v>81</v>
      </c>
      <c r="AV442" s="13" t="s">
        <v>83</v>
      </c>
      <c r="AW442" s="13" t="s">
        <v>30</v>
      </c>
      <c r="AX442" s="13" t="s">
        <v>73</v>
      </c>
      <c r="AY442" s="223" t="s">
        <v>124</v>
      </c>
    </row>
    <row r="443" spans="2:51" s="13" customFormat="1" ht="11.25">
      <c r="B443" s="213"/>
      <c r="C443" s="214"/>
      <c r="D443" s="193" t="s">
        <v>200</v>
      </c>
      <c r="E443" s="215" t="s">
        <v>1</v>
      </c>
      <c r="F443" s="216" t="s">
        <v>410</v>
      </c>
      <c r="G443" s="214"/>
      <c r="H443" s="217">
        <v>-1.2</v>
      </c>
      <c r="I443" s="218"/>
      <c r="J443" s="214"/>
      <c r="K443" s="214"/>
      <c r="L443" s="219"/>
      <c r="M443" s="220"/>
      <c r="N443" s="221"/>
      <c r="O443" s="221"/>
      <c r="P443" s="221"/>
      <c r="Q443" s="221"/>
      <c r="R443" s="221"/>
      <c r="S443" s="221"/>
      <c r="T443" s="222"/>
      <c r="AT443" s="223" t="s">
        <v>200</v>
      </c>
      <c r="AU443" s="223" t="s">
        <v>81</v>
      </c>
      <c r="AV443" s="13" t="s">
        <v>83</v>
      </c>
      <c r="AW443" s="13" t="s">
        <v>30</v>
      </c>
      <c r="AX443" s="13" t="s">
        <v>73</v>
      </c>
      <c r="AY443" s="223" t="s">
        <v>124</v>
      </c>
    </row>
    <row r="444" spans="2:51" s="13" customFormat="1" ht="11.25">
      <c r="B444" s="213"/>
      <c r="C444" s="214"/>
      <c r="D444" s="193" t="s">
        <v>200</v>
      </c>
      <c r="E444" s="215" t="s">
        <v>1</v>
      </c>
      <c r="F444" s="216" t="s">
        <v>438</v>
      </c>
      <c r="G444" s="214"/>
      <c r="H444" s="217">
        <v>9.6</v>
      </c>
      <c r="I444" s="218"/>
      <c r="J444" s="214"/>
      <c r="K444" s="214"/>
      <c r="L444" s="219"/>
      <c r="M444" s="220"/>
      <c r="N444" s="221"/>
      <c r="O444" s="221"/>
      <c r="P444" s="221"/>
      <c r="Q444" s="221"/>
      <c r="R444" s="221"/>
      <c r="S444" s="221"/>
      <c r="T444" s="222"/>
      <c r="AT444" s="223" t="s">
        <v>200</v>
      </c>
      <c r="AU444" s="223" t="s">
        <v>81</v>
      </c>
      <c r="AV444" s="13" t="s">
        <v>83</v>
      </c>
      <c r="AW444" s="13" t="s">
        <v>30</v>
      </c>
      <c r="AX444" s="13" t="s">
        <v>73</v>
      </c>
      <c r="AY444" s="223" t="s">
        <v>124</v>
      </c>
    </row>
    <row r="445" spans="2:51" s="13" customFormat="1" ht="11.25">
      <c r="B445" s="213"/>
      <c r="C445" s="214"/>
      <c r="D445" s="193" t="s">
        <v>200</v>
      </c>
      <c r="E445" s="215" t="s">
        <v>1</v>
      </c>
      <c r="F445" s="216" t="s">
        <v>416</v>
      </c>
      <c r="G445" s="214"/>
      <c r="H445" s="217">
        <v>-1.5760000000000001</v>
      </c>
      <c r="I445" s="218"/>
      <c r="J445" s="214"/>
      <c r="K445" s="214"/>
      <c r="L445" s="219"/>
      <c r="M445" s="220"/>
      <c r="N445" s="221"/>
      <c r="O445" s="221"/>
      <c r="P445" s="221"/>
      <c r="Q445" s="221"/>
      <c r="R445" s="221"/>
      <c r="S445" s="221"/>
      <c r="T445" s="222"/>
      <c r="AT445" s="223" t="s">
        <v>200</v>
      </c>
      <c r="AU445" s="223" t="s">
        <v>81</v>
      </c>
      <c r="AV445" s="13" t="s">
        <v>83</v>
      </c>
      <c r="AW445" s="13" t="s">
        <v>30</v>
      </c>
      <c r="AX445" s="13" t="s">
        <v>73</v>
      </c>
      <c r="AY445" s="223" t="s">
        <v>124</v>
      </c>
    </row>
    <row r="446" spans="2:51" s="13" customFormat="1" ht="11.25">
      <c r="B446" s="213"/>
      <c r="C446" s="214"/>
      <c r="D446" s="193" t="s">
        <v>200</v>
      </c>
      <c r="E446" s="215" t="s">
        <v>1</v>
      </c>
      <c r="F446" s="216" t="s">
        <v>410</v>
      </c>
      <c r="G446" s="214"/>
      <c r="H446" s="217">
        <v>-1.2</v>
      </c>
      <c r="I446" s="218"/>
      <c r="J446" s="214"/>
      <c r="K446" s="214"/>
      <c r="L446" s="219"/>
      <c r="M446" s="220"/>
      <c r="N446" s="221"/>
      <c r="O446" s="221"/>
      <c r="P446" s="221"/>
      <c r="Q446" s="221"/>
      <c r="R446" s="221"/>
      <c r="S446" s="221"/>
      <c r="T446" s="222"/>
      <c r="AT446" s="223" t="s">
        <v>200</v>
      </c>
      <c r="AU446" s="223" t="s">
        <v>81</v>
      </c>
      <c r="AV446" s="13" t="s">
        <v>83</v>
      </c>
      <c r="AW446" s="13" t="s">
        <v>30</v>
      </c>
      <c r="AX446" s="13" t="s">
        <v>73</v>
      </c>
      <c r="AY446" s="223" t="s">
        <v>124</v>
      </c>
    </row>
    <row r="447" spans="2:51" s="13" customFormat="1" ht="11.25">
      <c r="B447" s="213"/>
      <c r="C447" s="214"/>
      <c r="D447" s="193" t="s">
        <v>200</v>
      </c>
      <c r="E447" s="215" t="s">
        <v>1</v>
      </c>
      <c r="F447" s="216" t="s">
        <v>439</v>
      </c>
      <c r="G447" s="214"/>
      <c r="H447" s="217">
        <v>18.899999999999999</v>
      </c>
      <c r="I447" s="218"/>
      <c r="J447" s="214"/>
      <c r="K447" s="214"/>
      <c r="L447" s="219"/>
      <c r="M447" s="220"/>
      <c r="N447" s="221"/>
      <c r="O447" s="221"/>
      <c r="P447" s="221"/>
      <c r="Q447" s="221"/>
      <c r="R447" s="221"/>
      <c r="S447" s="221"/>
      <c r="T447" s="222"/>
      <c r="AT447" s="223" t="s">
        <v>200</v>
      </c>
      <c r="AU447" s="223" t="s">
        <v>81</v>
      </c>
      <c r="AV447" s="13" t="s">
        <v>83</v>
      </c>
      <c r="AW447" s="13" t="s">
        <v>30</v>
      </c>
      <c r="AX447" s="13" t="s">
        <v>73</v>
      </c>
      <c r="AY447" s="223" t="s">
        <v>124</v>
      </c>
    </row>
    <row r="448" spans="2:51" s="13" customFormat="1" ht="11.25">
      <c r="B448" s="213"/>
      <c r="C448" s="214"/>
      <c r="D448" s="193" t="s">
        <v>200</v>
      </c>
      <c r="E448" s="215" t="s">
        <v>1</v>
      </c>
      <c r="F448" s="216" t="s">
        <v>409</v>
      </c>
      <c r="G448" s="214"/>
      <c r="H448" s="217">
        <v>-3.1520000000000001</v>
      </c>
      <c r="I448" s="218"/>
      <c r="J448" s="214"/>
      <c r="K448" s="214"/>
      <c r="L448" s="219"/>
      <c r="M448" s="220"/>
      <c r="N448" s="221"/>
      <c r="O448" s="221"/>
      <c r="P448" s="221"/>
      <c r="Q448" s="221"/>
      <c r="R448" s="221"/>
      <c r="S448" s="221"/>
      <c r="T448" s="222"/>
      <c r="AT448" s="223" t="s">
        <v>200</v>
      </c>
      <c r="AU448" s="223" t="s">
        <v>81</v>
      </c>
      <c r="AV448" s="13" t="s">
        <v>83</v>
      </c>
      <c r="AW448" s="13" t="s">
        <v>30</v>
      </c>
      <c r="AX448" s="13" t="s">
        <v>73</v>
      </c>
      <c r="AY448" s="223" t="s">
        <v>124</v>
      </c>
    </row>
    <row r="449" spans="2:51" s="13" customFormat="1" ht="11.25">
      <c r="B449" s="213"/>
      <c r="C449" s="214"/>
      <c r="D449" s="193" t="s">
        <v>200</v>
      </c>
      <c r="E449" s="215" t="s">
        <v>1</v>
      </c>
      <c r="F449" s="216" t="s">
        <v>440</v>
      </c>
      <c r="G449" s="214"/>
      <c r="H449" s="217">
        <v>15.75</v>
      </c>
      <c r="I449" s="218"/>
      <c r="J449" s="214"/>
      <c r="K449" s="214"/>
      <c r="L449" s="219"/>
      <c r="M449" s="220"/>
      <c r="N449" s="221"/>
      <c r="O449" s="221"/>
      <c r="P449" s="221"/>
      <c r="Q449" s="221"/>
      <c r="R449" s="221"/>
      <c r="S449" s="221"/>
      <c r="T449" s="222"/>
      <c r="AT449" s="223" t="s">
        <v>200</v>
      </c>
      <c r="AU449" s="223" t="s">
        <v>81</v>
      </c>
      <c r="AV449" s="13" t="s">
        <v>83</v>
      </c>
      <c r="AW449" s="13" t="s">
        <v>30</v>
      </c>
      <c r="AX449" s="13" t="s">
        <v>73</v>
      </c>
      <c r="AY449" s="223" t="s">
        <v>124</v>
      </c>
    </row>
    <row r="450" spans="2:51" s="13" customFormat="1" ht="11.25">
      <c r="B450" s="213"/>
      <c r="C450" s="214"/>
      <c r="D450" s="193" t="s">
        <v>200</v>
      </c>
      <c r="E450" s="215" t="s">
        <v>1</v>
      </c>
      <c r="F450" s="216" t="s">
        <v>416</v>
      </c>
      <c r="G450" s="214"/>
      <c r="H450" s="217">
        <v>-1.5760000000000001</v>
      </c>
      <c r="I450" s="218"/>
      <c r="J450" s="214"/>
      <c r="K450" s="214"/>
      <c r="L450" s="219"/>
      <c r="M450" s="220"/>
      <c r="N450" s="221"/>
      <c r="O450" s="221"/>
      <c r="P450" s="221"/>
      <c r="Q450" s="221"/>
      <c r="R450" s="221"/>
      <c r="S450" s="221"/>
      <c r="T450" s="222"/>
      <c r="AT450" s="223" t="s">
        <v>200</v>
      </c>
      <c r="AU450" s="223" t="s">
        <v>81</v>
      </c>
      <c r="AV450" s="13" t="s">
        <v>83</v>
      </c>
      <c r="AW450" s="13" t="s">
        <v>30</v>
      </c>
      <c r="AX450" s="13" t="s">
        <v>73</v>
      </c>
      <c r="AY450" s="223" t="s">
        <v>124</v>
      </c>
    </row>
    <row r="451" spans="2:51" s="13" customFormat="1" ht="11.25">
      <c r="B451" s="213"/>
      <c r="C451" s="214"/>
      <c r="D451" s="193" t="s">
        <v>200</v>
      </c>
      <c r="E451" s="215" t="s">
        <v>1</v>
      </c>
      <c r="F451" s="216" t="s">
        <v>441</v>
      </c>
      <c r="G451" s="214"/>
      <c r="H451" s="217">
        <v>2.97</v>
      </c>
      <c r="I451" s="218"/>
      <c r="J451" s="214"/>
      <c r="K451" s="214"/>
      <c r="L451" s="219"/>
      <c r="M451" s="220"/>
      <c r="N451" s="221"/>
      <c r="O451" s="221"/>
      <c r="P451" s="221"/>
      <c r="Q451" s="221"/>
      <c r="R451" s="221"/>
      <c r="S451" s="221"/>
      <c r="T451" s="222"/>
      <c r="AT451" s="223" t="s">
        <v>200</v>
      </c>
      <c r="AU451" s="223" t="s">
        <v>81</v>
      </c>
      <c r="AV451" s="13" t="s">
        <v>83</v>
      </c>
      <c r="AW451" s="13" t="s">
        <v>30</v>
      </c>
      <c r="AX451" s="13" t="s">
        <v>73</v>
      </c>
      <c r="AY451" s="223" t="s">
        <v>124</v>
      </c>
    </row>
    <row r="452" spans="2:51" s="13" customFormat="1" ht="11.25">
      <c r="B452" s="213"/>
      <c r="C452" s="214"/>
      <c r="D452" s="193" t="s">
        <v>200</v>
      </c>
      <c r="E452" s="215" t="s">
        <v>1</v>
      </c>
      <c r="F452" s="216" t="s">
        <v>442</v>
      </c>
      <c r="G452" s="214"/>
      <c r="H452" s="217">
        <v>7.86</v>
      </c>
      <c r="I452" s="218"/>
      <c r="J452" s="214"/>
      <c r="K452" s="214"/>
      <c r="L452" s="219"/>
      <c r="M452" s="220"/>
      <c r="N452" s="221"/>
      <c r="O452" s="221"/>
      <c r="P452" s="221"/>
      <c r="Q452" s="221"/>
      <c r="R452" s="221"/>
      <c r="S452" s="221"/>
      <c r="T452" s="222"/>
      <c r="AT452" s="223" t="s">
        <v>200</v>
      </c>
      <c r="AU452" s="223" t="s">
        <v>81</v>
      </c>
      <c r="AV452" s="13" t="s">
        <v>83</v>
      </c>
      <c r="AW452" s="13" t="s">
        <v>30</v>
      </c>
      <c r="AX452" s="13" t="s">
        <v>73</v>
      </c>
      <c r="AY452" s="223" t="s">
        <v>124</v>
      </c>
    </row>
    <row r="453" spans="2:51" s="13" customFormat="1" ht="11.25">
      <c r="B453" s="213"/>
      <c r="C453" s="214"/>
      <c r="D453" s="193" t="s">
        <v>200</v>
      </c>
      <c r="E453" s="215" t="s">
        <v>1</v>
      </c>
      <c r="F453" s="216" t="s">
        <v>416</v>
      </c>
      <c r="G453" s="214"/>
      <c r="H453" s="217">
        <v>-1.5760000000000001</v>
      </c>
      <c r="I453" s="218"/>
      <c r="J453" s="214"/>
      <c r="K453" s="214"/>
      <c r="L453" s="219"/>
      <c r="M453" s="220"/>
      <c r="N453" s="221"/>
      <c r="O453" s="221"/>
      <c r="P453" s="221"/>
      <c r="Q453" s="221"/>
      <c r="R453" s="221"/>
      <c r="S453" s="221"/>
      <c r="T453" s="222"/>
      <c r="AT453" s="223" t="s">
        <v>200</v>
      </c>
      <c r="AU453" s="223" t="s">
        <v>81</v>
      </c>
      <c r="AV453" s="13" t="s">
        <v>83</v>
      </c>
      <c r="AW453" s="13" t="s">
        <v>30</v>
      </c>
      <c r="AX453" s="13" t="s">
        <v>73</v>
      </c>
      <c r="AY453" s="223" t="s">
        <v>124</v>
      </c>
    </row>
    <row r="454" spans="2:51" s="13" customFormat="1" ht="11.25">
      <c r="B454" s="213"/>
      <c r="C454" s="214"/>
      <c r="D454" s="193" t="s">
        <v>200</v>
      </c>
      <c r="E454" s="215" t="s">
        <v>1</v>
      </c>
      <c r="F454" s="216" t="s">
        <v>443</v>
      </c>
      <c r="G454" s="214"/>
      <c r="H454" s="217">
        <v>11.196</v>
      </c>
      <c r="I454" s="218"/>
      <c r="J454" s="214"/>
      <c r="K454" s="214"/>
      <c r="L454" s="219"/>
      <c r="M454" s="220"/>
      <c r="N454" s="221"/>
      <c r="O454" s="221"/>
      <c r="P454" s="221"/>
      <c r="Q454" s="221"/>
      <c r="R454" s="221"/>
      <c r="S454" s="221"/>
      <c r="T454" s="222"/>
      <c r="AT454" s="223" t="s">
        <v>200</v>
      </c>
      <c r="AU454" s="223" t="s">
        <v>81</v>
      </c>
      <c r="AV454" s="13" t="s">
        <v>83</v>
      </c>
      <c r="AW454" s="13" t="s">
        <v>30</v>
      </c>
      <c r="AX454" s="13" t="s">
        <v>73</v>
      </c>
      <c r="AY454" s="223" t="s">
        <v>124</v>
      </c>
    </row>
    <row r="455" spans="2:51" s="13" customFormat="1" ht="11.25">
      <c r="B455" s="213"/>
      <c r="C455" s="214"/>
      <c r="D455" s="193" t="s">
        <v>200</v>
      </c>
      <c r="E455" s="215" t="s">
        <v>1</v>
      </c>
      <c r="F455" s="216" t="s">
        <v>444</v>
      </c>
      <c r="G455" s="214"/>
      <c r="H455" s="217">
        <v>3.6</v>
      </c>
      <c r="I455" s="218"/>
      <c r="J455" s="214"/>
      <c r="K455" s="214"/>
      <c r="L455" s="219"/>
      <c r="M455" s="220"/>
      <c r="N455" s="221"/>
      <c r="O455" s="221"/>
      <c r="P455" s="221"/>
      <c r="Q455" s="221"/>
      <c r="R455" s="221"/>
      <c r="S455" s="221"/>
      <c r="T455" s="222"/>
      <c r="AT455" s="223" t="s">
        <v>200</v>
      </c>
      <c r="AU455" s="223" t="s">
        <v>81</v>
      </c>
      <c r="AV455" s="13" t="s">
        <v>83</v>
      </c>
      <c r="AW455" s="13" t="s">
        <v>30</v>
      </c>
      <c r="AX455" s="13" t="s">
        <v>73</v>
      </c>
      <c r="AY455" s="223" t="s">
        <v>124</v>
      </c>
    </row>
    <row r="456" spans="2:51" s="13" customFormat="1" ht="11.25">
      <c r="B456" s="213"/>
      <c r="C456" s="214"/>
      <c r="D456" s="193" t="s">
        <v>200</v>
      </c>
      <c r="E456" s="215" t="s">
        <v>1</v>
      </c>
      <c r="F456" s="216" t="s">
        <v>412</v>
      </c>
      <c r="G456" s="214"/>
      <c r="H456" s="217">
        <v>-1.1819999999999999</v>
      </c>
      <c r="I456" s="218"/>
      <c r="J456" s="214"/>
      <c r="K456" s="214"/>
      <c r="L456" s="219"/>
      <c r="M456" s="220"/>
      <c r="N456" s="221"/>
      <c r="O456" s="221"/>
      <c r="P456" s="221"/>
      <c r="Q456" s="221"/>
      <c r="R456" s="221"/>
      <c r="S456" s="221"/>
      <c r="T456" s="222"/>
      <c r="AT456" s="223" t="s">
        <v>200</v>
      </c>
      <c r="AU456" s="223" t="s">
        <v>81</v>
      </c>
      <c r="AV456" s="13" t="s">
        <v>83</v>
      </c>
      <c r="AW456" s="13" t="s">
        <v>30</v>
      </c>
      <c r="AX456" s="13" t="s">
        <v>73</v>
      </c>
      <c r="AY456" s="223" t="s">
        <v>124</v>
      </c>
    </row>
    <row r="457" spans="2:51" s="13" customFormat="1" ht="11.25">
      <c r="B457" s="213"/>
      <c r="C457" s="214"/>
      <c r="D457" s="193" t="s">
        <v>200</v>
      </c>
      <c r="E457" s="215" t="s">
        <v>1</v>
      </c>
      <c r="F457" s="216" t="s">
        <v>445</v>
      </c>
      <c r="G457" s="214"/>
      <c r="H457" s="217">
        <v>6.03</v>
      </c>
      <c r="I457" s="218"/>
      <c r="J457" s="214"/>
      <c r="K457" s="214"/>
      <c r="L457" s="219"/>
      <c r="M457" s="220"/>
      <c r="N457" s="221"/>
      <c r="O457" s="221"/>
      <c r="P457" s="221"/>
      <c r="Q457" s="221"/>
      <c r="R457" s="221"/>
      <c r="S457" s="221"/>
      <c r="T457" s="222"/>
      <c r="AT457" s="223" t="s">
        <v>200</v>
      </c>
      <c r="AU457" s="223" t="s">
        <v>81</v>
      </c>
      <c r="AV457" s="13" t="s">
        <v>83</v>
      </c>
      <c r="AW457" s="13" t="s">
        <v>30</v>
      </c>
      <c r="AX457" s="13" t="s">
        <v>73</v>
      </c>
      <c r="AY457" s="223" t="s">
        <v>124</v>
      </c>
    </row>
    <row r="458" spans="2:51" s="13" customFormat="1" ht="11.25">
      <c r="B458" s="213"/>
      <c r="C458" s="214"/>
      <c r="D458" s="193" t="s">
        <v>200</v>
      </c>
      <c r="E458" s="215" t="s">
        <v>1</v>
      </c>
      <c r="F458" s="216" t="s">
        <v>416</v>
      </c>
      <c r="G458" s="214"/>
      <c r="H458" s="217">
        <v>-1.5760000000000001</v>
      </c>
      <c r="I458" s="218"/>
      <c r="J458" s="214"/>
      <c r="K458" s="214"/>
      <c r="L458" s="219"/>
      <c r="M458" s="220"/>
      <c r="N458" s="221"/>
      <c r="O458" s="221"/>
      <c r="P458" s="221"/>
      <c r="Q458" s="221"/>
      <c r="R458" s="221"/>
      <c r="S458" s="221"/>
      <c r="T458" s="222"/>
      <c r="AT458" s="223" t="s">
        <v>200</v>
      </c>
      <c r="AU458" s="223" t="s">
        <v>81</v>
      </c>
      <c r="AV458" s="13" t="s">
        <v>83</v>
      </c>
      <c r="AW458" s="13" t="s">
        <v>30</v>
      </c>
      <c r="AX458" s="13" t="s">
        <v>73</v>
      </c>
      <c r="AY458" s="223" t="s">
        <v>124</v>
      </c>
    </row>
    <row r="459" spans="2:51" s="13" customFormat="1" ht="11.25">
      <c r="B459" s="213"/>
      <c r="C459" s="214"/>
      <c r="D459" s="193" t="s">
        <v>200</v>
      </c>
      <c r="E459" s="215" t="s">
        <v>1</v>
      </c>
      <c r="F459" s="216" t="s">
        <v>446</v>
      </c>
      <c r="G459" s="214"/>
      <c r="H459" s="217">
        <v>4.95</v>
      </c>
      <c r="I459" s="218"/>
      <c r="J459" s="214"/>
      <c r="K459" s="214"/>
      <c r="L459" s="219"/>
      <c r="M459" s="220"/>
      <c r="N459" s="221"/>
      <c r="O459" s="221"/>
      <c r="P459" s="221"/>
      <c r="Q459" s="221"/>
      <c r="R459" s="221"/>
      <c r="S459" s="221"/>
      <c r="T459" s="222"/>
      <c r="AT459" s="223" t="s">
        <v>200</v>
      </c>
      <c r="AU459" s="223" t="s">
        <v>81</v>
      </c>
      <c r="AV459" s="13" t="s">
        <v>83</v>
      </c>
      <c r="AW459" s="13" t="s">
        <v>30</v>
      </c>
      <c r="AX459" s="13" t="s">
        <v>73</v>
      </c>
      <c r="AY459" s="223" t="s">
        <v>124</v>
      </c>
    </row>
    <row r="460" spans="2:51" s="13" customFormat="1" ht="11.25">
      <c r="B460" s="213"/>
      <c r="C460" s="214"/>
      <c r="D460" s="193" t="s">
        <v>200</v>
      </c>
      <c r="E460" s="215" t="s">
        <v>1</v>
      </c>
      <c r="F460" s="216" t="s">
        <v>447</v>
      </c>
      <c r="G460" s="214"/>
      <c r="H460" s="217">
        <v>3.96</v>
      </c>
      <c r="I460" s="218"/>
      <c r="J460" s="214"/>
      <c r="K460" s="214"/>
      <c r="L460" s="219"/>
      <c r="M460" s="220"/>
      <c r="N460" s="221"/>
      <c r="O460" s="221"/>
      <c r="P460" s="221"/>
      <c r="Q460" s="221"/>
      <c r="R460" s="221"/>
      <c r="S460" s="221"/>
      <c r="T460" s="222"/>
      <c r="AT460" s="223" t="s">
        <v>200</v>
      </c>
      <c r="AU460" s="223" t="s">
        <v>81</v>
      </c>
      <c r="AV460" s="13" t="s">
        <v>83</v>
      </c>
      <c r="AW460" s="13" t="s">
        <v>30</v>
      </c>
      <c r="AX460" s="13" t="s">
        <v>73</v>
      </c>
      <c r="AY460" s="223" t="s">
        <v>124</v>
      </c>
    </row>
    <row r="461" spans="2:51" s="13" customFormat="1" ht="11.25">
      <c r="B461" s="213"/>
      <c r="C461" s="214"/>
      <c r="D461" s="193" t="s">
        <v>200</v>
      </c>
      <c r="E461" s="215" t="s">
        <v>1</v>
      </c>
      <c r="F461" s="216" t="s">
        <v>448</v>
      </c>
      <c r="G461" s="214"/>
      <c r="H461" s="217">
        <v>30.87</v>
      </c>
      <c r="I461" s="218"/>
      <c r="J461" s="214"/>
      <c r="K461" s="214"/>
      <c r="L461" s="219"/>
      <c r="M461" s="220"/>
      <c r="N461" s="221"/>
      <c r="O461" s="221"/>
      <c r="P461" s="221"/>
      <c r="Q461" s="221"/>
      <c r="R461" s="221"/>
      <c r="S461" s="221"/>
      <c r="T461" s="222"/>
      <c r="AT461" s="223" t="s">
        <v>200</v>
      </c>
      <c r="AU461" s="223" t="s">
        <v>81</v>
      </c>
      <c r="AV461" s="13" t="s">
        <v>83</v>
      </c>
      <c r="AW461" s="13" t="s">
        <v>30</v>
      </c>
      <c r="AX461" s="13" t="s">
        <v>73</v>
      </c>
      <c r="AY461" s="223" t="s">
        <v>124</v>
      </c>
    </row>
    <row r="462" spans="2:51" s="13" customFormat="1" ht="11.25">
      <c r="B462" s="213"/>
      <c r="C462" s="214"/>
      <c r="D462" s="193" t="s">
        <v>200</v>
      </c>
      <c r="E462" s="215" t="s">
        <v>1</v>
      </c>
      <c r="F462" s="216" t="s">
        <v>449</v>
      </c>
      <c r="G462" s="214"/>
      <c r="H462" s="217">
        <v>43.35</v>
      </c>
      <c r="I462" s="218"/>
      <c r="J462" s="214"/>
      <c r="K462" s="214"/>
      <c r="L462" s="219"/>
      <c r="M462" s="220"/>
      <c r="N462" s="221"/>
      <c r="O462" s="221"/>
      <c r="P462" s="221"/>
      <c r="Q462" s="221"/>
      <c r="R462" s="221"/>
      <c r="S462" s="221"/>
      <c r="T462" s="222"/>
      <c r="AT462" s="223" t="s">
        <v>200</v>
      </c>
      <c r="AU462" s="223" t="s">
        <v>81</v>
      </c>
      <c r="AV462" s="13" t="s">
        <v>83</v>
      </c>
      <c r="AW462" s="13" t="s">
        <v>30</v>
      </c>
      <c r="AX462" s="13" t="s">
        <v>73</v>
      </c>
      <c r="AY462" s="223" t="s">
        <v>124</v>
      </c>
    </row>
    <row r="463" spans="2:51" s="13" customFormat="1" ht="11.25">
      <c r="B463" s="213"/>
      <c r="C463" s="214"/>
      <c r="D463" s="193" t="s">
        <v>200</v>
      </c>
      <c r="E463" s="215" t="s">
        <v>1</v>
      </c>
      <c r="F463" s="216" t="s">
        <v>412</v>
      </c>
      <c r="G463" s="214"/>
      <c r="H463" s="217">
        <v>-1.1819999999999999</v>
      </c>
      <c r="I463" s="218"/>
      <c r="J463" s="214"/>
      <c r="K463" s="214"/>
      <c r="L463" s="219"/>
      <c r="M463" s="220"/>
      <c r="N463" s="221"/>
      <c r="O463" s="221"/>
      <c r="P463" s="221"/>
      <c r="Q463" s="221"/>
      <c r="R463" s="221"/>
      <c r="S463" s="221"/>
      <c r="T463" s="222"/>
      <c r="AT463" s="223" t="s">
        <v>200</v>
      </c>
      <c r="AU463" s="223" t="s">
        <v>81</v>
      </c>
      <c r="AV463" s="13" t="s">
        <v>83</v>
      </c>
      <c r="AW463" s="13" t="s">
        <v>30</v>
      </c>
      <c r="AX463" s="13" t="s">
        <v>73</v>
      </c>
      <c r="AY463" s="223" t="s">
        <v>124</v>
      </c>
    </row>
    <row r="464" spans="2:51" s="13" customFormat="1" ht="11.25">
      <c r="B464" s="213"/>
      <c r="C464" s="214"/>
      <c r="D464" s="193" t="s">
        <v>200</v>
      </c>
      <c r="E464" s="215" t="s">
        <v>1</v>
      </c>
      <c r="F464" s="216" t="s">
        <v>409</v>
      </c>
      <c r="G464" s="214"/>
      <c r="H464" s="217">
        <v>-3.1520000000000001</v>
      </c>
      <c r="I464" s="218"/>
      <c r="J464" s="214"/>
      <c r="K464" s="214"/>
      <c r="L464" s="219"/>
      <c r="M464" s="220"/>
      <c r="N464" s="221"/>
      <c r="O464" s="221"/>
      <c r="P464" s="221"/>
      <c r="Q464" s="221"/>
      <c r="R464" s="221"/>
      <c r="S464" s="221"/>
      <c r="T464" s="222"/>
      <c r="AT464" s="223" t="s">
        <v>200</v>
      </c>
      <c r="AU464" s="223" t="s">
        <v>81</v>
      </c>
      <c r="AV464" s="13" t="s">
        <v>83</v>
      </c>
      <c r="AW464" s="13" t="s">
        <v>30</v>
      </c>
      <c r="AX464" s="13" t="s">
        <v>73</v>
      </c>
      <c r="AY464" s="223" t="s">
        <v>124</v>
      </c>
    </row>
    <row r="465" spans="1:65" s="13" customFormat="1" ht="11.25">
      <c r="B465" s="213"/>
      <c r="C465" s="214"/>
      <c r="D465" s="193" t="s">
        <v>200</v>
      </c>
      <c r="E465" s="215" t="s">
        <v>1</v>
      </c>
      <c r="F465" s="216" t="s">
        <v>450</v>
      </c>
      <c r="G465" s="214"/>
      <c r="H465" s="217">
        <v>-1.2290000000000001</v>
      </c>
      <c r="I465" s="218"/>
      <c r="J465" s="214"/>
      <c r="K465" s="214"/>
      <c r="L465" s="219"/>
      <c r="M465" s="220"/>
      <c r="N465" s="221"/>
      <c r="O465" s="221"/>
      <c r="P465" s="221"/>
      <c r="Q465" s="221"/>
      <c r="R465" s="221"/>
      <c r="S465" s="221"/>
      <c r="T465" s="222"/>
      <c r="AT465" s="223" t="s">
        <v>200</v>
      </c>
      <c r="AU465" s="223" t="s">
        <v>81</v>
      </c>
      <c r="AV465" s="13" t="s">
        <v>83</v>
      </c>
      <c r="AW465" s="13" t="s">
        <v>30</v>
      </c>
      <c r="AX465" s="13" t="s">
        <v>73</v>
      </c>
      <c r="AY465" s="223" t="s">
        <v>124</v>
      </c>
    </row>
    <row r="466" spans="1:65" s="14" customFormat="1" ht="11.25">
      <c r="B466" s="224"/>
      <c r="C466" s="225"/>
      <c r="D466" s="193" t="s">
        <v>200</v>
      </c>
      <c r="E466" s="226" t="s">
        <v>1</v>
      </c>
      <c r="F466" s="227" t="s">
        <v>205</v>
      </c>
      <c r="G466" s="225"/>
      <c r="H466" s="228">
        <v>527.42499999999973</v>
      </c>
      <c r="I466" s="229"/>
      <c r="J466" s="225"/>
      <c r="K466" s="225"/>
      <c r="L466" s="230"/>
      <c r="M466" s="231"/>
      <c r="N466" s="232"/>
      <c r="O466" s="232"/>
      <c r="P466" s="232"/>
      <c r="Q466" s="232"/>
      <c r="R466" s="232"/>
      <c r="S466" s="232"/>
      <c r="T466" s="233"/>
      <c r="AT466" s="234" t="s">
        <v>200</v>
      </c>
      <c r="AU466" s="234" t="s">
        <v>81</v>
      </c>
      <c r="AV466" s="14" t="s">
        <v>129</v>
      </c>
      <c r="AW466" s="14" t="s">
        <v>30</v>
      </c>
      <c r="AX466" s="14" t="s">
        <v>81</v>
      </c>
      <c r="AY466" s="234" t="s">
        <v>124</v>
      </c>
    </row>
    <row r="467" spans="1:65" s="2" customFormat="1" ht="33" customHeight="1">
      <c r="A467" s="34"/>
      <c r="B467" s="35"/>
      <c r="C467" s="179" t="s">
        <v>451</v>
      </c>
      <c r="D467" s="179" t="s">
        <v>125</v>
      </c>
      <c r="E467" s="180" t="s">
        <v>452</v>
      </c>
      <c r="F467" s="181" t="s">
        <v>453</v>
      </c>
      <c r="G467" s="182" t="s">
        <v>216</v>
      </c>
      <c r="H467" s="183">
        <v>40</v>
      </c>
      <c r="I467" s="184"/>
      <c r="J467" s="185">
        <f>ROUND(I467*H467,2)</f>
        <v>0</v>
      </c>
      <c r="K467" s="186"/>
      <c r="L467" s="39"/>
      <c r="M467" s="187" t="s">
        <v>1</v>
      </c>
      <c r="N467" s="188" t="s">
        <v>38</v>
      </c>
      <c r="O467" s="71"/>
      <c r="P467" s="189">
        <f>O467*H467</f>
        <v>0</v>
      </c>
      <c r="Q467" s="189">
        <v>0</v>
      </c>
      <c r="R467" s="189">
        <f>Q467*H467</f>
        <v>0</v>
      </c>
      <c r="S467" s="189">
        <v>0</v>
      </c>
      <c r="T467" s="190">
        <f>S467*H467</f>
        <v>0</v>
      </c>
      <c r="U467" s="34"/>
      <c r="V467" s="34"/>
      <c r="W467" s="34"/>
      <c r="X467" s="34"/>
      <c r="Y467" s="34"/>
      <c r="Z467" s="34"/>
      <c r="AA467" s="34"/>
      <c r="AB467" s="34"/>
      <c r="AC467" s="34"/>
      <c r="AD467" s="34"/>
      <c r="AE467" s="34"/>
      <c r="AR467" s="191" t="s">
        <v>129</v>
      </c>
      <c r="AT467" s="191" t="s">
        <v>125</v>
      </c>
      <c r="AU467" s="191" t="s">
        <v>81</v>
      </c>
      <c r="AY467" s="17" t="s">
        <v>124</v>
      </c>
      <c r="BE467" s="192">
        <f>IF(N467="základní",J467,0)</f>
        <v>0</v>
      </c>
      <c r="BF467" s="192">
        <f>IF(N467="snížená",J467,0)</f>
        <v>0</v>
      </c>
      <c r="BG467" s="192">
        <f>IF(N467="zákl. přenesená",J467,0)</f>
        <v>0</v>
      </c>
      <c r="BH467" s="192">
        <f>IF(N467="sníž. přenesená",J467,0)</f>
        <v>0</v>
      </c>
      <c r="BI467" s="192">
        <f>IF(N467="nulová",J467,0)</f>
        <v>0</v>
      </c>
      <c r="BJ467" s="17" t="s">
        <v>81</v>
      </c>
      <c r="BK467" s="192">
        <f>ROUND(I467*H467,2)</f>
        <v>0</v>
      </c>
      <c r="BL467" s="17" t="s">
        <v>129</v>
      </c>
      <c r="BM467" s="191" t="s">
        <v>454</v>
      </c>
    </row>
    <row r="468" spans="1:65" s="12" customFormat="1" ht="11.25">
      <c r="B468" s="203"/>
      <c r="C468" s="204"/>
      <c r="D468" s="193" t="s">
        <v>200</v>
      </c>
      <c r="E468" s="205" t="s">
        <v>1</v>
      </c>
      <c r="F468" s="206" t="s">
        <v>227</v>
      </c>
      <c r="G468" s="204"/>
      <c r="H468" s="205" t="s">
        <v>1</v>
      </c>
      <c r="I468" s="207"/>
      <c r="J468" s="204"/>
      <c r="K468" s="204"/>
      <c r="L468" s="208"/>
      <c r="M468" s="209"/>
      <c r="N468" s="210"/>
      <c r="O468" s="210"/>
      <c r="P468" s="210"/>
      <c r="Q468" s="210"/>
      <c r="R468" s="210"/>
      <c r="S468" s="210"/>
      <c r="T468" s="211"/>
      <c r="AT468" s="212" t="s">
        <v>200</v>
      </c>
      <c r="AU468" s="212" t="s">
        <v>81</v>
      </c>
      <c r="AV468" s="12" t="s">
        <v>81</v>
      </c>
      <c r="AW468" s="12" t="s">
        <v>30</v>
      </c>
      <c r="AX468" s="12" t="s">
        <v>73</v>
      </c>
      <c r="AY468" s="212" t="s">
        <v>124</v>
      </c>
    </row>
    <row r="469" spans="1:65" s="13" customFormat="1" ht="11.25">
      <c r="B469" s="213"/>
      <c r="C469" s="214"/>
      <c r="D469" s="193" t="s">
        <v>200</v>
      </c>
      <c r="E469" s="215" t="s">
        <v>1</v>
      </c>
      <c r="F469" s="216" t="s">
        <v>455</v>
      </c>
      <c r="G469" s="214"/>
      <c r="H469" s="217">
        <v>40</v>
      </c>
      <c r="I469" s="218"/>
      <c r="J469" s="214"/>
      <c r="K469" s="214"/>
      <c r="L469" s="219"/>
      <c r="M469" s="220"/>
      <c r="N469" s="221"/>
      <c r="O469" s="221"/>
      <c r="P469" s="221"/>
      <c r="Q469" s="221"/>
      <c r="R469" s="221"/>
      <c r="S469" s="221"/>
      <c r="T469" s="222"/>
      <c r="AT469" s="223" t="s">
        <v>200</v>
      </c>
      <c r="AU469" s="223" t="s">
        <v>81</v>
      </c>
      <c r="AV469" s="13" t="s">
        <v>83</v>
      </c>
      <c r="AW469" s="13" t="s">
        <v>30</v>
      </c>
      <c r="AX469" s="13" t="s">
        <v>73</v>
      </c>
      <c r="AY469" s="223" t="s">
        <v>124</v>
      </c>
    </row>
    <row r="470" spans="1:65" s="14" customFormat="1" ht="11.25">
      <c r="B470" s="224"/>
      <c r="C470" s="225"/>
      <c r="D470" s="193" t="s">
        <v>200</v>
      </c>
      <c r="E470" s="226" t="s">
        <v>1</v>
      </c>
      <c r="F470" s="227" t="s">
        <v>205</v>
      </c>
      <c r="G470" s="225"/>
      <c r="H470" s="228">
        <v>40</v>
      </c>
      <c r="I470" s="229"/>
      <c r="J470" s="225"/>
      <c r="K470" s="225"/>
      <c r="L470" s="230"/>
      <c r="M470" s="231"/>
      <c r="N470" s="232"/>
      <c r="O470" s="232"/>
      <c r="P470" s="232"/>
      <c r="Q470" s="232"/>
      <c r="R470" s="232"/>
      <c r="S470" s="232"/>
      <c r="T470" s="233"/>
      <c r="AT470" s="234" t="s">
        <v>200</v>
      </c>
      <c r="AU470" s="234" t="s">
        <v>81</v>
      </c>
      <c r="AV470" s="14" t="s">
        <v>129</v>
      </c>
      <c r="AW470" s="14" t="s">
        <v>30</v>
      </c>
      <c r="AX470" s="14" t="s">
        <v>81</v>
      </c>
      <c r="AY470" s="234" t="s">
        <v>124</v>
      </c>
    </row>
    <row r="471" spans="1:65" s="2" customFormat="1" ht="21.75" customHeight="1">
      <c r="A471" s="34"/>
      <c r="B471" s="35"/>
      <c r="C471" s="179" t="s">
        <v>264</v>
      </c>
      <c r="D471" s="179" t="s">
        <v>125</v>
      </c>
      <c r="E471" s="180" t="s">
        <v>456</v>
      </c>
      <c r="F471" s="181" t="s">
        <v>457</v>
      </c>
      <c r="G471" s="182" t="s">
        <v>235</v>
      </c>
      <c r="H471" s="183">
        <v>463.29</v>
      </c>
      <c r="I471" s="184"/>
      <c r="J471" s="185">
        <f>ROUND(I471*H471,2)</f>
        <v>0</v>
      </c>
      <c r="K471" s="186"/>
      <c r="L471" s="39"/>
      <c r="M471" s="187" t="s">
        <v>1</v>
      </c>
      <c r="N471" s="188" t="s">
        <v>38</v>
      </c>
      <c r="O471" s="71"/>
      <c r="P471" s="189">
        <f>O471*H471</f>
        <v>0</v>
      </c>
      <c r="Q471" s="189">
        <v>0</v>
      </c>
      <c r="R471" s="189">
        <f>Q471*H471</f>
        <v>0</v>
      </c>
      <c r="S471" s="189">
        <v>0</v>
      </c>
      <c r="T471" s="190">
        <f>S471*H471</f>
        <v>0</v>
      </c>
      <c r="U471" s="34"/>
      <c r="V471" s="34"/>
      <c r="W471" s="34"/>
      <c r="X471" s="34"/>
      <c r="Y471" s="34"/>
      <c r="Z471" s="34"/>
      <c r="AA471" s="34"/>
      <c r="AB471" s="34"/>
      <c r="AC471" s="34"/>
      <c r="AD471" s="34"/>
      <c r="AE471" s="34"/>
      <c r="AR471" s="191" t="s">
        <v>129</v>
      </c>
      <c r="AT471" s="191" t="s">
        <v>125</v>
      </c>
      <c r="AU471" s="191" t="s">
        <v>81</v>
      </c>
      <c r="AY471" s="17" t="s">
        <v>124</v>
      </c>
      <c r="BE471" s="192">
        <f>IF(N471="základní",J471,0)</f>
        <v>0</v>
      </c>
      <c r="BF471" s="192">
        <f>IF(N471="snížená",J471,0)</f>
        <v>0</v>
      </c>
      <c r="BG471" s="192">
        <f>IF(N471="zákl. přenesená",J471,0)</f>
        <v>0</v>
      </c>
      <c r="BH471" s="192">
        <f>IF(N471="sníž. přenesená",J471,0)</f>
        <v>0</v>
      </c>
      <c r="BI471" s="192">
        <f>IF(N471="nulová",J471,0)</f>
        <v>0</v>
      </c>
      <c r="BJ471" s="17" t="s">
        <v>81</v>
      </c>
      <c r="BK471" s="192">
        <f>ROUND(I471*H471,2)</f>
        <v>0</v>
      </c>
      <c r="BL471" s="17" t="s">
        <v>129</v>
      </c>
      <c r="BM471" s="191" t="s">
        <v>458</v>
      </c>
    </row>
    <row r="472" spans="1:65" s="12" customFormat="1" ht="11.25">
      <c r="B472" s="203"/>
      <c r="C472" s="204"/>
      <c r="D472" s="193" t="s">
        <v>200</v>
      </c>
      <c r="E472" s="205" t="s">
        <v>1</v>
      </c>
      <c r="F472" s="206" t="s">
        <v>227</v>
      </c>
      <c r="G472" s="204"/>
      <c r="H472" s="205" t="s">
        <v>1</v>
      </c>
      <c r="I472" s="207"/>
      <c r="J472" s="204"/>
      <c r="K472" s="204"/>
      <c r="L472" s="208"/>
      <c r="M472" s="209"/>
      <c r="N472" s="210"/>
      <c r="O472" s="210"/>
      <c r="P472" s="210"/>
      <c r="Q472" s="210"/>
      <c r="R472" s="210"/>
      <c r="S472" s="210"/>
      <c r="T472" s="211"/>
      <c r="AT472" s="212" t="s">
        <v>200</v>
      </c>
      <c r="AU472" s="212" t="s">
        <v>81</v>
      </c>
      <c r="AV472" s="12" t="s">
        <v>81</v>
      </c>
      <c r="AW472" s="12" t="s">
        <v>30</v>
      </c>
      <c r="AX472" s="12" t="s">
        <v>73</v>
      </c>
      <c r="AY472" s="212" t="s">
        <v>124</v>
      </c>
    </row>
    <row r="473" spans="1:65" s="12" customFormat="1" ht="11.25">
      <c r="B473" s="203"/>
      <c r="C473" s="204"/>
      <c r="D473" s="193" t="s">
        <v>200</v>
      </c>
      <c r="E473" s="205" t="s">
        <v>1</v>
      </c>
      <c r="F473" s="206" t="s">
        <v>229</v>
      </c>
      <c r="G473" s="204"/>
      <c r="H473" s="205" t="s">
        <v>1</v>
      </c>
      <c r="I473" s="207"/>
      <c r="J473" s="204"/>
      <c r="K473" s="204"/>
      <c r="L473" s="208"/>
      <c r="M473" s="209"/>
      <c r="N473" s="210"/>
      <c r="O473" s="210"/>
      <c r="P473" s="210"/>
      <c r="Q473" s="210"/>
      <c r="R473" s="210"/>
      <c r="S473" s="210"/>
      <c r="T473" s="211"/>
      <c r="AT473" s="212" t="s">
        <v>200</v>
      </c>
      <c r="AU473" s="212" t="s">
        <v>81</v>
      </c>
      <c r="AV473" s="12" t="s">
        <v>81</v>
      </c>
      <c r="AW473" s="12" t="s">
        <v>30</v>
      </c>
      <c r="AX473" s="12" t="s">
        <v>73</v>
      </c>
      <c r="AY473" s="212" t="s">
        <v>124</v>
      </c>
    </row>
    <row r="474" spans="1:65" s="13" customFormat="1" ht="11.25">
      <c r="B474" s="213"/>
      <c r="C474" s="214"/>
      <c r="D474" s="193" t="s">
        <v>200</v>
      </c>
      <c r="E474" s="215" t="s">
        <v>1</v>
      </c>
      <c r="F474" s="216" t="s">
        <v>459</v>
      </c>
      <c r="G474" s="214"/>
      <c r="H474" s="217">
        <v>6.6</v>
      </c>
      <c r="I474" s="218"/>
      <c r="J474" s="214"/>
      <c r="K474" s="214"/>
      <c r="L474" s="219"/>
      <c r="M474" s="220"/>
      <c r="N474" s="221"/>
      <c r="O474" s="221"/>
      <c r="P474" s="221"/>
      <c r="Q474" s="221"/>
      <c r="R474" s="221"/>
      <c r="S474" s="221"/>
      <c r="T474" s="222"/>
      <c r="AT474" s="223" t="s">
        <v>200</v>
      </c>
      <c r="AU474" s="223" t="s">
        <v>81</v>
      </c>
      <c r="AV474" s="13" t="s">
        <v>83</v>
      </c>
      <c r="AW474" s="13" t="s">
        <v>30</v>
      </c>
      <c r="AX474" s="13" t="s">
        <v>73</v>
      </c>
      <c r="AY474" s="223" t="s">
        <v>124</v>
      </c>
    </row>
    <row r="475" spans="1:65" s="13" customFormat="1" ht="11.25">
      <c r="B475" s="213"/>
      <c r="C475" s="214"/>
      <c r="D475" s="193" t="s">
        <v>200</v>
      </c>
      <c r="E475" s="215" t="s">
        <v>1</v>
      </c>
      <c r="F475" s="216" t="s">
        <v>460</v>
      </c>
      <c r="G475" s="214"/>
      <c r="H475" s="217">
        <v>13.2</v>
      </c>
      <c r="I475" s="218"/>
      <c r="J475" s="214"/>
      <c r="K475" s="214"/>
      <c r="L475" s="219"/>
      <c r="M475" s="220"/>
      <c r="N475" s="221"/>
      <c r="O475" s="221"/>
      <c r="P475" s="221"/>
      <c r="Q475" s="221"/>
      <c r="R475" s="221"/>
      <c r="S475" s="221"/>
      <c r="T475" s="222"/>
      <c r="AT475" s="223" t="s">
        <v>200</v>
      </c>
      <c r="AU475" s="223" t="s">
        <v>81</v>
      </c>
      <c r="AV475" s="13" t="s">
        <v>83</v>
      </c>
      <c r="AW475" s="13" t="s">
        <v>30</v>
      </c>
      <c r="AX475" s="13" t="s">
        <v>73</v>
      </c>
      <c r="AY475" s="223" t="s">
        <v>124</v>
      </c>
    </row>
    <row r="476" spans="1:65" s="13" customFormat="1" ht="11.25">
      <c r="B476" s="213"/>
      <c r="C476" s="214"/>
      <c r="D476" s="193" t="s">
        <v>200</v>
      </c>
      <c r="E476" s="215" t="s">
        <v>1</v>
      </c>
      <c r="F476" s="216" t="s">
        <v>461</v>
      </c>
      <c r="G476" s="214"/>
      <c r="H476" s="217">
        <v>7.2</v>
      </c>
      <c r="I476" s="218"/>
      <c r="J476" s="214"/>
      <c r="K476" s="214"/>
      <c r="L476" s="219"/>
      <c r="M476" s="220"/>
      <c r="N476" s="221"/>
      <c r="O476" s="221"/>
      <c r="P476" s="221"/>
      <c r="Q476" s="221"/>
      <c r="R476" s="221"/>
      <c r="S476" s="221"/>
      <c r="T476" s="222"/>
      <c r="AT476" s="223" t="s">
        <v>200</v>
      </c>
      <c r="AU476" s="223" t="s">
        <v>81</v>
      </c>
      <c r="AV476" s="13" t="s">
        <v>83</v>
      </c>
      <c r="AW476" s="13" t="s">
        <v>30</v>
      </c>
      <c r="AX476" s="13" t="s">
        <v>73</v>
      </c>
      <c r="AY476" s="223" t="s">
        <v>124</v>
      </c>
    </row>
    <row r="477" spans="1:65" s="13" customFormat="1" ht="11.25">
      <c r="B477" s="213"/>
      <c r="C477" s="214"/>
      <c r="D477" s="193" t="s">
        <v>200</v>
      </c>
      <c r="E477" s="215" t="s">
        <v>1</v>
      </c>
      <c r="F477" s="216" t="s">
        <v>462</v>
      </c>
      <c r="G477" s="214"/>
      <c r="H477" s="217">
        <v>13.8</v>
      </c>
      <c r="I477" s="218"/>
      <c r="J477" s="214"/>
      <c r="K477" s="214"/>
      <c r="L477" s="219"/>
      <c r="M477" s="220"/>
      <c r="N477" s="221"/>
      <c r="O477" s="221"/>
      <c r="P477" s="221"/>
      <c r="Q477" s="221"/>
      <c r="R477" s="221"/>
      <c r="S477" s="221"/>
      <c r="T477" s="222"/>
      <c r="AT477" s="223" t="s">
        <v>200</v>
      </c>
      <c r="AU477" s="223" t="s">
        <v>81</v>
      </c>
      <c r="AV477" s="13" t="s">
        <v>83</v>
      </c>
      <c r="AW477" s="13" t="s">
        <v>30</v>
      </c>
      <c r="AX477" s="13" t="s">
        <v>73</v>
      </c>
      <c r="AY477" s="223" t="s">
        <v>124</v>
      </c>
    </row>
    <row r="478" spans="1:65" s="13" customFormat="1" ht="11.25">
      <c r="B478" s="213"/>
      <c r="C478" s="214"/>
      <c r="D478" s="193" t="s">
        <v>200</v>
      </c>
      <c r="E478" s="215" t="s">
        <v>1</v>
      </c>
      <c r="F478" s="216" t="s">
        <v>463</v>
      </c>
      <c r="G478" s="214"/>
      <c r="H478" s="217">
        <v>9</v>
      </c>
      <c r="I478" s="218"/>
      <c r="J478" s="214"/>
      <c r="K478" s="214"/>
      <c r="L478" s="219"/>
      <c r="M478" s="220"/>
      <c r="N478" s="221"/>
      <c r="O478" s="221"/>
      <c r="P478" s="221"/>
      <c r="Q478" s="221"/>
      <c r="R478" s="221"/>
      <c r="S478" s="221"/>
      <c r="T478" s="222"/>
      <c r="AT478" s="223" t="s">
        <v>200</v>
      </c>
      <c r="AU478" s="223" t="s">
        <v>81</v>
      </c>
      <c r="AV478" s="13" t="s">
        <v>83</v>
      </c>
      <c r="AW478" s="13" t="s">
        <v>30</v>
      </c>
      <c r="AX478" s="13" t="s">
        <v>73</v>
      </c>
      <c r="AY478" s="223" t="s">
        <v>124</v>
      </c>
    </row>
    <row r="479" spans="1:65" s="13" customFormat="1" ht="11.25">
      <c r="B479" s="213"/>
      <c r="C479" s="214"/>
      <c r="D479" s="193" t="s">
        <v>200</v>
      </c>
      <c r="E479" s="215" t="s">
        <v>1</v>
      </c>
      <c r="F479" s="216" t="s">
        <v>464</v>
      </c>
      <c r="G479" s="214"/>
      <c r="H479" s="217">
        <v>9</v>
      </c>
      <c r="I479" s="218"/>
      <c r="J479" s="214"/>
      <c r="K479" s="214"/>
      <c r="L479" s="219"/>
      <c r="M479" s="220"/>
      <c r="N479" s="221"/>
      <c r="O479" s="221"/>
      <c r="P479" s="221"/>
      <c r="Q479" s="221"/>
      <c r="R479" s="221"/>
      <c r="S479" s="221"/>
      <c r="T479" s="222"/>
      <c r="AT479" s="223" t="s">
        <v>200</v>
      </c>
      <c r="AU479" s="223" t="s">
        <v>81</v>
      </c>
      <c r="AV479" s="13" t="s">
        <v>83</v>
      </c>
      <c r="AW479" s="13" t="s">
        <v>30</v>
      </c>
      <c r="AX479" s="13" t="s">
        <v>73</v>
      </c>
      <c r="AY479" s="223" t="s">
        <v>124</v>
      </c>
    </row>
    <row r="480" spans="1:65" s="13" customFormat="1" ht="11.25">
      <c r="B480" s="213"/>
      <c r="C480" s="214"/>
      <c r="D480" s="193" t="s">
        <v>200</v>
      </c>
      <c r="E480" s="215" t="s">
        <v>1</v>
      </c>
      <c r="F480" s="216" t="s">
        <v>465</v>
      </c>
      <c r="G480" s="214"/>
      <c r="H480" s="217">
        <v>7.15</v>
      </c>
      <c r="I480" s="218"/>
      <c r="J480" s="214"/>
      <c r="K480" s="214"/>
      <c r="L480" s="219"/>
      <c r="M480" s="220"/>
      <c r="N480" s="221"/>
      <c r="O480" s="221"/>
      <c r="P480" s="221"/>
      <c r="Q480" s="221"/>
      <c r="R480" s="221"/>
      <c r="S480" s="221"/>
      <c r="T480" s="222"/>
      <c r="AT480" s="223" t="s">
        <v>200</v>
      </c>
      <c r="AU480" s="223" t="s">
        <v>81</v>
      </c>
      <c r="AV480" s="13" t="s">
        <v>83</v>
      </c>
      <c r="AW480" s="13" t="s">
        <v>30</v>
      </c>
      <c r="AX480" s="13" t="s">
        <v>73</v>
      </c>
      <c r="AY480" s="223" t="s">
        <v>124</v>
      </c>
    </row>
    <row r="481" spans="2:51" s="13" customFormat="1" ht="11.25">
      <c r="B481" s="213"/>
      <c r="C481" s="214"/>
      <c r="D481" s="193" t="s">
        <v>200</v>
      </c>
      <c r="E481" s="215" t="s">
        <v>1</v>
      </c>
      <c r="F481" s="216" t="s">
        <v>466</v>
      </c>
      <c r="G481" s="214"/>
      <c r="H481" s="217">
        <v>16.2</v>
      </c>
      <c r="I481" s="218"/>
      <c r="J481" s="214"/>
      <c r="K481" s="214"/>
      <c r="L481" s="219"/>
      <c r="M481" s="220"/>
      <c r="N481" s="221"/>
      <c r="O481" s="221"/>
      <c r="P481" s="221"/>
      <c r="Q481" s="221"/>
      <c r="R481" s="221"/>
      <c r="S481" s="221"/>
      <c r="T481" s="222"/>
      <c r="AT481" s="223" t="s">
        <v>200</v>
      </c>
      <c r="AU481" s="223" t="s">
        <v>81</v>
      </c>
      <c r="AV481" s="13" t="s">
        <v>83</v>
      </c>
      <c r="AW481" s="13" t="s">
        <v>30</v>
      </c>
      <c r="AX481" s="13" t="s">
        <v>73</v>
      </c>
      <c r="AY481" s="223" t="s">
        <v>124</v>
      </c>
    </row>
    <row r="482" spans="2:51" s="13" customFormat="1" ht="11.25">
      <c r="B482" s="213"/>
      <c r="C482" s="214"/>
      <c r="D482" s="193" t="s">
        <v>200</v>
      </c>
      <c r="E482" s="215" t="s">
        <v>1</v>
      </c>
      <c r="F482" s="216" t="s">
        <v>467</v>
      </c>
      <c r="G482" s="214"/>
      <c r="H482" s="217">
        <v>6.6</v>
      </c>
      <c r="I482" s="218"/>
      <c r="J482" s="214"/>
      <c r="K482" s="214"/>
      <c r="L482" s="219"/>
      <c r="M482" s="220"/>
      <c r="N482" s="221"/>
      <c r="O482" s="221"/>
      <c r="P482" s="221"/>
      <c r="Q482" s="221"/>
      <c r="R482" s="221"/>
      <c r="S482" s="221"/>
      <c r="T482" s="222"/>
      <c r="AT482" s="223" t="s">
        <v>200</v>
      </c>
      <c r="AU482" s="223" t="s">
        <v>81</v>
      </c>
      <c r="AV482" s="13" t="s">
        <v>83</v>
      </c>
      <c r="AW482" s="13" t="s">
        <v>30</v>
      </c>
      <c r="AX482" s="13" t="s">
        <v>73</v>
      </c>
      <c r="AY482" s="223" t="s">
        <v>124</v>
      </c>
    </row>
    <row r="483" spans="2:51" s="13" customFormat="1" ht="11.25">
      <c r="B483" s="213"/>
      <c r="C483" s="214"/>
      <c r="D483" s="193" t="s">
        <v>200</v>
      </c>
      <c r="E483" s="215" t="s">
        <v>1</v>
      </c>
      <c r="F483" s="216" t="s">
        <v>468</v>
      </c>
      <c r="G483" s="214"/>
      <c r="H483" s="217">
        <v>15.9</v>
      </c>
      <c r="I483" s="218"/>
      <c r="J483" s="214"/>
      <c r="K483" s="214"/>
      <c r="L483" s="219"/>
      <c r="M483" s="220"/>
      <c r="N483" s="221"/>
      <c r="O483" s="221"/>
      <c r="P483" s="221"/>
      <c r="Q483" s="221"/>
      <c r="R483" s="221"/>
      <c r="S483" s="221"/>
      <c r="T483" s="222"/>
      <c r="AT483" s="223" t="s">
        <v>200</v>
      </c>
      <c r="AU483" s="223" t="s">
        <v>81</v>
      </c>
      <c r="AV483" s="13" t="s">
        <v>83</v>
      </c>
      <c r="AW483" s="13" t="s">
        <v>30</v>
      </c>
      <c r="AX483" s="13" t="s">
        <v>73</v>
      </c>
      <c r="AY483" s="223" t="s">
        <v>124</v>
      </c>
    </row>
    <row r="484" spans="2:51" s="13" customFormat="1" ht="11.25">
      <c r="B484" s="213"/>
      <c r="C484" s="214"/>
      <c r="D484" s="193" t="s">
        <v>200</v>
      </c>
      <c r="E484" s="215" t="s">
        <v>1</v>
      </c>
      <c r="F484" s="216" t="s">
        <v>469</v>
      </c>
      <c r="G484" s="214"/>
      <c r="H484" s="217">
        <v>6.85</v>
      </c>
      <c r="I484" s="218"/>
      <c r="J484" s="214"/>
      <c r="K484" s="214"/>
      <c r="L484" s="219"/>
      <c r="M484" s="220"/>
      <c r="N484" s="221"/>
      <c r="O484" s="221"/>
      <c r="P484" s="221"/>
      <c r="Q484" s="221"/>
      <c r="R484" s="221"/>
      <c r="S484" s="221"/>
      <c r="T484" s="222"/>
      <c r="AT484" s="223" t="s">
        <v>200</v>
      </c>
      <c r="AU484" s="223" t="s">
        <v>81</v>
      </c>
      <c r="AV484" s="13" t="s">
        <v>83</v>
      </c>
      <c r="AW484" s="13" t="s">
        <v>30</v>
      </c>
      <c r="AX484" s="13" t="s">
        <v>73</v>
      </c>
      <c r="AY484" s="223" t="s">
        <v>124</v>
      </c>
    </row>
    <row r="485" spans="2:51" s="13" customFormat="1" ht="11.25">
      <c r="B485" s="213"/>
      <c r="C485" s="214"/>
      <c r="D485" s="193" t="s">
        <v>200</v>
      </c>
      <c r="E485" s="215" t="s">
        <v>1</v>
      </c>
      <c r="F485" s="216" t="s">
        <v>470</v>
      </c>
      <c r="G485" s="214"/>
      <c r="H485" s="217">
        <v>6.6</v>
      </c>
      <c r="I485" s="218"/>
      <c r="J485" s="214"/>
      <c r="K485" s="214"/>
      <c r="L485" s="219"/>
      <c r="M485" s="220"/>
      <c r="N485" s="221"/>
      <c r="O485" s="221"/>
      <c r="P485" s="221"/>
      <c r="Q485" s="221"/>
      <c r="R485" s="221"/>
      <c r="S485" s="221"/>
      <c r="T485" s="222"/>
      <c r="AT485" s="223" t="s">
        <v>200</v>
      </c>
      <c r="AU485" s="223" t="s">
        <v>81</v>
      </c>
      <c r="AV485" s="13" t="s">
        <v>83</v>
      </c>
      <c r="AW485" s="13" t="s">
        <v>30</v>
      </c>
      <c r="AX485" s="13" t="s">
        <v>73</v>
      </c>
      <c r="AY485" s="223" t="s">
        <v>124</v>
      </c>
    </row>
    <row r="486" spans="2:51" s="13" customFormat="1" ht="11.25">
      <c r="B486" s="213"/>
      <c r="C486" s="214"/>
      <c r="D486" s="193" t="s">
        <v>200</v>
      </c>
      <c r="E486" s="215" t="s">
        <v>1</v>
      </c>
      <c r="F486" s="216" t="s">
        <v>471</v>
      </c>
      <c r="G486" s="214"/>
      <c r="H486" s="217">
        <v>6.6</v>
      </c>
      <c r="I486" s="218"/>
      <c r="J486" s="214"/>
      <c r="K486" s="214"/>
      <c r="L486" s="219"/>
      <c r="M486" s="220"/>
      <c r="N486" s="221"/>
      <c r="O486" s="221"/>
      <c r="P486" s="221"/>
      <c r="Q486" s="221"/>
      <c r="R486" s="221"/>
      <c r="S486" s="221"/>
      <c r="T486" s="222"/>
      <c r="AT486" s="223" t="s">
        <v>200</v>
      </c>
      <c r="AU486" s="223" t="s">
        <v>81</v>
      </c>
      <c r="AV486" s="13" t="s">
        <v>83</v>
      </c>
      <c r="AW486" s="13" t="s">
        <v>30</v>
      </c>
      <c r="AX486" s="13" t="s">
        <v>73</v>
      </c>
      <c r="AY486" s="223" t="s">
        <v>124</v>
      </c>
    </row>
    <row r="487" spans="2:51" s="12" customFormat="1" ht="11.25">
      <c r="B487" s="203"/>
      <c r="C487" s="204"/>
      <c r="D487" s="193" t="s">
        <v>200</v>
      </c>
      <c r="E487" s="205" t="s">
        <v>1</v>
      </c>
      <c r="F487" s="206" t="s">
        <v>231</v>
      </c>
      <c r="G487" s="204"/>
      <c r="H487" s="205" t="s">
        <v>1</v>
      </c>
      <c r="I487" s="207"/>
      <c r="J487" s="204"/>
      <c r="K487" s="204"/>
      <c r="L487" s="208"/>
      <c r="M487" s="209"/>
      <c r="N487" s="210"/>
      <c r="O487" s="210"/>
      <c r="P487" s="210"/>
      <c r="Q487" s="210"/>
      <c r="R487" s="210"/>
      <c r="S487" s="210"/>
      <c r="T487" s="211"/>
      <c r="AT487" s="212" t="s">
        <v>200</v>
      </c>
      <c r="AU487" s="212" t="s">
        <v>81</v>
      </c>
      <c r="AV487" s="12" t="s">
        <v>81</v>
      </c>
      <c r="AW487" s="12" t="s">
        <v>30</v>
      </c>
      <c r="AX487" s="12" t="s">
        <v>73</v>
      </c>
      <c r="AY487" s="212" t="s">
        <v>124</v>
      </c>
    </row>
    <row r="488" spans="2:51" s="13" customFormat="1" ht="11.25">
      <c r="B488" s="213"/>
      <c r="C488" s="214"/>
      <c r="D488" s="193" t="s">
        <v>200</v>
      </c>
      <c r="E488" s="215" t="s">
        <v>1</v>
      </c>
      <c r="F488" s="216" t="s">
        <v>472</v>
      </c>
      <c r="G488" s="214"/>
      <c r="H488" s="217">
        <v>5.4</v>
      </c>
      <c r="I488" s="218"/>
      <c r="J488" s="214"/>
      <c r="K488" s="214"/>
      <c r="L488" s="219"/>
      <c r="M488" s="220"/>
      <c r="N488" s="221"/>
      <c r="O488" s="221"/>
      <c r="P488" s="221"/>
      <c r="Q488" s="221"/>
      <c r="R488" s="221"/>
      <c r="S488" s="221"/>
      <c r="T488" s="222"/>
      <c r="AT488" s="223" t="s">
        <v>200</v>
      </c>
      <c r="AU488" s="223" t="s">
        <v>81</v>
      </c>
      <c r="AV488" s="13" t="s">
        <v>83</v>
      </c>
      <c r="AW488" s="13" t="s">
        <v>30</v>
      </c>
      <c r="AX488" s="13" t="s">
        <v>73</v>
      </c>
      <c r="AY488" s="223" t="s">
        <v>124</v>
      </c>
    </row>
    <row r="489" spans="2:51" s="13" customFormat="1" ht="11.25">
      <c r="B489" s="213"/>
      <c r="C489" s="214"/>
      <c r="D489" s="193" t="s">
        <v>200</v>
      </c>
      <c r="E489" s="215" t="s">
        <v>1</v>
      </c>
      <c r="F489" s="216" t="s">
        <v>473</v>
      </c>
      <c r="G489" s="214"/>
      <c r="H489" s="217">
        <v>7.2</v>
      </c>
      <c r="I489" s="218"/>
      <c r="J489" s="214"/>
      <c r="K489" s="214"/>
      <c r="L489" s="219"/>
      <c r="M489" s="220"/>
      <c r="N489" s="221"/>
      <c r="O489" s="221"/>
      <c r="P489" s="221"/>
      <c r="Q489" s="221"/>
      <c r="R489" s="221"/>
      <c r="S489" s="221"/>
      <c r="T489" s="222"/>
      <c r="AT489" s="223" t="s">
        <v>200</v>
      </c>
      <c r="AU489" s="223" t="s">
        <v>81</v>
      </c>
      <c r="AV489" s="13" t="s">
        <v>83</v>
      </c>
      <c r="AW489" s="13" t="s">
        <v>30</v>
      </c>
      <c r="AX489" s="13" t="s">
        <v>73</v>
      </c>
      <c r="AY489" s="223" t="s">
        <v>124</v>
      </c>
    </row>
    <row r="490" spans="2:51" s="13" customFormat="1" ht="11.25">
      <c r="B490" s="213"/>
      <c r="C490" s="214"/>
      <c r="D490" s="193" t="s">
        <v>200</v>
      </c>
      <c r="E490" s="215" t="s">
        <v>1</v>
      </c>
      <c r="F490" s="216" t="s">
        <v>474</v>
      </c>
      <c r="G490" s="214"/>
      <c r="H490" s="217">
        <v>6.6</v>
      </c>
      <c r="I490" s="218"/>
      <c r="J490" s="214"/>
      <c r="K490" s="214"/>
      <c r="L490" s="219"/>
      <c r="M490" s="220"/>
      <c r="N490" s="221"/>
      <c r="O490" s="221"/>
      <c r="P490" s="221"/>
      <c r="Q490" s="221"/>
      <c r="R490" s="221"/>
      <c r="S490" s="221"/>
      <c r="T490" s="222"/>
      <c r="AT490" s="223" t="s">
        <v>200</v>
      </c>
      <c r="AU490" s="223" t="s">
        <v>81</v>
      </c>
      <c r="AV490" s="13" t="s">
        <v>83</v>
      </c>
      <c r="AW490" s="13" t="s">
        <v>30</v>
      </c>
      <c r="AX490" s="13" t="s">
        <v>73</v>
      </c>
      <c r="AY490" s="223" t="s">
        <v>124</v>
      </c>
    </row>
    <row r="491" spans="2:51" s="13" customFormat="1" ht="11.25">
      <c r="B491" s="213"/>
      <c r="C491" s="214"/>
      <c r="D491" s="193" t="s">
        <v>200</v>
      </c>
      <c r="E491" s="215" t="s">
        <v>1</v>
      </c>
      <c r="F491" s="216" t="s">
        <v>475</v>
      </c>
      <c r="G491" s="214"/>
      <c r="H491" s="217">
        <v>6.6</v>
      </c>
      <c r="I491" s="218"/>
      <c r="J491" s="214"/>
      <c r="K491" s="214"/>
      <c r="L491" s="219"/>
      <c r="M491" s="220"/>
      <c r="N491" s="221"/>
      <c r="O491" s="221"/>
      <c r="P491" s="221"/>
      <c r="Q491" s="221"/>
      <c r="R491" s="221"/>
      <c r="S491" s="221"/>
      <c r="T491" s="222"/>
      <c r="AT491" s="223" t="s">
        <v>200</v>
      </c>
      <c r="AU491" s="223" t="s">
        <v>81</v>
      </c>
      <c r="AV491" s="13" t="s">
        <v>83</v>
      </c>
      <c r="AW491" s="13" t="s">
        <v>30</v>
      </c>
      <c r="AX491" s="13" t="s">
        <v>73</v>
      </c>
      <c r="AY491" s="223" t="s">
        <v>124</v>
      </c>
    </row>
    <row r="492" spans="2:51" s="13" customFormat="1" ht="11.25">
      <c r="B492" s="213"/>
      <c r="C492" s="214"/>
      <c r="D492" s="193" t="s">
        <v>200</v>
      </c>
      <c r="E492" s="215" t="s">
        <v>1</v>
      </c>
      <c r="F492" s="216" t="s">
        <v>476</v>
      </c>
      <c r="G492" s="214"/>
      <c r="H492" s="217">
        <v>7.2</v>
      </c>
      <c r="I492" s="218"/>
      <c r="J492" s="214"/>
      <c r="K492" s="214"/>
      <c r="L492" s="219"/>
      <c r="M492" s="220"/>
      <c r="N492" s="221"/>
      <c r="O492" s="221"/>
      <c r="P492" s="221"/>
      <c r="Q492" s="221"/>
      <c r="R492" s="221"/>
      <c r="S492" s="221"/>
      <c r="T492" s="222"/>
      <c r="AT492" s="223" t="s">
        <v>200</v>
      </c>
      <c r="AU492" s="223" t="s">
        <v>81</v>
      </c>
      <c r="AV492" s="13" t="s">
        <v>83</v>
      </c>
      <c r="AW492" s="13" t="s">
        <v>30</v>
      </c>
      <c r="AX492" s="13" t="s">
        <v>73</v>
      </c>
      <c r="AY492" s="223" t="s">
        <v>124</v>
      </c>
    </row>
    <row r="493" spans="2:51" s="13" customFormat="1" ht="11.25">
      <c r="B493" s="213"/>
      <c r="C493" s="214"/>
      <c r="D493" s="193" t="s">
        <v>200</v>
      </c>
      <c r="E493" s="215" t="s">
        <v>1</v>
      </c>
      <c r="F493" s="216" t="s">
        <v>462</v>
      </c>
      <c r="G493" s="214"/>
      <c r="H493" s="217">
        <v>13.8</v>
      </c>
      <c r="I493" s="218"/>
      <c r="J493" s="214"/>
      <c r="K493" s="214"/>
      <c r="L493" s="219"/>
      <c r="M493" s="220"/>
      <c r="N493" s="221"/>
      <c r="O493" s="221"/>
      <c r="P493" s="221"/>
      <c r="Q493" s="221"/>
      <c r="R493" s="221"/>
      <c r="S493" s="221"/>
      <c r="T493" s="222"/>
      <c r="AT493" s="223" t="s">
        <v>200</v>
      </c>
      <c r="AU493" s="223" t="s">
        <v>81</v>
      </c>
      <c r="AV493" s="13" t="s">
        <v>83</v>
      </c>
      <c r="AW493" s="13" t="s">
        <v>30</v>
      </c>
      <c r="AX493" s="13" t="s">
        <v>73</v>
      </c>
      <c r="AY493" s="223" t="s">
        <v>124</v>
      </c>
    </row>
    <row r="494" spans="2:51" s="13" customFormat="1" ht="11.25">
      <c r="B494" s="213"/>
      <c r="C494" s="214"/>
      <c r="D494" s="193" t="s">
        <v>200</v>
      </c>
      <c r="E494" s="215" t="s">
        <v>1</v>
      </c>
      <c r="F494" s="216" t="s">
        <v>466</v>
      </c>
      <c r="G494" s="214"/>
      <c r="H494" s="217">
        <v>16.2</v>
      </c>
      <c r="I494" s="218"/>
      <c r="J494" s="214"/>
      <c r="K494" s="214"/>
      <c r="L494" s="219"/>
      <c r="M494" s="220"/>
      <c r="N494" s="221"/>
      <c r="O494" s="221"/>
      <c r="P494" s="221"/>
      <c r="Q494" s="221"/>
      <c r="R494" s="221"/>
      <c r="S494" s="221"/>
      <c r="T494" s="222"/>
      <c r="AT494" s="223" t="s">
        <v>200</v>
      </c>
      <c r="AU494" s="223" t="s">
        <v>81</v>
      </c>
      <c r="AV494" s="13" t="s">
        <v>83</v>
      </c>
      <c r="AW494" s="13" t="s">
        <v>30</v>
      </c>
      <c r="AX494" s="13" t="s">
        <v>73</v>
      </c>
      <c r="AY494" s="223" t="s">
        <v>124</v>
      </c>
    </row>
    <row r="495" spans="2:51" s="13" customFormat="1" ht="11.25">
      <c r="B495" s="213"/>
      <c r="C495" s="214"/>
      <c r="D495" s="193" t="s">
        <v>200</v>
      </c>
      <c r="E495" s="215" t="s">
        <v>1</v>
      </c>
      <c r="F495" s="216" t="s">
        <v>477</v>
      </c>
      <c r="G495" s="214"/>
      <c r="H495" s="217">
        <v>18</v>
      </c>
      <c r="I495" s="218"/>
      <c r="J495" s="214"/>
      <c r="K495" s="214"/>
      <c r="L495" s="219"/>
      <c r="M495" s="220"/>
      <c r="N495" s="221"/>
      <c r="O495" s="221"/>
      <c r="P495" s="221"/>
      <c r="Q495" s="221"/>
      <c r="R495" s="221"/>
      <c r="S495" s="221"/>
      <c r="T495" s="222"/>
      <c r="AT495" s="223" t="s">
        <v>200</v>
      </c>
      <c r="AU495" s="223" t="s">
        <v>81</v>
      </c>
      <c r="AV495" s="13" t="s">
        <v>83</v>
      </c>
      <c r="AW495" s="13" t="s">
        <v>30</v>
      </c>
      <c r="AX495" s="13" t="s">
        <v>73</v>
      </c>
      <c r="AY495" s="223" t="s">
        <v>124</v>
      </c>
    </row>
    <row r="496" spans="2:51" s="13" customFormat="1" ht="11.25">
      <c r="B496" s="213"/>
      <c r="C496" s="214"/>
      <c r="D496" s="193" t="s">
        <v>200</v>
      </c>
      <c r="E496" s="215" t="s">
        <v>1</v>
      </c>
      <c r="F496" s="216" t="s">
        <v>465</v>
      </c>
      <c r="G496" s="214"/>
      <c r="H496" s="217">
        <v>7.15</v>
      </c>
      <c r="I496" s="218"/>
      <c r="J496" s="214"/>
      <c r="K496" s="214"/>
      <c r="L496" s="219"/>
      <c r="M496" s="220"/>
      <c r="N496" s="221"/>
      <c r="O496" s="221"/>
      <c r="P496" s="221"/>
      <c r="Q496" s="221"/>
      <c r="R496" s="221"/>
      <c r="S496" s="221"/>
      <c r="T496" s="222"/>
      <c r="AT496" s="223" t="s">
        <v>200</v>
      </c>
      <c r="AU496" s="223" t="s">
        <v>81</v>
      </c>
      <c r="AV496" s="13" t="s">
        <v>83</v>
      </c>
      <c r="AW496" s="13" t="s">
        <v>30</v>
      </c>
      <c r="AX496" s="13" t="s">
        <v>73</v>
      </c>
      <c r="AY496" s="223" t="s">
        <v>124</v>
      </c>
    </row>
    <row r="497" spans="2:51" s="13" customFormat="1" ht="11.25">
      <c r="B497" s="213"/>
      <c r="C497" s="214"/>
      <c r="D497" s="193" t="s">
        <v>200</v>
      </c>
      <c r="E497" s="215" t="s">
        <v>1</v>
      </c>
      <c r="F497" s="216" t="s">
        <v>478</v>
      </c>
      <c r="G497" s="214"/>
      <c r="H497" s="217">
        <v>6.6</v>
      </c>
      <c r="I497" s="218"/>
      <c r="J497" s="214"/>
      <c r="K497" s="214"/>
      <c r="L497" s="219"/>
      <c r="M497" s="220"/>
      <c r="N497" s="221"/>
      <c r="O497" s="221"/>
      <c r="P497" s="221"/>
      <c r="Q497" s="221"/>
      <c r="R497" s="221"/>
      <c r="S497" s="221"/>
      <c r="T497" s="222"/>
      <c r="AT497" s="223" t="s">
        <v>200</v>
      </c>
      <c r="AU497" s="223" t="s">
        <v>81</v>
      </c>
      <c r="AV497" s="13" t="s">
        <v>83</v>
      </c>
      <c r="AW497" s="13" t="s">
        <v>30</v>
      </c>
      <c r="AX497" s="13" t="s">
        <v>73</v>
      </c>
      <c r="AY497" s="223" t="s">
        <v>124</v>
      </c>
    </row>
    <row r="498" spans="2:51" s="13" customFormat="1" ht="11.25">
      <c r="B498" s="213"/>
      <c r="C498" s="214"/>
      <c r="D498" s="193" t="s">
        <v>200</v>
      </c>
      <c r="E498" s="215" t="s">
        <v>1</v>
      </c>
      <c r="F498" s="216" t="s">
        <v>479</v>
      </c>
      <c r="G498" s="214"/>
      <c r="H498" s="217">
        <v>5.4</v>
      </c>
      <c r="I498" s="218"/>
      <c r="J498" s="214"/>
      <c r="K498" s="214"/>
      <c r="L498" s="219"/>
      <c r="M498" s="220"/>
      <c r="N498" s="221"/>
      <c r="O498" s="221"/>
      <c r="P498" s="221"/>
      <c r="Q498" s="221"/>
      <c r="R498" s="221"/>
      <c r="S498" s="221"/>
      <c r="T498" s="222"/>
      <c r="AT498" s="223" t="s">
        <v>200</v>
      </c>
      <c r="AU498" s="223" t="s">
        <v>81</v>
      </c>
      <c r="AV498" s="13" t="s">
        <v>83</v>
      </c>
      <c r="AW498" s="13" t="s">
        <v>30</v>
      </c>
      <c r="AX498" s="13" t="s">
        <v>73</v>
      </c>
      <c r="AY498" s="223" t="s">
        <v>124</v>
      </c>
    </row>
    <row r="499" spans="2:51" s="13" customFormat="1" ht="11.25">
      <c r="B499" s="213"/>
      <c r="C499" s="214"/>
      <c r="D499" s="193" t="s">
        <v>200</v>
      </c>
      <c r="E499" s="215" t="s">
        <v>1</v>
      </c>
      <c r="F499" s="216" t="s">
        <v>480</v>
      </c>
      <c r="G499" s="214"/>
      <c r="H499" s="217">
        <v>10.6</v>
      </c>
      <c r="I499" s="218"/>
      <c r="J499" s="214"/>
      <c r="K499" s="214"/>
      <c r="L499" s="219"/>
      <c r="M499" s="220"/>
      <c r="N499" s="221"/>
      <c r="O499" s="221"/>
      <c r="P499" s="221"/>
      <c r="Q499" s="221"/>
      <c r="R499" s="221"/>
      <c r="S499" s="221"/>
      <c r="T499" s="222"/>
      <c r="AT499" s="223" t="s">
        <v>200</v>
      </c>
      <c r="AU499" s="223" t="s">
        <v>81</v>
      </c>
      <c r="AV499" s="13" t="s">
        <v>83</v>
      </c>
      <c r="AW499" s="13" t="s">
        <v>30</v>
      </c>
      <c r="AX499" s="13" t="s">
        <v>73</v>
      </c>
      <c r="AY499" s="223" t="s">
        <v>124</v>
      </c>
    </row>
    <row r="500" spans="2:51" s="12" customFormat="1" ht="11.25">
      <c r="B500" s="203"/>
      <c r="C500" s="204"/>
      <c r="D500" s="193" t="s">
        <v>200</v>
      </c>
      <c r="E500" s="205" t="s">
        <v>1</v>
      </c>
      <c r="F500" s="206" t="s">
        <v>232</v>
      </c>
      <c r="G500" s="204"/>
      <c r="H500" s="205" t="s">
        <v>1</v>
      </c>
      <c r="I500" s="207"/>
      <c r="J500" s="204"/>
      <c r="K500" s="204"/>
      <c r="L500" s="208"/>
      <c r="M500" s="209"/>
      <c r="N500" s="210"/>
      <c r="O500" s="210"/>
      <c r="P500" s="210"/>
      <c r="Q500" s="210"/>
      <c r="R500" s="210"/>
      <c r="S500" s="210"/>
      <c r="T500" s="211"/>
      <c r="AT500" s="212" t="s">
        <v>200</v>
      </c>
      <c r="AU500" s="212" t="s">
        <v>81</v>
      </c>
      <c r="AV500" s="12" t="s">
        <v>81</v>
      </c>
      <c r="AW500" s="12" t="s">
        <v>30</v>
      </c>
      <c r="AX500" s="12" t="s">
        <v>73</v>
      </c>
      <c r="AY500" s="212" t="s">
        <v>124</v>
      </c>
    </row>
    <row r="501" spans="2:51" s="12" customFormat="1" ht="11.25">
      <c r="B501" s="203"/>
      <c r="C501" s="204"/>
      <c r="D501" s="193" t="s">
        <v>200</v>
      </c>
      <c r="E501" s="205" t="s">
        <v>1</v>
      </c>
      <c r="F501" s="206" t="s">
        <v>229</v>
      </c>
      <c r="G501" s="204"/>
      <c r="H501" s="205" t="s">
        <v>1</v>
      </c>
      <c r="I501" s="207"/>
      <c r="J501" s="204"/>
      <c r="K501" s="204"/>
      <c r="L501" s="208"/>
      <c r="M501" s="209"/>
      <c r="N501" s="210"/>
      <c r="O501" s="210"/>
      <c r="P501" s="210"/>
      <c r="Q501" s="210"/>
      <c r="R501" s="210"/>
      <c r="S501" s="210"/>
      <c r="T501" s="211"/>
      <c r="AT501" s="212" t="s">
        <v>200</v>
      </c>
      <c r="AU501" s="212" t="s">
        <v>81</v>
      </c>
      <c r="AV501" s="12" t="s">
        <v>81</v>
      </c>
      <c r="AW501" s="12" t="s">
        <v>30</v>
      </c>
      <c r="AX501" s="12" t="s">
        <v>73</v>
      </c>
      <c r="AY501" s="212" t="s">
        <v>124</v>
      </c>
    </row>
    <row r="502" spans="2:51" s="13" customFormat="1" ht="11.25">
      <c r="B502" s="213"/>
      <c r="C502" s="214"/>
      <c r="D502" s="193" t="s">
        <v>200</v>
      </c>
      <c r="E502" s="215" t="s">
        <v>1</v>
      </c>
      <c r="F502" s="216" t="s">
        <v>481</v>
      </c>
      <c r="G502" s="214"/>
      <c r="H502" s="217">
        <v>4.9000000000000004</v>
      </c>
      <c r="I502" s="218"/>
      <c r="J502" s="214"/>
      <c r="K502" s="214"/>
      <c r="L502" s="219"/>
      <c r="M502" s="220"/>
      <c r="N502" s="221"/>
      <c r="O502" s="221"/>
      <c r="P502" s="221"/>
      <c r="Q502" s="221"/>
      <c r="R502" s="221"/>
      <c r="S502" s="221"/>
      <c r="T502" s="222"/>
      <c r="AT502" s="223" t="s">
        <v>200</v>
      </c>
      <c r="AU502" s="223" t="s">
        <v>81</v>
      </c>
      <c r="AV502" s="13" t="s">
        <v>83</v>
      </c>
      <c r="AW502" s="13" t="s">
        <v>30</v>
      </c>
      <c r="AX502" s="13" t="s">
        <v>73</v>
      </c>
      <c r="AY502" s="223" t="s">
        <v>124</v>
      </c>
    </row>
    <row r="503" spans="2:51" s="13" customFormat="1" ht="11.25">
      <c r="B503" s="213"/>
      <c r="C503" s="214"/>
      <c r="D503" s="193" t="s">
        <v>200</v>
      </c>
      <c r="E503" s="215" t="s">
        <v>1</v>
      </c>
      <c r="F503" s="216" t="s">
        <v>482</v>
      </c>
      <c r="G503" s="214"/>
      <c r="H503" s="217">
        <v>10.8</v>
      </c>
      <c r="I503" s="218"/>
      <c r="J503" s="214"/>
      <c r="K503" s="214"/>
      <c r="L503" s="219"/>
      <c r="M503" s="220"/>
      <c r="N503" s="221"/>
      <c r="O503" s="221"/>
      <c r="P503" s="221"/>
      <c r="Q503" s="221"/>
      <c r="R503" s="221"/>
      <c r="S503" s="221"/>
      <c r="T503" s="222"/>
      <c r="AT503" s="223" t="s">
        <v>200</v>
      </c>
      <c r="AU503" s="223" t="s">
        <v>81</v>
      </c>
      <c r="AV503" s="13" t="s">
        <v>83</v>
      </c>
      <c r="AW503" s="13" t="s">
        <v>30</v>
      </c>
      <c r="AX503" s="13" t="s">
        <v>73</v>
      </c>
      <c r="AY503" s="223" t="s">
        <v>124</v>
      </c>
    </row>
    <row r="504" spans="2:51" s="13" customFormat="1" ht="11.25">
      <c r="B504" s="213"/>
      <c r="C504" s="214"/>
      <c r="D504" s="193" t="s">
        <v>200</v>
      </c>
      <c r="E504" s="215" t="s">
        <v>1</v>
      </c>
      <c r="F504" s="216" t="s">
        <v>483</v>
      </c>
      <c r="G504" s="214"/>
      <c r="H504" s="217">
        <v>7.2</v>
      </c>
      <c r="I504" s="218"/>
      <c r="J504" s="214"/>
      <c r="K504" s="214"/>
      <c r="L504" s="219"/>
      <c r="M504" s="220"/>
      <c r="N504" s="221"/>
      <c r="O504" s="221"/>
      <c r="P504" s="221"/>
      <c r="Q504" s="221"/>
      <c r="R504" s="221"/>
      <c r="S504" s="221"/>
      <c r="T504" s="222"/>
      <c r="AT504" s="223" t="s">
        <v>200</v>
      </c>
      <c r="AU504" s="223" t="s">
        <v>81</v>
      </c>
      <c r="AV504" s="13" t="s">
        <v>83</v>
      </c>
      <c r="AW504" s="13" t="s">
        <v>30</v>
      </c>
      <c r="AX504" s="13" t="s">
        <v>73</v>
      </c>
      <c r="AY504" s="223" t="s">
        <v>124</v>
      </c>
    </row>
    <row r="505" spans="2:51" s="13" customFormat="1" ht="11.25">
      <c r="B505" s="213"/>
      <c r="C505" s="214"/>
      <c r="D505" s="193" t="s">
        <v>200</v>
      </c>
      <c r="E505" s="215" t="s">
        <v>1</v>
      </c>
      <c r="F505" s="216" t="s">
        <v>484</v>
      </c>
      <c r="G505" s="214"/>
      <c r="H505" s="217">
        <v>13.2</v>
      </c>
      <c r="I505" s="218"/>
      <c r="J505" s="214"/>
      <c r="K505" s="214"/>
      <c r="L505" s="219"/>
      <c r="M505" s="220"/>
      <c r="N505" s="221"/>
      <c r="O505" s="221"/>
      <c r="P505" s="221"/>
      <c r="Q505" s="221"/>
      <c r="R505" s="221"/>
      <c r="S505" s="221"/>
      <c r="T505" s="222"/>
      <c r="AT505" s="223" t="s">
        <v>200</v>
      </c>
      <c r="AU505" s="223" t="s">
        <v>81</v>
      </c>
      <c r="AV505" s="13" t="s">
        <v>83</v>
      </c>
      <c r="AW505" s="13" t="s">
        <v>30</v>
      </c>
      <c r="AX505" s="13" t="s">
        <v>73</v>
      </c>
      <c r="AY505" s="223" t="s">
        <v>124</v>
      </c>
    </row>
    <row r="506" spans="2:51" s="13" customFormat="1" ht="11.25">
      <c r="B506" s="213"/>
      <c r="C506" s="214"/>
      <c r="D506" s="193" t="s">
        <v>200</v>
      </c>
      <c r="E506" s="215" t="s">
        <v>1</v>
      </c>
      <c r="F506" s="216" t="s">
        <v>485</v>
      </c>
      <c r="G506" s="214"/>
      <c r="H506" s="217">
        <v>13.8</v>
      </c>
      <c r="I506" s="218"/>
      <c r="J506" s="214"/>
      <c r="K506" s="214"/>
      <c r="L506" s="219"/>
      <c r="M506" s="220"/>
      <c r="N506" s="221"/>
      <c r="O506" s="221"/>
      <c r="P506" s="221"/>
      <c r="Q506" s="221"/>
      <c r="R506" s="221"/>
      <c r="S506" s="221"/>
      <c r="T506" s="222"/>
      <c r="AT506" s="223" t="s">
        <v>200</v>
      </c>
      <c r="AU506" s="223" t="s">
        <v>81</v>
      </c>
      <c r="AV506" s="13" t="s">
        <v>83</v>
      </c>
      <c r="AW506" s="13" t="s">
        <v>30</v>
      </c>
      <c r="AX506" s="13" t="s">
        <v>73</v>
      </c>
      <c r="AY506" s="223" t="s">
        <v>124</v>
      </c>
    </row>
    <row r="507" spans="2:51" s="13" customFormat="1" ht="11.25">
      <c r="B507" s="213"/>
      <c r="C507" s="214"/>
      <c r="D507" s="193" t="s">
        <v>200</v>
      </c>
      <c r="E507" s="215" t="s">
        <v>1</v>
      </c>
      <c r="F507" s="216" t="s">
        <v>486</v>
      </c>
      <c r="G507" s="214"/>
      <c r="H507" s="217">
        <v>7.2</v>
      </c>
      <c r="I507" s="218"/>
      <c r="J507" s="214"/>
      <c r="K507" s="214"/>
      <c r="L507" s="219"/>
      <c r="M507" s="220"/>
      <c r="N507" s="221"/>
      <c r="O507" s="221"/>
      <c r="P507" s="221"/>
      <c r="Q507" s="221"/>
      <c r="R507" s="221"/>
      <c r="S507" s="221"/>
      <c r="T507" s="222"/>
      <c r="AT507" s="223" t="s">
        <v>200</v>
      </c>
      <c r="AU507" s="223" t="s">
        <v>81</v>
      </c>
      <c r="AV507" s="13" t="s">
        <v>83</v>
      </c>
      <c r="AW507" s="13" t="s">
        <v>30</v>
      </c>
      <c r="AX507" s="13" t="s">
        <v>73</v>
      </c>
      <c r="AY507" s="223" t="s">
        <v>124</v>
      </c>
    </row>
    <row r="508" spans="2:51" s="13" customFormat="1" ht="11.25">
      <c r="B508" s="213"/>
      <c r="C508" s="214"/>
      <c r="D508" s="193" t="s">
        <v>200</v>
      </c>
      <c r="E508" s="215" t="s">
        <v>1</v>
      </c>
      <c r="F508" s="216" t="s">
        <v>487</v>
      </c>
      <c r="G508" s="214"/>
      <c r="H508" s="217">
        <v>18</v>
      </c>
      <c r="I508" s="218"/>
      <c r="J508" s="214"/>
      <c r="K508" s="214"/>
      <c r="L508" s="219"/>
      <c r="M508" s="220"/>
      <c r="N508" s="221"/>
      <c r="O508" s="221"/>
      <c r="P508" s="221"/>
      <c r="Q508" s="221"/>
      <c r="R508" s="221"/>
      <c r="S508" s="221"/>
      <c r="T508" s="222"/>
      <c r="AT508" s="223" t="s">
        <v>200</v>
      </c>
      <c r="AU508" s="223" t="s">
        <v>81</v>
      </c>
      <c r="AV508" s="13" t="s">
        <v>83</v>
      </c>
      <c r="AW508" s="13" t="s">
        <v>30</v>
      </c>
      <c r="AX508" s="13" t="s">
        <v>73</v>
      </c>
      <c r="AY508" s="223" t="s">
        <v>124</v>
      </c>
    </row>
    <row r="509" spans="2:51" s="13" customFormat="1" ht="11.25">
      <c r="B509" s="213"/>
      <c r="C509" s="214"/>
      <c r="D509" s="193" t="s">
        <v>200</v>
      </c>
      <c r="E509" s="215" t="s">
        <v>1</v>
      </c>
      <c r="F509" s="216" t="s">
        <v>486</v>
      </c>
      <c r="G509" s="214"/>
      <c r="H509" s="217">
        <v>7.2</v>
      </c>
      <c r="I509" s="218"/>
      <c r="J509" s="214"/>
      <c r="K509" s="214"/>
      <c r="L509" s="219"/>
      <c r="M509" s="220"/>
      <c r="N509" s="221"/>
      <c r="O509" s="221"/>
      <c r="P509" s="221"/>
      <c r="Q509" s="221"/>
      <c r="R509" s="221"/>
      <c r="S509" s="221"/>
      <c r="T509" s="222"/>
      <c r="AT509" s="223" t="s">
        <v>200</v>
      </c>
      <c r="AU509" s="223" t="s">
        <v>81</v>
      </c>
      <c r="AV509" s="13" t="s">
        <v>83</v>
      </c>
      <c r="AW509" s="13" t="s">
        <v>30</v>
      </c>
      <c r="AX509" s="13" t="s">
        <v>73</v>
      </c>
      <c r="AY509" s="223" t="s">
        <v>124</v>
      </c>
    </row>
    <row r="510" spans="2:51" s="13" customFormat="1" ht="11.25">
      <c r="B510" s="213"/>
      <c r="C510" s="214"/>
      <c r="D510" s="193" t="s">
        <v>200</v>
      </c>
      <c r="E510" s="215" t="s">
        <v>1</v>
      </c>
      <c r="F510" s="216" t="s">
        <v>488</v>
      </c>
      <c r="G510" s="214"/>
      <c r="H510" s="217">
        <v>16.2</v>
      </c>
      <c r="I510" s="218"/>
      <c r="J510" s="214"/>
      <c r="K510" s="214"/>
      <c r="L510" s="219"/>
      <c r="M510" s="220"/>
      <c r="N510" s="221"/>
      <c r="O510" s="221"/>
      <c r="P510" s="221"/>
      <c r="Q510" s="221"/>
      <c r="R510" s="221"/>
      <c r="S510" s="221"/>
      <c r="T510" s="222"/>
      <c r="AT510" s="223" t="s">
        <v>200</v>
      </c>
      <c r="AU510" s="223" t="s">
        <v>81</v>
      </c>
      <c r="AV510" s="13" t="s">
        <v>83</v>
      </c>
      <c r="AW510" s="13" t="s">
        <v>30</v>
      </c>
      <c r="AX510" s="13" t="s">
        <v>73</v>
      </c>
      <c r="AY510" s="223" t="s">
        <v>124</v>
      </c>
    </row>
    <row r="511" spans="2:51" s="13" customFormat="1" ht="11.25">
      <c r="B511" s="213"/>
      <c r="C511" s="214"/>
      <c r="D511" s="193" t="s">
        <v>200</v>
      </c>
      <c r="E511" s="215" t="s">
        <v>1</v>
      </c>
      <c r="F511" s="216" t="s">
        <v>489</v>
      </c>
      <c r="G511" s="214"/>
      <c r="H511" s="217">
        <v>6.6</v>
      </c>
      <c r="I511" s="218"/>
      <c r="J511" s="214"/>
      <c r="K511" s="214"/>
      <c r="L511" s="219"/>
      <c r="M511" s="220"/>
      <c r="N511" s="221"/>
      <c r="O511" s="221"/>
      <c r="P511" s="221"/>
      <c r="Q511" s="221"/>
      <c r="R511" s="221"/>
      <c r="S511" s="221"/>
      <c r="T511" s="222"/>
      <c r="AT511" s="223" t="s">
        <v>200</v>
      </c>
      <c r="AU511" s="223" t="s">
        <v>81</v>
      </c>
      <c r="AV511" s="13" t="s">
        <v>83</v>
      </c>
      <c r="AW511" s="13" t="s">
        <v>30</v>
      </c>
      <c r="AX511" s="13" t="s">
        <v>73</v>
      </c>
      <c r="AY511" s="223" t="s">
        <v>124</v>
      </c>
    </row>
    <row r="512" spans="2:51" s="13" customFormat="1" ht="11.25">
      <c r="B512" s="213"/>
      <c r="C512" s="214"/>
      <c r="D512" s="193" t="s">
        <v>200</v>
      </c>
      <c r="E512" s="215" t="s">
        <v>1</v>
      </c>
      <c r="F512" s="216" t="s">
        <v>490</v>
      </c>
      <c r="G512" s="214"/>
      <c r="H512" s="217">
        <v>4.74</v>
      </c>
      <c r="I512" s="218"/>
      <c r="J512" s="214"/>
      <c r="K512" s="214"/>
      <c r="L512" s="219"/>
      <c r="M512" s="220"/>
      <c r="N512" s="221"/>
      <c r="O512" s="221"/>
      <c r="P512" s="221"/>
      <c r="Q512" s="221"/>
      <c r="R512" s="221"/>
      <c r="S512" s="221"/>
      <c r="T512" s="222"/>
      <c r="AT512" s="223" t="s">
        <v>200</v>
      </c>
      <c r="AU512" s="223" t="s">
        <v>81</v>
      </c>
      <c r="AV512" s="13" t="s">
        <v>83</v>
      </c>
      <c r="AW512" s="13" t="s">
        <v>30</v>
      </c>
      <c r="AX512" s="13" t="s">
        <v>73</v>
      </c>
      <c r="AY512" s="223" t="s">
        <v>124</v>
      </c>
    </row>
    <row r="513" spans="2:63" s="13" customFormat="1" ht="11.25">
      <c r="B513" s="213"/>
      <c r="C513" s="214"/>
      <c r="D513" s="193" t="s">
        <v>200</v>
      </c>
      <c r="E513" s="215" t="s">
        <v>1</v>
      </c>
      <c r="F513" s="216" t="s">
        <v>491</v>
      </c>
      <c r="G513" s="214"/>
      <c r="H513" s="217">
        <v>6.6</v>
      </c>
      <c r="I513" s="218"/>
      <c r="J513" s="214"/>
      <c r="K513" s="214"/>
      <c r="L513" s="219"/>
      <c r="M513" s="220"/>
      <c r="N513" s="221"/>
      <c r="O513" s="221"/>
      <c r="P513" s="221"/>
      <c r="Q513" s="221"/>
      <c r="R513" s="221"/>
      <c r="S513" s="221"/>
      <c r="T513" s="222"/>
      <c r="AT513" s="223" t="s">
        <v>200</v>
      </c>
      <c r="AU513" s="223" t="s">
        <v>81</v>
      </c>
      <c r="AV513" s="13" t="s">
        <v>83</v>
      </c>
      <c r="AW513" s="13" t="s">
        <v>30</v>
      </c>
      <c r="AX513" s="13" t="s">
        <v>73</v>
      </c>
      <c r="AY513" s="223" t="s">
        <v>124</v>
      </c>
    </row>
    <row r="514" spans="2:63" s="12" customFormat="1" ht="11.25">
      <c r="B514" s="203"/>
      <c r="C514" s="204"/>
      <c r="D514" s="193" t="s">
        <v>200</v>
      </c>
      <c r="E514" s="205" t="s">
        <v>1</v>
      </c>
      <c r="F514" s="206" t="s">
        <v>231</v>
      </c>
      <c r="G514" s="204"/>
      <c r="H514" s="205" t="s">
        <v>1</v>
      </c>
      <c r="I514" s="207"/>
      <c r="J514" s="204"/>
      <c r="K514" s="204"/>
      <c r="L514" s="208"/>
      <c r="M514" s="209"/>
      <c r="N514" s="210"/>
      <c r="O514" s="210"/>
      <c r="P514" s="210"/>
      <c r="Q514" s="210"/>
      <c r="R514" s="210"/>
      <c r="S514" s="210"/>
      <c r="T514" s="211"/>
      <c r="AT514" s="212" t="s">
        <v>200</v>
      </c>
      <c r="AU514" s="212" t="s">
        <v>81</v>
      </c>
      <c r="AV514" s="12" t="s">
        <v>81</v>
      </c>
      <c r="AW514" s="12" t="s">
        <v>30</v>
      </c>
      <c r="AX514" s="12" t="s">
        <v>73</v>
      </c>
      <c r="AY514" s="212" t="s">
        <v>124</v>
      </c>
    </row>
    <row r="515" spans="2:63" s="13" customFormat="1" ht="11.25">
      <c r="B515" s="213"/>
      <c r="C515" s="214"/>
      <c r="D515" s="193" t="s">
        <v>200</v>
      </c>
      <c r="E515" s="215" t="s">
        <v>1</v>
      </c>
      <c r="F515" s="216" t="s">
        <v>492</v>
      </c>
      <c r="G515" s="214"/>
      <c r="H515" s="217">
        <v>11.4</v>
      </c>
      <c r="I515" s="218"/>
      <c r="J515" s="214"/>
      <c r="K515" s="214"/>
      <c r="L515" s="219"/>
      <c r="M515" s="220"/>
      <c r="N515" s="221"/>
      <c r="O515" s="221"/>
      <c r="P515" s="221"/>
      <c r="Q515" s="221"/>
      <c r="R515" s="221"/>
      <c r="S515" s="221"/>
      <c r="T515" s="222"/>
      <c r="AT515" s="223" t="s">
        <v>200</v>
      </c>
      <c r="AU515" s="223" t="s">
        <v>81</v>
      </c>
      <c r="AV515" s="13" t="s">
        <v>83</v>
      </c>
      <c r="AW515" s="13" t="s">
        <v>30</v>
      </c>
      <c r="AX515" s="13" t="s">
        <v>73</v>
      </c>
      <c r="AY515" s="223" t="s">
        <v>124</v>
      </c>
    </row>
    <row r="516" spans="2:63" s="13" customFormat="1" ht="11.25">
      <c r="B516" s="213"/>
      <c r="C516" s="214"/>
      <c r="D516" s="193" t="s">
        <v>200</v>
      </c>
      <c r="E516" s="215" t="s">
        <v>1</v>
      </c>
      <c r="F516" s="216" t="s">
        <v>483</v>
      </c>
      <c r="G516" s="214"/>
      <c r="H516" s="217">
        <v>7.2</v>
      </c>
      <c r="I516" s="218"/>
      <c r="J516" s="214"/>
      <c r="K516" s="214"/>
      <c r="L516" s="219"/>
      <c r="M516" s="220"/>
      <c r="N516" s="221"/>
      <c r="O516" s="221"/>
      <c r="P516" s="221"/>
      <c r="Q516" s="221"/>
      <c r="R516" s="221"/>
      <c r="S516" s="221"/>
      <c r="T516" s="222"/>
      <c r="AT516" s="223" t="s">
        <v>200</v>
      </c>
      <c r="AU516" s="223" t="s">
        <v>81</v>
      </c>
      <c r="AV516" s="13" t="s">
        <v>83</v>
      </c>
      <c r="AW516" s="13" t="s">
        <v>30</v>
      </c>
      <c r="AX516" s="13" t="s">
        <v>73</v>
      </c>
      <c r="AY516" s="223" t="s">
        <v>124</v>
      </c>
    </row>
    <row r="517" spans="2:63" s="13" customFormat="1" ht="11.25">
      <c r="B517" s="213"/>
      <c r="C517" s="214"/>
      <c r="D517" s="193" t="s">
        <v>200</v>
      </c>
      <c r="E517" s="215" t="s">
        <v>1</v>
      </c>
      <c r="F517" s="216" t="s">
        <v>493</v>
      </c>
      <c r="G517" s="214"/>
      <c r="H517" s="217">
        <v>6.6</v>
      </c>
      <c r="I517" s="218"/>
      <c r="J517" s="214"/>
      <c r="K517" s="214"/>
      <c r="L517" s="219"/>
      <c r="M517" s="220"/>
      <c r="N517" s="221"/>
      <c r="O517" s="221"/>
      <c r="P517" s="221"/>
      <c r="Q517" s="221"/>
      <c r="R517" s="221"/>
      <c r="S517" s="221"/>
      <c r="T517" s="222"/>
      <c r="AT517" s="223" t="s">
        <v>200</v>
      </c>
      <c r="AU517" s="223" t="s">
        <v>81</v>
      </c>
      <c r="AV517" s="13" t="s">
        <v>83</v>
      </c>
      <c r="AW517" s="13" t="s">
        <v>30</v>
      </c>
      <c r="AX517" s="13" t="s">
        <v>73</v>
      </c>
      <c r="AY517" s="223" t="s">
        <v>124</v>
      </c>
    </row>
    <row r="518" spans="2:63" s="13" customFormat="1" ht="11.25">
      <c r="B518" s="213"/>
      <c r="C518" s="214"/>
      <c r="D518" s="193" t="s">
        <v>200</v>
      </c>
      <c r="E518" s="215" t="s">
        <v>1</v>
      </c>
      <c r="F518" s="216" t="s">
        <v>494</v>
      </c>
      <c r="G518" s="214"/>
      <c r="H518" s="217">
        <v>6.6</v>
      </c>
      <c r="I518" s="218"/>
      <c r="J518" s="214"/>
      <c r="K518" s="214"/>
      <c r="L518" s="219"/>
      <c r="M518" s="220"/>
      <c r="N518" s="221"/>
      <c r="O518" s="221"/>
      <c r="P518" s="221"/>
      <c r="Q518" s="221"/>
      <c r="R518" s="221"/>
      <c r="S518" s="221"/>
      <c r="T518" s="222"/>
      <c r="AT518" s="223" t="s">
        <v>200</v>
      </c>
      <c r="AU518" s="223" t="s">
        <v>81</v>
      </c>
      <c r="AV518" s="13" t="s">
        <v>83</v>
      </c>
      <c r="AW518" s="13" t="s">
        <v>30</v>
      </c>
      <c r="AX518" s="13" t="s">
        <v>73</v>
      </c>
      <c r="AY518" s="223" t="s">
        <v>124</v>
      </c>
    </row>
    <row r="519" spans="2:63" s="13" customFormat="1" ht="11.25">
      <c r="B519" s="213"/>
      <c r="C519" s="214"/>
      <c r="D519" s="193" t="s">
        <v>200</v>
      </c>
      <c r="E519" s="215" t="s">
        <v>1</v>
      </c>
      <c r="F519" s="216" t="s">
        <v>495</v>
      </c>
      <c r="G519" s="214"/>
      <c r="H519" s="217">
        <v>7.2</v>
      </c>
      <c r="I519" s="218"/>
      <c r="J519" s="214"/>
      <c r="K519" s="214"/>
      <c r="L519" s="219"/>
      <c r="M519" s="220"/>
      <c r="N519" s="221"/>
      <c r="O519" s="221"/>
      <c r="P519" s="221"/>
      <c r="Q519" s="221"/>
      <c r="R519" s="221"/>
      <c r="S519" s="221"/>
      <c r="T519" s="222"/>
      <c r="AT519" s="223" t="s">
        <v>200</v>
      </c>
      <c r="AU519" s="223" t="s">
        <v>81</v>
      </c>
      <c r="AV519" s="13" t="s">
        <v>83</v>
      </c>
      <c r="AW519" s="13" t="s">
        <v>30</v>
      </c>
      <c r="AX519" s="13" t="s">
        <v>73</v>
      </c>
      <c r="AY519" s="223" t="s">
        <v>124</v>
      </c>
    </row>
    <row r="520" spans="2:63" s="13" customFormat="1" ht="11.25">
      <c r="B520" s="213"/>
      <c r="C520" s="214"/>
      <c r="D520" s="193" t="s">
        <v>200</v>
      </c>
      <c r="E520" s="215" t="s">
        <v>1</v>
      </c>
      <c r="F520" s="216" t="s">
        <v>462</v>
      </c>
      <c r="G520" s="214"/>
      <c r="H520" s="217">
        <v>13.8</v>
      </c>
      <c r="I520" s="218"/>
      <c r="J520" s="214"/>
      <c r="K520" s="214"/>
      <c r="L520" s="219"/>
      <c r="M520" s="220"/>
      <c r="N520" s="221"/>
      <c r="O520" s="221"/>
      <c r="P520" s="221"/>
      <c r="Q520" s="221"/>
      <c r="R520" s="221"/>
      <c r="S520" s="221"/>
      <c r="T520" s="222"/>
      <c r="AT520" s="223" t="s">
        <v>200</v>
      </c>
      <c r="AU520" s="223" t="s">
        <v>81</v>
      </c>
      <c r="AV520" s="13" t="s">
        <v>83</v>
      </c>
      <c r="AW520" s="13" t="s">
        <v>30</v>
      </c>
      <c r="AX520" s="13" t="s">
        <v>73</v>
      </c>
      <c r="AY520" s="223" t="s">
        <v>124</v>
      </c>
    </row>
    <row r="521" spans="2:63" s="13" customFormat="1" ht="11.25">
      <c r="B521" s="213"/>
      <c r="C521" s="214"/>
      <c r="D521" s="193" t="s">
        <v>200</v>
      </c>
      <c r="E521" s="215" t="s">
        <v>1</v>
      </c>
      <c r="F521" s="216" t="s">
        <v>488</v>
      </c>
      <c r="G521" s="214"/>
      <c r="H521" s="217">
        <v>16.2</v>
      </c>
      <c r="I521" s="218"/>
      <c r="J521" s="214"/>
      <c r="K521" s="214"/>
      <c r="L521" s="219"/>
      <c r="M521" s="220"/>
      <c r="N521" s="221"/>
      <c r="O521" s="221"/>
      <c r="P521" s="221"/>
      <c r="Q521" s="221"/>
      <c r="R521" s="221"/>
      <c r="S521" s="221"/>
      <c r="T521" s="222"/>
      <c r="AT521" s="223" t="s">
        <v>200</v>
      </c>
      <c r="AU521" s="223" t="s">
        <v>81</v>
      </c>
      <c r="AV521" s="13" t="s">
        <v>83</v>
      </c>
      <c r="AW521" s="13" t="s">
        <v>30</v>
      </c>
      <c r="AX521" s="13" t="s">
        <v>73</v>
      </c>
      <c r="AY521" s="223" t="s">
        <v>124</v>
      </c>
    </row>
    <row r="522" spans="2:63" s="13" customFormat="1" ht="11.25">
      <c r="B522" s="213"/>
      <c r="C522" s="214"/>
      <c r="D522" s="193" t="s">
        <v>200</v>
      </c>
      <c r="E522" s="215" t="s">
        <v>1</v>
      </c>
      <c r="F522" s="216" t="s">
        <v>464</v>
      </c>
      <c r="G522" s="214"/>
      <c r="H522" s="217">
        <v>9</v>
      </c>
      <c r="I522" s="218"/>
      <c r="J522" s="214"/>
      <c r="K522" s="214"/>
      <c r="L522" s="219"/>
      <c r="M522" s="220"/>
      <c r="N522" s="221"/>
      <c r="O522" s="221"/>
      <c r="P522" s="221"/>
      <c r="Q522" s="221"/>
      <c r="R522" s="221"/>
      <c r="S522" s="221"/>
      <c r="T522" s="222"/>
      <c r="AT522" s="223" t="s">
        <v>200</v>
      </c>
      <c r="AU522" s="223" t="s">
        <v>81</v>
      </c>
      <c r="AV522" s="13" t="s">
        <v>83</v>
      </c>
      <c r="AW522" s="13" t="s">
        <v>30</v>
      </c>
      <c r="AX522" s="13" t="s">
        <v>73</v>
      </c>
      <c r="AY522" s="223" t="s">
        <v>124</v>
      </c>
    </row>
    <row r="523" spans="2:63" s="13" customFormat="1" ht="11.25">
      <c r="B523" s="213"/>
      <c r="C523" s="214"/>
      <c r="D523" s="193" t="s">
        <v>200</v>
      </c>
      <c r="E523" s="215" t="s">
        <v>1</v>
      </c>
      <c r="F523" s="216" t="s">
        <v>486</v>
      </c>
      <c r="G523" s="214"/>
      <c r="H523" s="217">
        <v>7.2</v>
      </c>
      <c r="I523" s="218"/>
      <c r="J523" s="214"/>
      <c r="K523" s="214"/>
      <c r="L523" s="219"/>
      <c r="M523" s="220"/>
      <c r="N523" s="221"/>
      <c r="O523" s="221"/>
      <c r="P523" s="221"/>
      <c r="Q523" s="221"/>
      <c r="R523" s="221"/>
      <c r="S523" s="221"/>
      <c r="T523" s="222"/>
      <c r="AT523" s="223" t="s">
        <v>200</v>
      </c>
      <c r="AU523" s="223" t="s">
        <v>81</v>
      </c>
      <c r="AV523" s="13" t="s">
        <v>83</v>
      </c>
      <c r="AW523" s="13" t="s">
        <v>30</v>
      </c>
      <c r="AX523" s="13" t="s">
        <v>73</v>
      </c>
      <c r="AY523" s="223" t="s">
        <v>124</v>
      </c>
    </row>
    <row r="524" spans="2:63" s="13" customFormat="1" ht="11.25">
      <c r="B524" s="213"/>
      <c r="C524" s="214"/>
      <c r="D524" s="193" t="s">
        <v>200</v>
      </c>
      <c r="E524" s="215" t="s">
        <v>1</v>
      </c>
      <c r="F524" s="216" t="s">
        <v>464</v>
      </c>
      <c r="G524" s="214"/>
      <c r="H524" s="217">
        <v>9</v>
      </c>
      <c r="I524" s="218"/>
      <c r="J524" s="214"/>
      <c r="K524" s="214"/>
      <c r="L524" s="219"/>
      <c r="M524" s="220"/>
      <c r="N524" s="221"/>
      <c r="O524" s="221"/>
      <c r="P524" s="221"/>
      <c r="Q524" s="221"/>
      <c r="R524" s="221"/>
      <c r="S524" s="221"/>
      <c r="T524" s="222"/>
      <c r="AT524" s="223" t="s">
        <v>200</v>
      </c>
      <c r="AU524" s="223" t="s">
        <v>81</v>
      </c>
      <c r="AV524" s="13" t="s">
        <v>83</v>
      </c>
      <c r="AW524" s="13" t="s">
        <v>30</v>
      </c>
      <c r="AX524" s="13" t="s">
        <v>73</v>
      </c>
      <c r="AY524" s="223" t="s">
        <v>124</v>
      </c>
    </row>
    <row r="525" spans="2:63" s="13" customFormat="1" ht="11.25">
      <c r="B525" s="213"/>
      <c r="C525" s="214"/>
      <c r="D525" s="193" t="s">
        <v>200</v>
      </c>
      <c r="E525" s="215" t="s">
        <v>1</v>
      </c>
      <c r="F525" s="216" t="s">
        <v>496</v>
      </c>
      <c r="G525" s="214"/>
      <c r="H525" s="217">
        <v>6.6</v>
      </c>
      <c r="I525" s="218"/>
      <c r="J525" s="214"/>
      <c r="K525" s="214"/>
      <c r="L525" s="219"/>
      <c r="M525" s="220"/>
      <c r="N525" s="221"/>
      <c r="O525" s="221"/>
      <c r="P525" s="221"/>
      <c r="Q525" s="221"/>
      <c r="R525" s="221"/>
      <c r="S525" s="221"/>
      <c r="T525" s="222"/>
      <c r="AT525" s="223" t="s">
        <v>200</v>
      </c>
      <c r="AU525" s="223" t="s">
        <v>81</v>
      </c>
      <c r="AV525" s="13" t="s">
        <v>83</v>
      </c>
      <c r="AW525" s="13" t="s">
        <v>30</v>
      </c>
      <c r="AX525" s="13" t="s">
        <v>73</v>
      </c>
      <c r="AY525" s="223" t="s">
        <v>124</v>
      </c>
    </row>
    <row r="526" spans="2:63" s="13" customFormat="1" ht="11.25">
      <c r="B526" s="213"/>
      <c r="C526" s="214"/>
      <c r="D526" s="193" t="s">
        <v>200</v>
      </c>
      <c r="E526" s="215" t="s">
        <v>1</v>
      </c>
      <c r="F526" s="216" t="s">
        <v>497</v>
      </c>
      <c r="G526" s="214"/>
      <c r="H526" s="217">
        <v>10.6</v>
      </c>
      <c r="I526" s="218"/>
      <c r="J526" s="214"/>
      <c r="K526" s="214"/>
      <c r="L526" s="219"/>
      <c r="M526" s="220"/>
      <c r="N526" s="221"/>
      <c r="O526" s="221"/>
      <c r="P526" s="221"/>
      <c r="Q526" s="221"/>
      <c r="R526" s="221"/>
      <c r="S526" s="221"/>
      <c r="T526" s="222"/>
      <c r="AT526" s="223" t="s">
        <v>200</v>
      </c>
      <c r="AU526" s="223" t="s">
        <v>81</v>
      </c>
      <c r="AV526" s="13" t="s">
        <v>83</v>
      </c>
      <c r="AW526" s="13" t="s">
        <v>30</v>
      </c>
      <c r="AX526" s="13" t="s">
        <v>73</v>
      </c>
      <c r="AY526" s="223" t="s">
        <v>124</v>
      </c>
    </row>
    <row r="527" spans="2:63" s="14" customFormat="1" ht="11.25">
      <c r="B527" s="224"/>
      <c r="C527" s="225"/>
      <c r="D527" s="193" t="s">
        <v>200</v>
      </c>
      <c r="E527" s="226" t="s">
        <v>1</v>
      </c>
      <c r="F527" s="227" t="s">
        <v>205</v>
      </c>
      <c r="G527" s="225"/>
      <c r="H527" s="228">
        <v>463.29</v>
      </c>
      <c r="I527" s="229"/>
      <c r="J527" s="225"/>
      <c r="K527" s="225"/>
      <c r="L527" s="230"/>
      <c r="M527" s="231"/>
      <c r="N527" s="232"/>
      <c r="O527" s="232"/>
      <c r="P527" s="232"/>
      <c r="Q527" s="232"/>
      <c r="R527" s="232"/>
      <c r="S527" s="232"/>
      <c r="T527" s="233"/>
      <c r="AT527" s="234" t="s">
        <v>200</v>
      </c>
      <c r="AU527" s="234" t="s">
        <v>81</v>
      </c>
      <c r="AV527" s="14" t="s">
        <v>129</v>
      </c>
      <c r="AW527" s="14" t="s">
        <v>30</v>
      </c>
      <c r="AX527" s="14" t="s">
        <v>81</v>
      </c>
      <c r="AY527" s="234" t="s">
        <v>124</v>
      </c>
    </row>
    <row r="528" spans="2:63" s="11" customFormat="1" ht="25.9" customHeight="1">
      <c r="B528" s="165"/>
      <c r="C528" s="166"/>
      <c r="D528" s="167" t="s">
        <v>72</v>
      </c>
      <c r="E528" s="168" t="s">
        <v>498</v>
      </c>
      <c r="F528" s="168" t="s">
        <v>499</v>
      </c>
      <c r="G528" s="166"/>
      <c r="H528" s="166"/>
      <c r="I528" s="169"/>
      <c r="J528" s="170">
        <f>BK528</f>
        <v>0</v>
      </c>
      <c r="K528" s="166"/>
      <c r="L528" s="171"/>
      <c r="M528" s="172"/>
      <c r="N528" s="173"/>
      <c r="O528" s="173"/>
      <c r="P528" s="174">
        <f>SUM(P529:P688)</f>
        <v>0</v>
      </c>
      <c r="Q528" s="173"/>
      <c r="R528" s="174">
        <f>SUM(R529:R688)</f>
        <v>0</v>
      </c>
      <c r="S528" s="173"/>
      <c r="T528" s="175">
        <f>SUM(T529:T688)</f>
        <v>0</v>
      </c>
      <c r="AR528" s="176" t="s">
        <v>81</v>
      </c>
      <c r="AT528" s="177" t="s">
        <v>72</v>
      </c>
      <c r="AU528" s="177" t="s">
        <v>73</v>
      </c>
      <c r="AY528" s="176" t="s">
        <v>124</v>
      </c>
      <c r="BK528" s="178">
        <f>SUM(BK529:BK688)</f>
        <v>0</v>
      </c>
    </row>
    <row r="529" spans="1:65" s="2" customFormat="1" ht="24.2" customHeight="1">
      <c r="A529" s="34"/>
      <c r="B529" s="35"/>
      <c r="C529" s="179" t="s">
        <v>273</v>
      </c>
      <c r="D529" s="179" t="s">
        <v>125</v>
      </c>
      <c r="E529" s="180" t="s">
        <v>500</v>
      </c>
      <c r="F529" s="181" t="s">
        <v>501</v>
      </c>
      <c r="G529" s="182" t="s">
        <v>197</v>
      </c>
      <c r="H529" s="183">
        <v>0.37</v>
      </c>
      <c r="I529" s="184"/>
      <c r="J529" s="185">
        <f>ROUND(I529*H529,2)</f>
        <v>0</v>
      </c>
      <c r="K529" s="186"/>
      <c r="L529" s="39"/>
      <c r="M529" s="187" t="s">
        <v>1</v>
      </c>
      <c r="N529" s="188" t="s">
        <v>38</v>
      </c>
      <c r="O529" s="71"/>
      <c r="P529" s="189">
        <f>O529*H529</f>
        <v>0</v>
      </c>
      <c r="Q529" s="189">
        <v>0</v>
      </c>
      <c r="R529" s="189">
        <f>Q529*H529</f>
        <v>0</v>
      </c>
      <c r="S529" s="189">
        <v>0</v>
      </c>
      <c r="T529" s="190">
        <f>S529*H529</f>
        <v>0</v>
      </c>
      <c r="U529" s="34"/>
      <c r="V529" s="34"/>
      <c r="W529" s="34"/>
      <c r="X529" s="34"/>
      <c r="Y529" s="34"/>
      <c r="Z529" s="34"/>
      <c r="AA529" s="34"/>
      <c r="AB529" s="34"/>
      <c r="AC529" s="34"/>
      <c r="AD529" s="34"/>
      <c r="AE529" s="34"/>
      <c r="AR529" s="191" t="s">
        <v>129</v>
      </c>
      <c r="AT529" s="191" t="s">
        <v>125</v>
      </c>
      <c r="AU529" s="191" t="s">
        <v>81</v>
      </c>
      <c r="AY529" s="17" t="s">
        <v>124</v>
      </c>
      <c r="BE529" s="192">
        <f>IF(N529="základní",J529,0)</f>
        <v>0</v>
      </c>
      <c r="BF529" s="192">
        <f>IF(N529="snížená",J529,0)</f>
        <v>0</v>
      </c>
      <c r="BG529" s="192">
        <f>IF(N529="zákl. přenesená",J529,0)</f>
        <v>0</v>
      </c>
      <c r="BH529" s="192">
        <f>IF(N529="sníž. přenesená",J529,0)</f>
        <v>0</v>
      </c>
      <c r="BI529" s="192">
        <f>IF(N529="nulová",J529,0)</f>
        <v>0</v>
      </c>
      <c r="BJ529" s="17" t="s">
        <v>81</v>
      </c>
      <c r="BK529" s="192">
        <f>ROUND(I529*H529,2)</f>
        <v>0</v>
      </c>
      <c r="BL529" s="17" t="s">
        <v>129</v>
      </c>
      <c r="BM529" s="191" t="s">
        <v>502</v>
      </c>
    </row>
    <row r="530" spans="1:65" s="2" customFormat="1" ht="19.5">
      <c r="A530" s="34"/>
      <c r="B530" s="35"/>
      <c r="C530" s="36"/>
      <c r="D530" s="193" t="s">
        <v>130</v>
      </c>
      <c r="E530" s="36"/>
      <c r="F530" s="194" t="s">
        <v>503</v>
      </c>
      <c r="G530" s="36"/>
      <c r="H530" s="36"/>
      <c r="I530" s="195"/>
      <c r="J530" s="36"/>
      <c r="K530" s="36"/>
      <c r="L530" s="39"/>
      <c r="M530" s="196"/>
      <c r="N530" s="197"/>
      <c r="O530" s="71"/>
      <c r="P530" s="71"/>
      <c r="Q530" s="71"/>
      <c r="R530" s="71"/>
      <c r="S530" s="71"/>
      <c r="T530" s="72"/>
      <c r="U530" s="34"/>
      <c r="V530" s="34"/>
      <c r="W530" s="34"/>
      <c r="X530" s="34"/>
      <c r="Y530" s="34"/>
      <c r="Z530" s="34"/>
      <c r="AA530" s="34"/>
      <c r="AB530" s="34"/>
      <c r="AC530" s="34"/>
      <c r="AD530" s="34"/>
      <c r="AE530" s="34"/>
      <c r="AT530" s="17" t="s">
        <v>130</v>
      </c>
      <c r="AU530" s="17" t="s">
        <v>81</v>
      </c>
    </row>
    <row r="531" spans="1:65" s="2" customFormat="1" ht="19.5">
      <c r="A531" s="34"/>
      <c r="B531" s="35"/>
      <c r="C531" s="36"/>
      <c r="D531" s="193" t="s">
        <v>198</v>
      </c>
      <c r="E531" s="36"/>
      <c r="F531" s="194" t="s">
        <v>504</v>
      </c>
      <c r="G531" s="36"/>
      <c r="H531" s="36"/>
      <c r="I531" s="195"/>
      <c r="J531" s="36"/>
      <c r="K531" s="36"/>
      <c r="L531" s="39"/>
      <c r="M531" s="196"/>
      <c r="N531" s="197"/>
      <c r="O531" s="71"/>
      <c r="P531" s="71"/>
      <c r="Q531" s="71"/>
      <c r="R531" s="71"/>
      <c r="S531" s="71"/>
      <c r="T531" s="72"/>
      <c r="U531" s="34"/>
      <c r="V531" s="34"/>
      <c r="W531" s="34"/>
      <c r="X531" s="34"/>
      <c r="Y531" s="34"/>
      <c r="Z531" s="34"/>
      <c r="AA531" s="34"/>
      <c r="AB531" s="34"/>
      <c r="AC531" s="34"/>
      <c r="AD531" s="34"/>
      <c r="AE531" s="34"/>
      <c r="AT531" s="17" t="s">
        <v>198</v>
      </c>
      <c r="AU531" s="17" t="s">
        <v>81</v>
      </c>
    </row>
    <row r="532" spans="1:65" s="12" customFormat="1" ht="11.25">
      <c r="B532" s="203"/>
      <c r="C532" s="204"/>
      <c r="D532" s="193" t="s">
        <v>200</v>
      </c>
      <c r="E532" s="205" t="s">
        <v>1</v>
      </c>
      <c r="F532" s="206" t="s">
        <v>218</v>
      </c>
      <c r="G532" s="204"/>
      <c r="H532" s="205" t="s">
        <v>1</v>
      </c>
      <c r="I532" s="207"/>
      <c r="J532" s="204"/>
      <c r="K532" s="204"/>
      <c r="L532" s="208"/>
      <c r="M532" s="209"/>
      <c r="N532" s="210"/>
      <c r="O532" s="210"/>
      <c r="P532" s="210"/>
      <c r="Q532" s="210"/>
      <c r="R532" s="210"/>
      <c r="S532" s="210"/>
      <c r="T532" s="211"/>
      <c r="AT532" s="212" t="s">
        <v>200</v>
      </c>
      <c r="AU532" s="212" t="s">
        <v>81</v>
      </c>
      <c r="AV532" s="12" t="s">
        <v>81</v>
      </c>
      <c r="AW532" s="12" t="s">
        <v>30</v>
      </c>
      <c r="AX532" s="12" t="s">
        <v>73</v>
      </c>
      <c r="AY532" s="212" t="s">
        <v>124</v>
      </c>
    </row>
    <row r="533" spans="1:65" s="12" customFormat="1" ht="11.25">
      <c r="B533" s="203"/>
      <c r="C533" s="204"/>
      <c r="D533" s="193" t="s">
        <v>200</v>
      </c>
      <c r="E533" s="205" t="s">
        <v>1</v>
      </c>
      <c r="F533" s="206" t="s">
        <v>201</v>
      </c>
      <c r="G533" s="204"/>
      <c r="H533" s="205" t="s">
        <v>1</v>
      </c>
      <c r="I533" s="207"/>
      <c r="J533" s="204"/>
      <c r="K533" s="204"/>
      <c r="L533" s="208"/>
      <c r="M533" s="209"/>
      <c r="N533" s="210"/>
      <c r="O533" s="210"/>
      <c r="P533" s="210"/>
      <c r="Q533" s="210"/>
      <c r="R533" s="210"/>
      <c r="S533" s="210"/>
      <c r="T533" s="211"/>
      <c r="AT533" s="212" t="s">
        <v>200</v>
      </c>
      <c r="AU533" s="212" t="s">
        <v>81</v>
      </c>
      <c r="AV533" s="12" t="s">
        <v>81</v>
      </c>
      <c r="AW533" s="12" t="s">
        <v>30</v>
      </c>
      <c r="AX533" s="12" t="s">
        <v>73</v>
      </c>
      <c r="AY533" s="212" t="s">
        <v>124</v>
      </c>
    </row>
    <row r="534" spans="1:65" s="13" customFormat="1" ht="11.25">
      <c r="B534" s="213"/>
      <c r="C534" s="214"/>
      <c r="D534" s="193" t="s">
        <v>200</v>
      </c>
      <c r="E534" s="215" t="s">
        <v>1</v>
      </c>
      <c r="F534" s="216" t="s">
        <v>505</v>
      </c>
      <c r="G534" s="214"/>
      <c r="H534" s="217">
        <v>0.185</v>
      </c>
      <c r="I534" s="218"/>
      <c r="J534" s="214"/>
      <c r="K534" s="214"/>
      <c r="L534" s="219"/>
      <c r="M534" s="220"/>
      <c r="N534" s="221"/>
      <c r="O534" s="221"/>
      <c r="P534" s="221"/>
      <c r="Q534" s="221"/>
      <c r="R534" s="221"/>
      <c r="S534" s="221"/>
      <c r="T534" s="222"/>
      <c r="AT534" s="223" t="s">
        <v>200</v>
      </c>
      <c r="AU534" s="223" t="s">
        <v>81</v>
      </c>
      <c r="AV534" s="13" t="s">
        <v>83</v>
      </c>
      <c r="AW534" s="13" t="s">
        <v>30</v>
      </c>
      <c r="AX534" s="13" t="s">
        <v>73</v>
      </c>
      <c r="AY534" s="223" t="s">
        <v>124</v>
      </c>
    </row>
    <row r="535" spans="1:65" s="12" customFormat="1" ht="11.25">
      <c r="B535" s="203"/>
      <c r="C535" s="204"/>
      <c r="D535" s="193" t="s">
        <v>200</v>
      </c>
      <c r="E535" s="205" t="s">
        <v>1</v>
      </c>
      <c r="F535" s="206" t="s">
        <v>203</v>
      </c>
      <c r="G535" s="204"/>
      <c r="H535" s="205" t="s">
        <v>1</v>
      </c>
      <c r="I535" s="207"/>
      <c r="J535" s="204"/>
      <c r="K535" s="204"/>
      <c r="L535" s="208"/>
      <c r="M535" s="209"/>
      <c r="N535" s="210"/>
      <c r="O535" s="210"/>
      <c r="P535" s="210"/>
      <c r="Q535" s="210"/>
      <c r="R535" s="210"/>
      <c r="S535" s="210"/>
      <c r="T535" s="211"/>
      <c r="AT535" s="212" t="s">
        <v>200</v>
      </c>
      <c r="AU535" s="212" t="s">
        <v>81</v>
      </c>
      <c r="AV535" s="12" t="s">
        <v>81</v>
      </c>
      <c r="AW535" s="12" t="s">
        <v>30</v>
      </c>
      <c r="AX535" s="12" t="s">
        <v>73</v>
      </c>
      <c r="AY535" s="212" t="s">
        <v>124</v>
      </c>
    </row>
    <row r="536" spans="1:65" s="13" customFormat="1" ht="11.25">
      <c r="B536" s="213"/>
      <c r="C536" s="214"/>
      <c r="D536" s="193" t="s">
        <v>200</v>
      </c>
      <c r="E536" s="215" t="s">
        <v>1</v>
      </c>
      <c r="F536" s="216" t="s">
        <v>506</v>
      </c>
      <c r="G536" s="214"/>
      <c r="H536" s="217">
        <v>0.185</v>
      </c>
      <c r="I536" s="218"/>
      <c r="J536" s="214"/>
      <c r="K536" s="214"/>
      <c r="L536" s="219"/>
      <c r="M536" s="220"/>
      <c r="N536" s="221"/>
      <c r="O536" s="221"/>
      <c r="P536" s="221"/>
      <c r="Q536" s="221"/>
      <c r="R536" s="221"/>
      <c r="S536" s="221"/>
      <c r="T536" s="222"/>
      <c r="AT536" s="223" t="s">
        <v>200</v>
      </c>
      <c r="AU536" s="223" t="s">
        <v>81</v>
      </c>
      <c r="AV536" s="13" t="s">
        <v>83</v>
      </c>
      <c r="AW536" s="13" t="s">
        <v>30</v>
      </c>
      <c r="AX536" s="13" t="s">
        <v>73</v>
      </c>
      <c r="AY536" s="223" t="s">
        <v>124</v>
      </c>
    </row>
    <row r="537" spans="1:65" s="12" customFormat="1" ht="11.25">
      <c r="B537" s="203"/>
      <c r="C537" s="204"/>
      <c r="D537" s="193" t="s">
        <v>200</v>
      </c>
      <c r="E537" s="205" t="s">
        <v>1</v>
      </c>
      <c r="F537" s="206" t="s">
        <v>507</v>
      </c>
      <c r="G537" s="204"/>
      <c r="H537" s="205" t="s">
        <v>1</v>
      </c>
      <c r="I537" s="207"/>
      <c r="J537" s="204"/>
      <c r="K537" s="204"/>
      <c r="L537" s="208"/>
      <c r="M537" s="209"/>
      <c r="N537" s="210"/>
      <c r="O537" s="210"/>
      <c r="P537" s="210"/>
      <c r="Q537" s="210"/>
      <c r="R537" s="210"/>
      <c r="S537" s="210"/>
      <c r="T537" s="211"/>
      <c r="AT537" s="212" t="s">
        <v>200</v>
      </c>
      <c r="AU537" s="212" t="s">
        <v>81</v>
      </c>
      <c r="AV537" s="12" t="s">
        <v>81</v>
      </c>
      <c r="AW537" s="12" t="s">
        <v>30</v>
      </c>
      <c r="AX537" s="12" t="s">
        <v>73</v>
      </c>
      <c r="AY537" s="212" t="s">
        <v>124</v>
      </c>
    </row>
    <row r="538" spans="1:65" s="14" customFormat="1" ht="11.25">
      <c r="B538" s="224"/>
      <c r="C538" s="225"/>
      <c r="D538" s="193" t="s">
        <v>200</v>
      </c>
      <c r="E538" s="226" t="s">
        <v>1</v>
      </c>
      <c r="F538" s="227" t="s">
        <v>205</v>
      </c>
      <c r="G538" s="225"/>
      <c r="H538" s="228">
        <v>0.37</v>
      </c>
      <c r="I538" s="229"/>
      <c r="J538" s="225"/>
      <c r="K538" s="225"/>
      <c r="L538" s="230"/>
      <c r="M538" s="231"/>
      <c r="N538" s="232"/>
      <c r="O538" s="232"/>
      <c r="P538" s="232"/>
      <c r="Q538" s="232"/>
      <c r="R538" s="232"/>
      <c r="S538" s="232"/>
      <c r="T538" s="233"/>
      <c r="AT538" s="234" t="s">
        <v>200</v>
      </c>
      <c r="AU538" s="234" t="s">
        <v>81</v>
      </c>
      <c r="AV538" s="14" t="s">
        <v>129</v>
      </c>
      <c r="AW538" s="14" t="s">
        <v>30</v>
      </c>
      <c r="AX538" s="14" t="s">
        <v>81</v>
      </c>
      <c r="AY538" s="234" t="s">
        <v>124</v>
      </c>
    </row>
    <row r="539" spans="1:65" s="2" customFormat="1" ht="24.2" customHeight="1">
      <c r="A539" s="34"/>
      <c r="B539" s="35"/>
      <c r="C539" s="179" t="s">
        <v>508</v>
      </c>
      <c r="D539" s="179" t="s">
        <v>125</v>
      </c>
      <c r="E539" s="180" t="s">
        <v>509</v>
      </c>
      <c r="F539" s="181" t="s">
        <v>510</v>
      </c>
      <c r="G539" s="182" t="s">
        <v>197</v>
      </c>
      <c r="H539" s="183">
        <v>0.59399999999999997</v>
      </c>
      <c r="I539" s="184"/>
      <c r="J539" s="185">
        <f>ROUND(I539*H539,2)</f>
        <v>0</v>
      </c>
      <c r="K539" s="186"/>
      <c r="L539" s="39"/>
      <c r="M539" s="187" t="s">
        <v>1</v>
      </c>
      <c r="N539" s="188" t="s">
        <v>38</v>
      </c>
      <c r="O539" s="71"/>
      <c r="P539" s="189">
        <f>O539*H539</f>
        <v>0</v>
      </c>
      <c r="Q539" s="189">
        <v>0</v>
      </c>
      <c r="R539" s="189">
        <f>Q539*H539</f>
        <v>0</v>
      </c>
      <c r="S539" s="189">
        <v>0</v>
      </c>
      <c r="T539" s="190">
        <f>S539*H539</f>
        <v>0</v>
      </c>
      <c r="U539" s="34"/>
      <c r="V539" s="34"/>
      <c r="W539" s="34"/>
      <c r="X539" s="34"/>
      <c r="Y539" s="34"/>
      <c r="Z539" s="34"/>
      <c r="AA539" s="34"/>
      <c r="AB539" s="34"/>
      <c r="AC539" s="34"/>
      <c r="AD539" s="34"/>
      <c r="AE539" s="34"/>
      <c r="AR539" s="191" t="s">
        <v>129</v>
      </c>
      <c r="AT539" s="191" t="s">
        <v>125</v>
      </c>
      <c r="AU539" s="191" t="s">
        <v>81</v>
      </c>
      <c r="AY539" s="17" t="s">
        <v>124</v>
      </c>
      <c r="BE539" s="192">
        <f>IF(N539="základní",J539,0)</f>
        <v>0</v>
      </c>
      <c r="BF539" s="192">
        <f>IF(N539="snížená",J539,0)</f>
        <v>0</v>
      </c>
      <c r="BG539" s="192">
        <f>IF(N539="zákl. přenesená",J539,0)</f>
        <v>0</v>
      </c>
      <c r="BH539" s="192">
        <f>IF(N539="sníž. přenesená",J539,0)</f>
        <v>0</v>
      </c>
      <c r="BI539" s="192">
        <f>IF(N539="nulová",J539,0)</f>
        <v>0</v>
      </c>
      <c r="BJ539" s="17" t="s">
        <v>81</v>
      </c>
      <c r="BK539" s="192">
        <f>ROUND(I539*H539,2)</f>
        <v>0</v>
      </c>
      <c r="BL539" s="17" t="s">
        <v>129</v>
      </c>
      <c r="BM539" s="191" t="s">
        <v>511</v>
      </c>
    </row>
    <row r="540" spans="1:65" s="2" customFormat="1" ht="19.5">
      <c r="A540" s="34"/>
      <c r="B540" s="35"/>
      <c r="C540" s="36"/>
      <c r="D540" s="193" t="s">
        <v>130</v>
      </c>
      <c r="E540" s="36"/>
      <c r="F540" s="194" t="s">
        <v>503</v>
      </c>
      <c r="G540" s="36"/>
      <c r="H540" s="36"/>
      <c r="I540" s="195"/>
      <c r="J540" s="36"/>
      <c r="K540" s="36"/>
      <c r="L540" s="39"/>
      <c r="M540" s="196"/>
      <c r="N540" s="197"/>
      <c r="O540" s="71"/>
      <c r="P540" s="71"/>
      <c r="Q540" s="71"/>
      <c r="R540" s="71"/>
      <c r="S540" s="71"/>
      <c r="T540" s="72"/>
      <c r="U540" s="34"/>
      <c r="V540" s="34"/>
      <c r="W540" s="34"/>
      <c r="X540" s="34"/>
      <c r="Y540" s="34"/>
      <c r="Z540" s="34"/>
      <c r="AA540" s="34"/>
      <c r="AB540" s="34"/>
      <c r="AC540" s="34"/>
      <c r="AD540" s="34"/>
      <c r="AE540" s="34"/>
      <c r="AT540" s="17" t="s">
        <v>130</v>
      </c>
      <c r="AU540" s="17" t="s">
        <v>81</v>
      </c>
    </row>
    <row r="541" spans="1:65" s="2" customFormat="1" ht="19.5">
      <c r="A541" s="34"/>
      <c r="B541" s="35"/>
      <c r="C541" s="36"/>
      <c r="D541" s="193" t="s">
        <v>198</v>
      </c>
      <c r="E541" s="36"/>
      <c r="F541" s="194" t="s">
        <v>504</v>
      </c>
      <c r="G541" s="36"/>
      <c r="H541" s="36"/>
      <c r="I541" s="195"/>
      <c r="J541" s="36"/>
      <c r="K541" s="36"/>
      <c r="L541" s="39"/>
      <c r="M541" s="196"/>
      <c r="N541" s="197"/>
      <c r="O541" s="71"/>
      <c r="P541" s="71"/>
      <c r="Q541" s="71"/>
      <c r="R541" s="71"/>
      <c r="S541" s="71"/>
      <c r="T541" s="72"/>
      <c r="U541" s="34"/>
      <c r="V541" s="34"/>
      <c r="W541" s="34"/>
      <c r="X541" s="34"/>
      <c r="Y541" s="34"/>
      <c r="Z541" s="34"/>
      <c r="AA541" s="34"/>
      <c r="AB541" s="34"/>
      <c r="AC541" s="34"/>
      <c r="AD541" s="34"/>
      <c r="AE541" s="34"/>
      <c r="AT541" s="17" t="s">
        <v>198</v>
      </c>
      <c r="AU541" s="17" t="s">
        <v>81</v>
      </c>
    </row>
    <row r="542" spans="1:65" s="12" customFormat="1" ht="11.25">
      <c r="B542" s="203"/>
      <c r="C542" s="204"/>
      <c r="D542" s="193" t="s">
        <v>200</v>
      </c>
      <c r="E542" s="205" t="s">
        <v>1</v>
      </c>
      <c r="F542" s="206" t="s">
        <v>218</v>
      </c>
      <c r="G542" s="204"/>
      <c r="H542" s="205" t="s">
        <v>1</v>
      </c>
      <c r="I542" s="207"/>
      <c r="J542" s="204"/>
      <c r="K542" s="204"/>
      <c r="L542" s="208"/>
      <c r="M542" s="209"/>
      <c r="N542" s="210"/>
      <c r="O542" s="210"/>
      <c r="P542" s="210"/>
      <c r="Q542" s="210"/>
      <c r="R542" s="210"/>
      <c r="S542" s="210"/>
      <c r="T542" s="211"/>
      <c r="AT542" s="212" t="s">
        <v>200</v>
      </c>
      <c r="AU542" s="212" t="s">
        <v>81</v>
      </c>
      <c r="AV542" s="12" t="s">
        <v>81</v>
      </c>
      <c r="AW542" s="12" t="s">
        <v>30</v>
      </c>
      <c r="AX542" s="12" t="s">
        <v>73</v>
      </c>
      <c r="AY542" s="212" t="s">
        <v>124</v>
      </c>
    </row>
    <row r="543" spans="1:65" s="12" customFormat="1" ht="11.25">
      <c r="B543" s="203"/>
      <c r="C543" s="204"/>
      <c r="D543" s="193" t="s">
        <v>200</v>
      </c>
      <c r="E543" s="205" t="s">
        <v>1</v>
      </c>
      <c r="F543" s="206" t="s">
        <v>201</v>
      </c>
      <c r="G543" s="204"/>
      <c r="H543" s="205" t="s">
        <v>1</v>
      </c>
      <c r="I543" s="207"/>
      <c r="J543" s="204"/>
      <c r="K543" s="204"/>
      <c r="L543" s="208"/>
      <c r="M543" s="209"/>
      <c r="N543" s="210"/>
      <c r="O543" s="210"/>
      <c r="P543" s="210"/>
      <c r="Q543" s="210"/>
      <c r="R543" s="210"/>
      <c r="S543" s="210"/>
      <c r="T543" s="211"/>
      <c r="AT543" s="212" t="s">
        <v>200</v>
      </c>
      <c r="AU543" s="212" t="s">
        <v>81</v>
      </c>
      <c r="AV543" s="12" t="s">
        <v>81</v>
      </c>
      <c r="AW543" s="12" t="s">
        <v>30</v>
      </c>
      <c r="AX543" s="12" t="s">
        <v>73</v>
      </c>
      <c r="AY543" s="212" t="s">
        <v>124</v>
      </c>
    </row>
    <row r="544" spans="1:65" s="13" customFormat="1" ht="11.25">
      <c r="B544" s="213"/>
      <c r="C544" s="214"/>
      <c r="D544" s="193" t="s">
        <v>200</v>
      </c>
      <c r="E544" s="215" t="s">
        <v>1</v>
      </c>
      <c r="F544" s="216" t="s">
        <v>512</v>
      </c>
      <c r="G544" s="214"/>
      <c r="H544" s="217">
        <v>0.29699999999999999</v>
      </c>
      <c r="I544" s="218"/>
      <c r="J544" s="214"/>
      <c r="K544" s="214"/>
      <c r="L544" s="219"/>
      <c r="M544" s="220"/>
      <c r="N544" s="221"/>
      <c r="O544" s="221"/>
      <c r="P544" s="221"/>
      <c r="Q544" s="221"/>
      <c r="R544" s="221"/>
      <c r="S544" s="221"/>
      <c r="T544" s="222"/>
      <c r="AT544" s="223" t="s">
        <v>200</v>
      </c>
      <c r="AU544" s="223" t="s">
        <v>81</v>
      </c>
      <c r="AV544" s="13" t="s">
        <v>83</v>
      </c>
      <c r="AW544" s="13" t="s">
        <v>30</v>
      </c>
      <c r="AX544" s="13" t="s">
        <v>73</v>
      </c>
      <c r="AY544" s="223" t="s">
        <v>124</v>
      </c>
    </row>
    <row r="545" spans="1:65" s="12" customFormat="1" ht="11.25">
      <c r="B545" s="203"/>
      <c r="C545" s="204"/>
      <c r="D545" s="193" t="s">
        <v>200</v>
      </c>
      <c r="E545" s="205" t="s">
        <v>1</v>
      </c>
      <c r="F545" s="206" t="s">
        <v>203</v>
      </c>
      <c r="G545" s="204"/>
      <c r="H545" s="205" t="s">
        <v>1</v>
      </c>
      <c r="I545" s="207"/>
      <c r="J545" s="204"/>
      <c r="K545" s="204"/>
      <c r="L545" s="208"/>
      <c r="M545" s="209"/>
      <c r="N545" s="210"/>
      <c r="O545" s="210"/>
      <c r="P545" s="210"/>
      <c r="Q545" s="210"/>
      <c r="R545" s="210"/>
      <c r="S545" s="210"/>
      <c r="T545" s="211"/>
      <c r="AT545" s="212" t="s">
        <v>200</v>
      </c>
      <c r="AU545" s="212" t="s">
        <v>81</v>
      </c>
      <c r="AV545" s="12" t="s">
        <v>81</v>
      </c>
      <c r="AW545" s="12" t="s">
        <v>30</v>
      </c>
      <c r="AX545" s="12" t="s">
        <v>73</v>
      </c>
      <c r="AY545" s="212" t="s">
        <v>124</v>
      </c>
    </row>
    <row r="546" spans="1:65" s="13" customFormat="1" ht="11.25">
      <c r="B546" s="213"/>
      <c r="C546" s="214"/>
      <c r="D546" s="193" t="s">
        <v>200</v>
      </c>
      <c r="E546" s="215" t="s">
        <v>1</v>
      </c>
      <c r="F546" s="216" t="s">
        <v>513</v>
      </c>
      <c r="G546" s="214"/>
      <c r="H546" s="217">
        <v>0.29699999999999999</v>
      </c>
      <c r="I546" s="218"/>
      <c r="J546" s="214"/>
      <c r="K546" s="214"/>
      <c r="L546" s="219"/>
      <c r="M546" s="220"/>
      <c r="N546" s="221"/>
      <c r="O546" s="221"/>
      <c r="P546" s="221"/>
      <c r="Q546" s="221"/>
      <c r="R546" s="221"/>
      <c r="S546" s="221"/>
      <c r="T546" s="222"/>
      <c r="AT546" s="223" t="s">
        <v>200</v>
      </c>
      <c r="AU546" s="223" t="s">
        <v>81</v>
      </c>
      <c r="AV546" s="13" t="s">
        <v>83</v>
      </c>
      <c r="AW546" s="13" t="s">
        <v>30</v>
      </c>
      <c r="AX546" s="13" t="s">
        <v>73</v>
      </c>
      <c r="AY546" s="223" t="s">
        <v>124</v>
      </c>
    </row>
    <row r="547" spans="1:65" s="12" customFormat="1" ht="11.25">
      <c r="B547" s="203"/>
      <c r="C547" s="204"/>
      <c r="D547" s="193" t="s">
        <v>200</v>
      </c>
      <c r="E547" s="205" t="s">
        <v>1</v>
      </c>
      <c r="F547" s="206" t="s">
        <v>507</v>
      </c>
      <c r="G547" s="204"/>
      <c r="H547" s="205" t="s">
        <v>1</v>
      </c>
      <c r="I547" s="207"/>
      <c r="J547" s="204"/>
      <c r="K547" s="204"/>
      <c r="L547" s="208"/>
      <c r="M547" s="209"/>
      <c r="N547" s="210"/>
      <c r="O547" s="210"/>
      <c r="P547" s="210"/>
      <c r="Q547" s="210"/>
      <c r="R547" s="210"/>
      <c r="S547" s="210"/>
      <c r="T547" s="211"/>
      <c r="AT547" s="212" t="s">
        <v>200</v>
      </c>
      <c r="AU547" s="212" t="s">
        <v>81</v>
      </c>
      <c r="AV547" s="12" t="s">
        <v>81</v>
      </c>
      <c r="AW547" s="12" t="s">
        <v>30</v>
      </c>
      <c r="AX547" s="12" t="s">
        <v>73</v>
      </c>
      <c r="AY547" s="212" t="s">
        <v>124</v>
      </c>
    </row>
    <row r="548" spans="1:65" s="14" customFormat="1" ht="11.25">
      <c r="B548" s="224"/>
      <c r="C548" s="225"/>
      <c r="D548" s="193" t="s">
        <v>200</v>
      </c>
      <c r="E548" s="226" t="s">
        <v>1</v>
      </c>
      <c r="F548" s="227" t="s">
        <v>205</v>
      </c>
      <c r="G548" s="225"/>
      <c r="H548" s="228">
        <v>0.59399999999999997</v>
      </c>
      <c r="I548" s="229"/>
      <c r="J548" s="225"/>
      <c r="K548" s="225"/>
      <c r="L548" s="230"/>
      <c r="M548" s="231"/>
      <c r="N548" s="232"/>
      <c r="O548" s="232"/>
      <c r="P548" s="232"/>
      <c r="Q548" s="232"/>
      <c r="R548" s="232"/>
      <c r="S548" s="232"/>
      <c r="T548" s="233"/>
      <c r="AT548" s="234" t="s">
        <v>200</v>
      </c>
      <c r="AU548" s="234" t="s">
        <v>81</v>
      </c>
      <c r="AV548" s="14" t="s">
        <v>129</v>
      </c>
      <c r="AW548" s="14" t="s">
        <v>30</v>
      </c>
      <c r="AX548" s="14" t="s">
        <v>81</v>
      </c>
      <c r="AY548" s="234" t="s">
        <v>124</v>
      </c>
    </row>
    <row r="549" spans="1:65" s="2" customFormat="1" ht="24.2" customHeight="1">
      <c r="A549" s="34"/>
      <c r="B549" s="35"/>
      <c r="C549" s="179" t="s">
        <v>514</v>
      </c>
      <c r="D549" s="179" t="s">
        <v>125</v>
      </c>
      <c r="E549" s="180" t="s">
        <v>515</v>
      </c>
      <c r="F549" s="181" t="s">
        <v>516</v>
      </c>
      <c r="G549" s="182" t="s">
        <v>197</v>
      </c>
      <c r="H549" s="183">
        <v>0.59399999999999997</v>
      </c>
      <c r="I549" s="184"/>
      <c r="J549" s="185">
        <f>ROUND(I549*H549,2)</f>
        <v>0</v>
      </c>
      <c r="K549" s="186"/>
      <c r="L549" s="39"/>
      <c r="M549" s="187" t="s">
        <v>1</v>
      </c>
      <c r="N549" s="188" t="s">
        <v>38</v>
      </c>
      <c r="O549" s="71"/>
      <c r="P549" s="189">
        <f>O549*H549</f>
        <v>0</v>
      </c>
      <c r="Q549" s="189">
        <v>0</v>
      </c>
      <c r="R549" s="189">
        <f>Q549*H549</f>
        <v>0</v>
      </c>
      <c r="S549" s="189">
        <v>0</v>
      </c>
      <c r="T549" s="190">
        <f>S549*H549</f>
        <v>0</v>
      </c>
      <c r="U549" s="34"/>
      <c r="V549" s="34"/>
      <c r="W549" s="34"/>
      <c r="X549" s="34"/>
      <c r="Y549" s="34"/>
      <c r="Z549" s="34"/>
      <c r="AA549" s="34"/>
      <c r="AB549" s="34"/>
      <c r="AC549" s="34"/>
      <c r="AD549" s="34"/>
      <c r="AE549" s="34"/>
      <c r="AR549" s="191" t="s">
        <v>129</v>
      </c>
      <c r="AT549" s="191" t="s">
        <v>125</v>
      </c>
      <c r="AU549" s="191" t="s">
        <v>81</v>
      </c>
      <c r="AY549" s="17" t="s">
        <v>124</v>
      </c>
      <c r="BE549" s="192">
        <f>IF(N549="základní",J549,0)</f>
        <v>0</v>
      </c>
      <c r="BF549" s="192">
        <f>IF(N549="snížená",J549,0)</f>
        <v>0</v>
      </c>
      <c r="BG549" s="192">
        <f>IF(N549="zákl. přenesená",J549,0)</f>
        <v>0</v>
      </c>
      <c r="BH549" s="192">
        <f>IF(N549="sníž. přenesená",J549,0)</f>
        <v>0</v>
      </c>
      <c r="BI549" s="192">
        <f>IF(N549="nulová",J549,0)</f>
        <v>0</v>
      </c>
      <c r="BJ549" s="17" t="s">
        <v>81</v>
      </c>
      <c r="BK549" s="192">
        <f>ROUND(I549*H549,2)</f>
        <v>0</v>
      </c>
      <c r="BL549" s="17" t="s">
        <v>129</v>
      </c>
      <c r="BM549" s="191" t="s">
        <v>517</v>
      </c>
    </row>
    <row r="550" spans="1:65" s="2" customFormat="1" ht="19.5">
      <c r="A550" s="34"/>
      <c r="B550" s="35"/>
      <c r="C550" s="36"/>
      <c r="D550" s="193" t="s">
        <v>198</v>
      </c>
      <c r="E550" s="36"/>
      <c r="F550" s="194" t="s">
        <v>518</v>
      </c>
      <c r="G550" s="36"/>
      <c r="H550" s="36"/>
      <c r="I550" s="195"/>
      <c r="J550" s="36"/>
      <c r="K550" s="36"/>
      <c r="L550" s="39"/>
      <c r="M550" s="196"/>
      <c r="N550" s="197"/>
      <c r="O550" s="71"/>
      <c r="P550" s="71"/>
      <c r="Q550" s="71"/>
      <c r="R550" s="71"/>
      <c r="S550" s="71"/>
      <c r="T550" s="72"/>
      <c r="U550" s="34"/>
      <c r="V550" s="34"/>
      <c r="W550" s="34"/>
      <c r="X550" s="34"/>
      <c r="Y550" s="34"/>
      <c r="Z550" s="34"/>
      <c r="AA550" s="34"/>
      <c r="AB550" s="34"/>
      <c r="AC550" s="34"/>
      <c r="AD550" s="34"/>
      <c r="AE550" s="34"/>
      <c r="AT550" s="17" t="s">
        <v>198</v>
      </c>
      <c r="AU550" s="17" t="s">
        <v>81</v>
      </c>
    </row>
    <row r="551" spans="1:65" s="12" customFormat="1" ht="11.25">
      <c r="B551" s="203"/>
      <c r="C551" s="204"/>
      <c r="D551" s="193" t="s">
        <v>200</v>
      </c>
      <c r="E551" s="205" t="s">
        <v>1</v>
      </c>
      <c r="F551" s="206" t="s">
        <v>218</v>
      </c>
      <c r="G551" s="204"/>
      <c r="H551" s="205" t="s">
        <v>1</v>
      </c>
      <c r="I551" s="207"/>
      <c r="J551" s="204"/>
      <c r="K551" s="204"/>
      <c r="L551" s="208"/>
      <c r="M551" s="209"/>
      <c r="N551" s="210"/>
      <c r="O551" s="210"/>
      <c r="P551" s="210"/>
      <c r="Q551" s="210"/>
      <c r="R551" s="210"/>
      <c r="S551" s="210"/>
      <c r="T551" s="211"/>
      <c r="AT551" s="212" t="s">
        <v>200</v>
      </c>
      <c r="AU551" s="212" t="s">
        <v>81</v>
      </c>
      <c r="AV551" s="12" t="s">
        <v>81</v>
      </c>
      <c r="AW551" s="12" t="s">
        <v>30</v>
      </c>
      <c r="AX551" s="12" t="s">
        <v>73</v>
      </c>
      <c r="AY551" s="212" t="s">
        <v>124</v>
      </c>
    </row>
    <row r="552" spans="1:65" s="12" customFormat="1" ht="11.25">
      <c r="B552" s="203"/>
      <c r="C552" s="204"/>
      <c r="D552" s="193" t="s">
        <v>200</v>
      </c>
      <c r="E552" s="205" t="s">
        <v>1</v>
      </c>
      <c r="F552" s="206" t="s">
        <v>201</v>
      </c>
      <c r="G552" s="204"/>
      <c r="H552" s="205" t="s">
        <v>1</v>
      </c>
      <c r="I552" s="207"/>
      <c r="J552" s="204"/>
      <c r="K552" s="204"/>
      <c r="L552" s="208"/>
      <c r="M552" s="209"/>
      <c r="N552" s="210"/>
      <c r="O552" s="210"/>
      <c r="P552" s="210"/>
      <c r="Q552" s="210"/>
      <c r="R552" s="210"/>
      <c r="S552" s="210"/>
      <c r="T552" s="211"/>
      <c r="AT552" s="212" t="s">
        <v>200</v>
      </c>
      <c r="AU552" s="212" t="s">
        <v>81</v>
      </c>
      <c r="AV552" s="12" t="s">
        <v>81</v>
      </c>
      <c r="AW552" s="12" t="s">
        <v>30</v>
      </c>
      <c r="AX552" s="12" t="s">
        <v>73</v>
      </c>
      <c r="AY552" s="212" t="s">
        <v>124</v>
      </c>
    </row>
    <row r="553" spans="1:65" s="13" customFormat="1" ht="11.25">
      <c r="B553" s="213"/>
      <c r="C553" s="214"/>
      <c r="D553" s="193" t="s">
        <v>200</v>
      </c>
      <c r="E553" s="215" t="s">
        <v>1</v>
      </c>
      <c r="F553" s="216" t="s">
        <v>512</v>
      </c>
      <c r="G553" s="214"/>
      <c r="H553" s="217">
        <v>0.29699999999999999</v>
      </c>
      <c r="I553" s="218"/>
      <c r="J553" s="214"/>
      <c r="K553" s="214"/>
      <c r="L553" s="219"/>
      <c r="M553" s="220"/>
      <c r="N553" s="221"/>
      <c r="O553" s="221"/>
      <c r="P553" s="221"/>
      <c r="Q553" s="221"/>
      <c r="R553" s="221"/>
      <c r="S553" s="221"/>
      <c r="T553" s="222"/>
      <c r="AT553" s="223" t="s">
        <v>200</v>
      </c>
      <c r="AU553" s="223" t="s">
        <v>81</v>
      </c>
      <c r="AV553" s="13" t="s">
        <v>83</v>
      </c>
      <c r="AW553" s="13" t="s">
        <v>30</v>
      </c>
      <c r="AX553" s="13" t="s">
        <v>73</v>
      </c>
      <c r="AY553" s="223" t="s">
        <v>124</v>
      </c>
    </row>
    <row r="554" spans="1:65" s="12" customFormat="1" ht="11.25">
      <c r="B554" s="203"/>
      <c r="C554" s="204"/>
      <c r="D554" s="193" t="s">
        <v>200</v>
      </c>
      <c r="E554" s="205" t="s">
        <v>1</v>
      </c>
      <c r="F554" s="206" t="s">
        <v>203</v>
      </c>
      <c r="G554" s="204"/>
      <c r="H554" s="205" t="s">
        <v>1</v>
      </c>
      <c r="I554" s="207"/>
      <c r="J554" s="204"/>
      <c r="K554" s="204"/>
      <c r="L554" s="208"/>
      <c r="M554" s="209"/>
      <c r="N554" s="210"/>
      <c r="O554" s="210"/>
      <c r="P554" s="210"/>
      <c r="Q554" s="210"/>
      <c r="R554" s="210"/>
      <c r="S554" s="210"/>
      <c r="T554" s="211"/>
      <c r="AT554" s="212" t="s">
        <v>200</v>
      </c>
      <c r="AU554" s="212" t="s">
        <v>81</v>
      </c>
      <c r="AV554" s="12" t="s">
        <v>81</v>
      </c>
      <c r="AW554" s="12" t="s">
        <v>30</v>
      </c>
      <c r="AX554" s="12" t="s">
        <v>73</v>
      </c>
      <c r="AY554" s="212" t="s">
        <v>124</v>
      </c>
    </row>
    <row r="555" spans="1:65" s="13" customFormat="1" ht="11.25">
      <c r="B555" s="213"/>
      <c r="C555" s="214"/>
      <c r="D555" s="193" t="s">
        <v>200</v>
      </c>
      <c r="E555" s="215" t="s">
        <v>1</v>
      </c>
      <c r="F555" s="216" t="s">
        <v>513</v>
      </c>
      <c r="G555" s="214"/>
      <c r="H555" s="217">
        <v>0.29699999999999999</v>
      </c>
      <c r="I555" s="218"/>
      <c r="J555" s="214"/>
      <c r="K555" s="214"/>
      <c r="L555" s="219"/>
      <c r="M555" s="220"/>
      <c r="N555" s="221"/>
      <c r="O555" s="221"/>
      <c r="P555" s="221"/>
      <c r="Q555" s="221"/>
      <c r="R555" s="221"/>
      <c r="S555" s="221"/>
      <c r="T555" s="222"/>
      <c r="AT555" s="223" t="s">
        <v>200</v>
      </c>
      <c r="AU555" s="223" t="s">
        <v>81</v>
      </c>
      <c r="AV555" s="13" t="s">
        <v>83</v>
      </c>
      <c r="AW555" s="13" t="s">
        <v>30</v>
      </c>
      <c r="AX555" s="13" t="s">
        <v>73</v>
      </c>
      <c r="AY555" s="223" t="s">
        <v>124</v>
      </c>
    </row>
    <row r="556" spans="1:65" s="14" customFormat="1" ht="11.25">
      <c r="B556" s="224"/>
      <c r="C556" s="225"/>
      <c r="D556" s="193" t="s">
        <v>200</v>
      </c>
      <c r="E556" s="226" t="s">
        <v>1</v>
      </c>
      <c r="F556" s="227" t="s">
        <v>205</v>
      </c>
      <c r="G556" s="225"/>
      <c r="H556" s="228">
        <v>0.59399999999999997</v>
      </c>
      <c r="I556" s="229"/>
      <c r="J556" s="225"/>
      <c r="K556" s="225"/>
      <c r="L556" s="230"/>
      <c r="M556" s="231"/>
      <c r="N556" s="232"/>
      <c r="O556" s="232"/>
      <c r="P556" s="232"/>
      <c r="Q556" s="232"/>
      <c r="R556" s="232"/>
      <c r="S556" s="232"/>
      <c r="T556" s="233"/>
      <c r="AT556" s="234" t="s">
        <v>200</v>
      </c>
      <c r="AU556" s="234" t="s">
        <v>81</v>
      </c>
      <c r="AV556" s="14" t="s">
        <v>129</v>
      </c>
      <c r="AW556" s="14" t="s">
        <v>30</v>
      </c>
      <c r="AX556" s="14" t="s">
        <v>81</v>
      </c>
      <c r="AY556" s="234" t="s">
        <v>124</v>
      </c>
    </row>
    <row r="557" spans="1:65" s="2" customFormat="1" ht="24.2" customHeight="1">
      <c r="A557" s="34"/>
      <c r="B557" s="35"/>
      <c r="C557" s="179" t="s">
        <v>314</v>
      </c>
      <c r="D557" s="179" t="s">
        <v>125</v>
      </c>
      <c r="E557" s="180" t="s">
        <v>519</v>
      </c>
      <c r="F557" s="181" t="s">
        <v>520</v>
      </c>
      <c r="G557" s="182" t="s">
        <v>197</v>
      </c>
      <c r="H557" s="183">
        <v>0.59399999999999997</v>
      </c>
      <c r="I557" s="184"/>
      <c r="J557" s="185">
        <f>ROUND(I557*H557,2)</f>
        <v>0</v>
      </c>
      <c r="K557" s="186"/>
      <c r="L557" s="39"/>
      <c r="M557" s="187" t="s">
        <v>1</v>
      </c>
      <c r="N557" s="188" t="s">
        <v>38</v>
      </c>
      <c r="O557" s="71"/>
      <c r="P557" s="189">
        <f>O557*H557</f>
        <v>0</v>
      </c>
      <c r="Q557" s="189">
        <v>0</v>
      </c>
      <c r="R557" s="189">
        <f>Q557*H557</f>
        <v>0</v>
      </c>
      <c r="S557" s="189">
        <v>0</v>
      </c>
      <c r="T557" s="190">
        <f>S557*H557</f>
        <v>0</v>
      </c>
      <c r="U557" s="34"/>
      <c r="V557" s="34"/>
      <c r="W557" s="34"/>
      <c r="X557" s="34"/>
      <c r="Y557" s="34"/>
      <c r="Z557" s="34"/>
      <c r="AA557" s="34"/>
      <c r="AB557" s="34"/>
      <c r="AC557" s="34"/>
      <c r="AD557" s="34"/>
      <c r="AE557" s="34"/>
      <c r="AR557" s="191" t="s">
        <v>129</v>
      </c>
      <c r="AT557" s="191" t="s">
        <v>125</v>
      </c>
      <c r="AU557" s="191" t="s">
        <v>81</v>
      </c>
      <c r="AY557" s="17" t="s">
        <v>124</v>
      </c>
      <c r="BE557" s="192">
        <f>IF(N557="základní",J557,0)</f>
        <v>0</v>
      </c>
      <c r="BF557" s="192">
        <f>IF(N557="snížená",J557,0)</f>
        <v>0</v>
      </c>
      <c r="BG557" s="192">
        <f>IF(N557="zákl. přenesená",J557,0)</f>
        <v>0</v>
      </c>
      <c r="BH557" s="192">
        <f>IF(N557="sníž. přenesená",J557,0)</f>
        <v>0</v>
      </c>
      <c r="BI557" s="192">
        <f>IF(N557="nulová",J557,0)</f>
        <v>0</v>
      </c>
      <c r="BJ557" s="17" t="s">
        <v>81</v>
      </c>
      <c r="BK557" s="192">
        <f>ROUND(I557*H557,2)</f>
        <v>0</v>
      </c>
      <c r="BL557" s="17" t="s">
        <v>129</v>
      </c>
      <c r="BM557" s="191" t="s">
        <v>521</v>
      </c>
    </row>
    <row r="558" spans="1:65" s="2" customFormat="1" ht="29.25">
      <c r="A558" s="34"/>
      <c r="B558" s="35"/>
      <c r="C558" s="36"/>
      <c r="D558" s="193" t="s">
        <v>198</v>
      </c>
      <c r="E558" s="36"/>
      <c r="F558" s="194" t="s">
        <v>522</v>
      </c>
      <c r="G558" s="36"/>
      <c r="H558" s="36"/>
      <c r="I558" s="195"/>
      <c r="J558" s="36"/>
      <c r="K558" s="36"/>
      <c r="L558" s="39"/>
      <c r="M558" s="196"/>
      <c r="N558" s="197"/>
      <c r="O558" s="71"/>
      <c r="P558" s="71"/>
      <c r="Q558" s="71"/>
      <c r="R558" s="71"/>
      <c r="S558" s="71"/>
      <c r="T558" s="72"/>
      <c r="U558" s="34"/>
      <c r="V558" s="34"/>
      <c r="W558" s="34"/>
      <c r="X558" s="34"/>
      <c r="Y558" s="34"/>
      <c r="Z558" s="34"/>
      <c r="AA558" s="34"/>
      <c r="AB558" s="34"/>
      <c r="AC558" s="34"/>
      <c r="AD558" s="34"/>
      <c r="AE558" s="34"/>
      <c r="AT558" s="17" t="s">
        <v>198</v>
      </c>
      <c r="AU558" s="17" t="s">
        <v>81</v>
      </c>
    </row>
    <row r="559" spans="1:65" s="12" customFormat="1" ht="11.25">
      <c r="B559" s="203"/>
      <c r="C559" s="204"/>
      <c r="D559" s="193" t="s">
        <v>200</v>
      </c>
      <c r="E559" s="205" t="s">
        <v>1</v>
      </c>
      <c r="F559" s="206" t="s">
        <v>218</v>
      </c>
      <c r="G559" s="204"/>
      <c r="H559" s="205" t="s">
        <v>1</v>
      </c>
      <c r="I559" s="207"/>
      <c r="J559" s="204"/>
      <c r="K559" s="204"/>
      <c r="L559" s="208"/>
      <c r="M559" s="209"/>
      <c r="N559" s="210"/>
      <c r="O559" s="210"/>
      <c r="P559" s="210"/>
      <c r="Q559" s="210"/>
      <c r="R559" s="210"/>
      <c r="S559" s="210"/>
      <c r="T559" s="211"/>
      <c r="AT559" s="212" t="s">
        <v>200</v>
      </c>
      <c r="AU559" s="212" t="s">
        <v>81</v>
      </c>
      <c r="AV559" s="12" t="s">
        <v>81</v>
      </c>
      <c r="AW559" s="12" t="s">
        <v>30</v>
      </c>
      <c r="AX559" s="12" t="s">
        <v>73</v>
      </c>
      <c r="AY559" s="212" t="s">
        <v>124</v>
      </c>
    </row>
    <row r="560" spans="1:65" s="12" customFormat="1" ht="11.25">
      <c r="B560" s="203"/>
      <c r="C560" s="204"/>
      <c r="D560" s="193" t="s">
        <v>200</v>
      </c>
      <c r="E560" s="205" t="s">
        <v>1</v>
      </c>
      <c r="F560" s="206" t="s">
        <v>201</v>
      </c>
      <c r="G560" s="204"/>
      <c r="H560" s="205" t="s">
        <v>1</v>
      </c>
      <c r="I560" s="207"/>
      <c r="J560" s="204"/>
      <c r="K560" s="204"/>
      <c r="L560" s="208"/>
      <c r="M560" s="209"/>
      <c r="N560" s="210"/>
      <c r="O560" s="210"/>
      <c r="P560" s="210"/>
      <c r="Q560" s="210"/>
      <c r="R560" s="210"/>
      <c r="S560" s="210"/>
      <c r="T560" s="211"/>
      <c r="AT560" s="212" t="s">
        <v>200</v>
      </c>
      <c r="AU560" s="212" t="s">
        <v>81</v>
      </c>
      <c r="AV560" s="12" t="s">
        <v>81</v>
      </c>
      <c r="AW560" s="12" t="s">
        <v>30</v>
      </c>
      <c r="AX560" s="12" t="s">
        <v>73</v>
      </c>
      <c r="AY560" s="212" t="s">
        <v>124</v>
      </c>
    </row>
    <row r="561" spans="1:65" s="13" customFormat="1" ht="11.25">
      <c r="B561" s="213"/>
      <c r="C561" s="214"/>
      <c r="D561" s="193" t="s">
        <v>200</v>
      </c>
      <c r="E561" s="215" t="s">
        <v>1</v>
      </c>
      <c r="F561" s="216" t="s">
        <v>512</v>
      </c>
      <c r="G561" s="214"/>
      <c r="H561" s="217">
        <v>0.29699999999999999</v>
      </c>
      <c r="I561" s="218"/>
      <c r="J561" s="214"/>
      <c r="K561" s="214"/>
      <c r="L561" s="219"/>
      <c r="M561" s="220"/>
      <c r="N561" s="221"/>
      <c r="O561" s="221"/>
      <c r="P561" s="221"/>
      <c r="Q561" s="221"/>
      <c r="R561" s="221"/>
      <c r="S561" s="221"/>
      <c r="T561" s="222"/>
      <c r="AT561" s="223" t="s">
        <v>200</v>
      </c>
      <c r="AU561" s="223" t="s">
        <v>81</v>
      </c>
      <c r="AV561" s="13" t="s">
        <v>83</v>
      </c>
      <c r="AW561" s="13" t="s">
        <v>30</v>
      </c>
      <c r="AX561" s="13" t="s">
        <v>73</v>
      </c>
      <c r="AY561" s="223" t="s">
        <v>124</v>
      </c>
    </row>
    <row r="562" spans="1:65" s="12" customFormat="1" ht="11.25">
      <c r="B562" s="203"/>
      <c r="C562" s="204"/>
      <c r="D562" s="193" t="s">
        <v>200</v>
      </c>
      <c r="E562" s="205" t="s">
        <v>1</v>
      </c>
      <c r="F562" s="206" t="s">
        <v>203</v>
      </c>
      <c r="G562" s="204"/>
      <c r="H562" s="205" t="s">
        <v>1</v>
      </c>
      <c r="I562" s="207"/>
      <c r="J562" s="204"/>
      <c r="K562" s="204"/>
      <c r="L562" s="208"/>
      <c r="M562" s="209"/>
      <c r="N562" s="210"/>
      <c r="O562" s="210"/>
      <c r="P562" s="210"/>
      <c r="Q562" s="210"/>
      <c r="R562" s="210"/>
      <c r="S562" s="210"/>
      <c r="T562" s="211"/>
      <c r="AT562" s="212" t="s">
        <v>200</v>
      </c>
      <c r="AU562" s="212" t="s">
        <v>81</v>
      </c>
      <c r="AV562" s="12" t="s">
        <v>81</v>
      </c>
      <c r="AW562" s="12" t="s">
        <v>30</v>
      </c>
      <c r="AX562" s="12" t="s">
        <v>73</v>
      </c>
      <c r="AY562" s="212" t="s">
        <v>124</v>
      </c>
    </row>
    <row r="563" spans="1:65" s="13" customFormat="1" ht="11.25">
      <c r="B563" s="213"/>
      <c r="C563" s="214"/>
      <c r="D563" s="193" t="s">
        <v>200</v>
      </c>
      <c r="E563" s="215" t="s">
        <v>1</v>
      </c>
      <c r="F563" s="216" t="s">
        <v>513</v>
      </c>
      <c r="G563" s="214"/>
      <c r="H563" s="217">
        <v>0.29699999999999999</v>
      </c>
      <c r="I563" s="218"/>
      <c r="J563" s="214"/>
      <c r="K563" s="214"/>
      <c r="L563" s="219"/>
      <c r="M563" s="220"/>
      <c r="N563" s="221"/>
      <c r="O563" s="221"/>
      <c r="P563" s="221"/>
      <c r="Q563" s="221"/>
      <c r="R563" s="221"/>
      <c r="S563" s="221"/>
      <c r="T563" s="222"/>
      <c r="AT563" s="223" t="s">
        <v>200</v>
      </c>
      <c r="AU563" s="223" t="s">
        <v>81</v>
      </c>
      <c r="AV563" s="13" t="s">
        <v>83</v>
      </c>
      <c r="AW563" s="13" t="s">
        <v>30</v>
      </c>
      <c r="AX563" s="13" t="s">
        <v>73</v>
      </c>
      <c r="AY563" s="223" t="s">
        <v>124</v>
      </c>
    </row>
    <row r="564" spans="1:65" s="14" customFormat="1" ht="11.25">
      <c r="B564" s="224"/>
      <c r="C564" s="225"/>
      <c r="D564" s="193" t="s">
        <v>200</v>
      </c>
      <c r="E564" s="226" t="s">
        <v>1</v>
      </c>
      <c r="F564" s="227" t="s">
        <v>205</v>
      </c>
      <c r="G564" s="225"/>
      <c r="H564" s="228">
        <v>0.59399999999999997</v>
      </c>
      <c r="I564" s="229"/>
      <c r="J564" s="225"/>
      <c r="K564" s="225"/>
      <c r="L564" s="230"/>
      <c r="M564" s="231"/>
      <c r="N564" s="232"/>
      <c r="O564" s="232"/>
      <c r="P564" s="232"/>
      <c r="Q564" s="232"/>
      <c r="R564" s="232"/>
      <c r="S564" s="232"/>
      <c r="T564" s="233"/>
      <c r="AT564" s="234" t="s">
        <v>200</v>
      </c>
      <c r="AU564" s="234" t="s">
        <v>81</v>
      </c>
      <c r="AV564" s="14" t="s">
        <v>129</v>
      </c>
      <c r="AW564" s="14" t="s">
        <v>30</v>
      </c>
      <c r="AX564" s="14" t="s">
        <v>81</v>
      </c>
      <c r="AY564" s="234" t="s">
        <v>124</v>
      </c>
    </row>
    <row r="565" spans="1:65" s="2" customFormat="1" ht="37.9" customHeight="1">
      <c r="A565" s="34"/>
      <c r="B565" s="35"/>
      <c r="C565" s="179" t="s">
        <v>523</v>
      </c>
      <c r="D565" s="179" t="s">
        <v>125</v>
      </c>
      <c r="E565" s="180" t="s">
        <v>524</v>
      </c>
      <c r="F565" s="181" t="s">
        <v>525</v>
      </c>
      <c r="G565" s="182" t="s">
        <v>526</v>
      </c>
      <c r="H565" s="183">
        <v>0.02</v>
      </c>
      <c r="I565" s="184"/>
      <c r="J565" s="185">
        <f>ROUND(I565*H565,2)</f>
        <v>0</v>
      </c>
      <c r="K565" s="186"/>
      <c r="L565" s="39"/>
      <c r="M565" s="187" t="s">
        <v>1</v>
      </c>
      <c r="N565" s="188" t="s">
        <v>38</v>
      </c>
      <c r="O565" s="71"/>
      <c r="P565" s="189">
        <f>O565*H565</f>
        <v>0</v>
      </c>
      <c r="Q565" s="189">
        <v>0</v>
      </c>
      <c r="R565" s="189">
        <f>Q565*H565</f>
        <v>0</v>
      </c>
      <c r="S565" s="189">
        <v>0</v>
      </c>
      <c r="T565" s="190">
        <f>S565*H565</f>
        <v>0</v>
      </c>
      <c r="U565" s="34"/>
      <c r="V565" s="34"/>
      <c r="W565" s="34"/>
      <c r="X565" s="34"/>
      <c r="Y565" s="34"/>
      <c r="Z565" s="34"/>
      <c r="AA565" s="34"/>
      <c r="AB565" s="34"/>
      <c r="AC565" s="34"/>
      <c r="AD565" s="34"/>
      <c r="AE565" s="34"/>
      <c r="AR565" s="191" t="s">
        <v>129</v>
      </c>
      <c r="AT565" s="191" t="s">
        <v>125</v>
      </c>
      <c r="AU565" s="191" t="s">
        <v>81</v>
      </c>
      <c r="AY565" s="17" t="s">
        <v>124</v>
      </c>
      <c r="BE565" s="192">
        <f>IF(N565="základní",J565,0)</f>
        <v>0</v>
      </c>
      <c r="BF565" s="192">
        <f>IF(N565="snížená",J565,0)</f>
        <v>0</v>
      </c>
      <c r="BG565" s="192">
        <f>IF(N565="zákl. přenesená",J565,0)</f>
        <v>0</v>
      </c>
      <c r="BH565" s="192">
        <f>IF(N565="sníž. přenesená",J565,0)</f>
        <v>0</v>
      </c>
      <c r="BI565" s="192">
        <f>IF(N565="nulová",J565,0)</f>
        <v>0</v>
      </c>
      <c r="BJ565" s="17" t="s">
        <v>81</v>
      </c>
      <c r="BK565" s="192">
        <f>ROUND(I565*H565,2)</f>
        <v>0</v>
      </c>
      <c r="BL565" s="17" t="s">
        <v>129</v>
      </c>
      <c r="BM565" s="191" t="s">
        <v>527</v>
      </c>
    </row>
    <row r="566" spans="1:65" s="2" customFormat="1" ht="19.5">
      <c r="A566" s="34"/>
      <c r="B566" s="35"/>
      <c r="C566" s="36"/>
      <c r="D566" s="193" t="s">
        <v>198</v>
      </c>
      <c r="E566" s="36"/>
      <c r="F566" s="194" t="s">
        <v>528</v>
      </c>
      <c r="G566" s="36"/>
      <c r="H566" s="36"/>
      <c r="I566" s="195"/>
      <c r="J566" s="36"/>
      <c r="K566" s="36"/>
      <c r="L566" s="39"/>
      <c r="M566" s="196"/>
      <c r="N566" s="197"/>
      <c r="O566" s="71"/>
      <c r="P566" s="71"/>
      <c r="Q566" s="71"/>
      <c r="R566" s="71"/>
      <c r="S566" s="71"/>
      <c r="T566" s="72"/>
      <c r="U566" s="34"/>
      <c r="V566" s="34"/>
      <c r="W566" s="34"/>
      <c r="X566" s="34"/>
      <c r="Y566" s="34"/>
      <c r="Z566" s="34"/>
      <c r="AA566" s="34"/>
      <c r="AB566" s="34"/>
      <c r="AC566" s="34"/>
      <c r="AD566" s="34"/>
      <c r="AE566" s="34"/>
      <c r="AT566" s="17" t="s">
        <v>198</v>
      </c>
      <c r="AU566" s="17" t="s">
        <v>81</v>
      </c>
    </row>
    <row r="567" spans="1:65" s="12" customFormat="1" ht="11.25">
      <c r="B567" s="203"/>
      <c r="C567" s="204"/>
      <c r="D567" s="193" t="s">
        <v>200</v>
      </c>
      <c r="E567" s="205" t="s">
        <v>1</v>
      </c>
      <c r="F567" s="206" t="s">
        <v>218</v>
      </c>
      <c r="G567" s="204"/>
      <c r="H567" s="205" t="s">
        <v>1</v>
      </c>
      <c r="I567" s="207"/>
      <c r="J567" s="204"/>
      <c r="K567" s="204"/>
      <c r="L567" s="208"/>
      <c r="M567" s="209"/>
      <c r="N567" s="210"/>
      <c r="O567" s="210"/>
      <c r="P567" s="210"/>
      <c r="Q567" s="210"/>
      <c r="R567" s="210"/>
      <c r="S567" s="210"/>
      <c r="T567" s="211"/>
      <c r="AT567" s="212" t="s">
        <v>200</v>
      </c>
      <c r="AU567" s="212" t="s">
        <v>81</v>
      </c>
      <c r="AV567" s="12" t="s">
        <v>81</v>
      </c>
      <c r="AW567" s="12" t="s">
        <v>30</v>
      </c>
      <c r="AX567" s="12" t="s">
        <v>73</v>
      </c>
      <c r="AY567" s="212" t="s">
        <v>124</v>
      </c>
    </row>
    <row r="568" spans="1:65" s="12" customFormat="1" ht="11.25">
      <c r="B568" s="203"/>
      <c r="C568" s="204"/>
      <c r="D568" s="193" t="s">
        <v>200</v>
      </c>
      <c r="E568" s="205" t="s">
        <v>1</v>
      </c>
      <c r="F568" s="206" t="s">
        <v>201</v>
      </c>
      <c r="G568" s="204"/>
      <c r="H568" s="205" t="s">
        <v>1</v>
      </c>
      <c r="I568" s="207"/>
      <c r="J568" s="204"/>
      <c r="K568" s="204"/>
      <c r="L568" s="208"/>
      <c r="M568" s="209"/>
      <c r="N568" s="210"/>
      <c r="O568" s="210"/>
      <c r="P568" s="210"/>
      <c r="Q568" s="210"/>
      <c r="R568" s="210"/>
      <c r="S568" s="210"/>
      <c r="T568" s="211"/>
      <c r="AT568" s="212" t="s">
        <v>200</v>
      </c>
      <c r="AU568" s="212" t="s">
        <v>81</v>
      </c>
      <c r="AV568" s="12" t="s">
        <v>81</v>
      </c>
      <c r="AW568" s="12" t="s">
        <v>30</v>
      </c>
      <c r="AX568" s="12" t="s">
        <v>73</v>
      </c>
      <c r="AY568" s="212" t="s">
        <v>124</v>
      </c>
    </row>
    <row r="569" spans="1:65" s="13" customFormat="1" ht="11.25">
      <c r="B569" s="213"/>
      <c r="C569" s="214"/>
      <c r="D569" s="193" t="s">
        <v>200</v>
      </c>
      <c r="E569" s="215" t="s">
        <v>1</v>
      </c>
      <c r="F569" s="216" t="s">
        <v>529</v>
      </c>
      <c r="G569" s="214"/>
      <c r="H569" s="217">
        <v>0.01</v>
      </c>
      <c r="I569" s="218"/>
      <c r="J569" s="214"/>
      <c r="K569" s="214"/>
      <c r="L569" s="219"/>
      <c r="M569" s="220"/>
      <c r="N569" s="221"/>
      <c r="O569" s="221"/>
      <c r="P569" s="221"/>
      <c r="Q569" s="221"/>
      <c r="R569" s="221"/>
      <c r="S569" s="221"/>
      <c r="T569" s="222"/>
      <c r="AT569" s="223" t="s">
        <v>200</v>
      </c>
      <c r="AU569" s="223" t="s">
        <v>81</v>
      </c>
      <c r="AV569" s="13" t="s">
        <v>83</v>
      </c>
      <c r="AW569" s="13" t="s">
        <v>30</v>
      </c>
      <c r="AX569" s="13" t="s">
        <v>73</v>
      </c>
      <c r="AY569" s="223" t="s">
        <v>124</v>
      </c>
    </row>
    <row r="570" spans="1:65" s="12" customFormat="1" ht="11.25">
      <c r="B570" s="203"/>
      <c r="C570" s="204"/>
      <c r="D570" s="193" t="s">
        <v>200</v>
      </c>
      <c r="E570" s="205" t="s">
        <v>1</v>
      </c>
      <c r="F570" s="206" t="s">
        <v>203</v>
      </c>
      <c r="G570" s="204"/>
      <c r="H570" s="205" t="s">
        <v>1</v>
      </c>
      <c r="I570" s="207"/>
      <c r="J570" s="204"/>
      <c r="K570" s="204"/>
      <c r="L570" s="208"/>
      <c r="M570" s="209"/>
      <c r="N570" s="210"/>
      <c r="O570" s="210"/>
      <c r="P570" s="210"/>
      <c r="Q570" s="210"/>
      <c r="R570" s="210"/>
      <c r="S570" s="210"/>
      <c r="T570" s="211"/>
      <c r="AT570" s="212" t="s">
        <v>200</v>
      </c>
      <c r="AU570" s="212" t="s">
        <v>81</v>
      </c>
      <c r="AV570" s="12" t="s">
        <v>81</v>
      </c>
      <c r="AW570" s="12" t="s">
        <v>30</v>
      </c>
      <c r="AX570" s="12" t="s">
        <v>73</v>
      </c>
      <c r="AY570" s="212" t="s">
        <v>124</v>
      </c>
    </row>
    <row r="571" spans="1:65" s="13" customFormat="1" ht="11.25">
      <c r="B571" s="213"/>
      <c r="C571" s="214"/>
      <c r="D571" s="193" t="s">
        <v>200</v>
      </c>
      <c r="E571" s="215" t="s">
        <v>1</v>
      </c>
      <c r="F571" s="216" t="s">
        <v>530</v>
      </c>
      <c r="G571" s="214"/>
      <c r="H571" s="217">
        <v>0.01</v>
      </c>
      <c r="I571" s="218"/>
      <c r="J571" s="214"/>
      <c r="K571" s="214"/>
      <c r="L571" s="219"/>
      <c r="M571" s="220"/>
      <c r="N571" s="221"/>
      <c r="O571" s="221"/>
      <c r="P571" s="221"/>
      <c r="Q571" s="221"/>
      <c r="R571" s="221"/>
      <c r="S571" s="221"/>
      <c r="T571" s="222"/>
      <c r="AT571" s="223" t="s">
        <v>200</v>
      </c>
      <c r="AU571" s="223" t="s">
        <v>81</v>
      </c>
      <c r="AV571" s="13" t="s">
        <v>83</v>
      </c>
      <c r="AW571" s="13" t="s">
        <v>30</v>
      </c>
      <c r="AX571" s="13" t="s">
        <v>73</v>
      </c>
      <c r="AY571" s="223" t="s">
        <v>124</v>
      </c>
    </row>
    <row r="572" spans="1:65" s="14" customFormat="1" ht="11.25">
      <c r="B572" s="224"/>
      <c r="C572" s="225"/>
      <c r="D572" s="193" t="s">
        <v>200</v>
      </c>
      <c r="E572" s="226" t="s">
        <v>1</v>
      </c>
      <c r="F572" s="227" t="s">
        <v>205</v>
      </c>
      <c r="G572" s="225"/>
      <c r="H572" s="228">
        <v>0.02</v>
      </c>
      <c r="I572" s="229"/>
      <c r="J572" s="225"/>
      <c r="K572" s="225"/>
      <c r="L572" s="230"/>
      <c r="M572" s="231"/>
      <c r="N572" s="232"/>
      <c r="O572" s="232"/>
      <c r="P572" s="232"/>
      <c r="Q572" s="232"/>
      <c r="R572" s="232"/>
      <c r="S572" s="232"/>
      <c r="T572" s="233"/>
      <c r="AT572" s="234" t="s">
        <v>200</v>
      </c>
      <c r="AU572" s="234" t="s">
        <v>81</v>
      </c>
      <c r="AV572" s="14" t="s">
        <v>129</v>
      </c>
      <c r="AW572" s="14" t="s">
        <v>30</v>
      </c>
      <c r="AX572" s="14" t="s">
        <v>81</v>
      </c>
      <c r="AY572" s="234" t="s">
        <v>124</v>
      </c>
    </row>
    <row r="573" spans="1:65" s="2" customFormat="1" ht="37.9" customHeight="1">
      <c r="A573" s="34"/>
      <c r="B573" s="35"/>
      <c r="C573" s="179" t="s">
        <v>531</v>
      </c>
      <c r="D573" s="179" t="s">
        <v>125</v>
      </c>
      <c r="E573" s="180" t="s">
        <v>532</v>
      </c>
      <c r="F573" s="181" t="s">
        <v>533</v>
      </c>
      <c r="G573" s="182" t="s">
        <v>216</v>
      </c>
      <c r="H573" s="183">
        <v>36.82</v>
      </c>
      <c r="I573" s="184"/>
      <c r="J573" s="185">
        <f>ROUND(I573*H573,2)</f>
        <v>0</v>
      </c>
      <c r="K573" s="186"/>
      <c r="L573" s="39"/>
      <c r="M573" s="187" t="s">
        <v>1</v>
      </c>
      <c r="N573" s="188" t="s">
        <v>38</v>
      </c>
      <c r="O573" s="71"/>
      <c r="P573" s="189">
        <f>O573*H573</f>
        <v>0</v>
      </c>
      <c r="Q573" s="189">
        <v>0</v>
      </c>
      <c r="R573" s="189">
        <f>Q573*H573</f>
        <v>0</v>
      </c>
      <c r="S573" s="189">
        <v>0</v>
      </c>
      <c r="T573" s="190">
        <f>S573*H573</f>
        <v>0</v>
      </c>
      <c r="U573" s="34"/>
      <c r="V573" s="34"/>
      <c r="W573" s="34"/>
      <c r="X573" s="34"/>
      <c r="Y573" s="34"/>
      <c r="Z573" s="34"/>
      <c r="AA573" s="34"/>
      <c r="AB573" s="34"/>
      <c r="AC573" s="34"/>
      <c r="AD573" s="34"/>
      <c r="AE573" s="34"/>
      <c r="AR573" s="191" t="s">
        <v>129</v>
      </c>
      <c r="AT573" s="191" t="s">
        <v>125</v>
      </c>
      <c r="AU573" s="191" t="s">
        <v>81</v>
      </c>
      <c r="AY573" s="17" t="s">
        <v>124</v>
      </c>
      <c r="BE573" s="192">
        <f>IF(N573="základní",J573,0)</f>
        <v>0</v>
      </c>
      <c r="BF573" s="192">
        <f>IF(N573="snížená",J573,0)</f>
        <v>0</v>
      </c>
      <c r="BG573" s="192">
        <f>IF(N573="zákl. přenesená",J573,0)</f>
        <v>0</v>
      </c>
      <c r="BH573" s="192">
        <f>IF(N573="sníž. přenesená",J573,0)</f>
        <v>0</v>
      </c>
      <c r="BI573" s="192">
        <f>IF(N573="nulová",J573,0)</f>
        <v>0</v>
      </c>
      <c r="BJ573" s="17" t="s">
        <v>81</v>
      </c>
      <c r="BK573" s="192">
        <f>ROUND(I573*H573,2)</f>
        <v>0</v>
      </c>
      <c r="BL573" s="17" t="s">
        <v>129</v>
      </c>
      <c r="BM573" s="191" t="s">
        <v>534</v>
      </c>
    </row>
    <row r="574" spans="1:65" s="2" customFormat="1" ht="19.5">
      <c r="A574" s="34"/>
      <c r="B574" s="35"/>
      <c r="C574" s="36"/>
      <c r="D574" s="193" t="s">
        <v>198</v>
      </c>
      <c r="E574" s="36"/>
      <c r="F574" s="194" t="s">
        <v>535</v>
      </c>
      <c r="G574" s="36"/>
      <c r="H574" s="36"/>
      <c r="I574" s="195"/>
      <c r="J574" s="36"/>
      <c r="K574" s="36"/>
      <c r="L574" s="39"/>
      <c r="M574" s="196"/>
      <c r="N574" s="197"/>
      <c r="O574" s="71"/>
      <c r="P574" s="71"/>
      <c r="Q574" s="71"/>
      <c r="R574" s="71"/>
      <c r="S574" s="71"/>
      <c r="T574" s="72"/>
      <c r="U574" s="34"/>
      <c r="V574" s="34"/>
      <c r="W574" s="34"/>
      <c r="X574" s="34"/>
      <c r="Y574" s="34"/>
      <c r="Z574" s="34"/>
      <c r="AA574" s="34"/>
      <c r="AB574" s="34"/>
      <c r="AC574" s="34"/>
      <c r="AD574" s="34"/>
      <c r="AE574" s="34"/>
      <c r="AT574" s="17" t="s">
        <v>198</v>
      </c>
      <c r="AU574" s="17" t="s">
        <v>81</v>
      </c>
    </row>
    <row r="575" spans="1:65" s="12" customFormat="1" ht="11.25">
      <c r="B575" s="203"/>
      <c r="C575" s="204"/>
      <c r="D575" s="193" t="s">
        <v>200</v>
      </c>
      <c r="E575" s="205" t="s">
        <v>1</v>
      </c>
      <c r="F575" s="206" t="s">
        <v>227</v>
      </c>
      <c r="G575" s="204"/>
      <c r="H575" s="205" t="s">
        <v>1</v>
      </c>
      <c r="I575" s="207"/>
      <c r="J575" s="204"/>
      <c r="K575" s="204"/>
      <c r="L575" s="208"/>
      <c r="M575" s="209"/>
      <c r="N575" s="210"/>
      <c r="O575" s="210"/>
      <c r="P575" s="210"/>
      <c r="Q575" s="210"/>
      <c r="R575" s="210"/>
      <c r="S575" s="210"/>
      <c r="T575" s="211"/>
      <c r="AT575" s="212" t="s">
        <v>200</v>
      </c>
      <c r="AU575" s="212" t="s">
        <v>81</v>
      </c>
      <c r="AV575" s="12" t="s">
        <v>81</v>
      </c>
      <c r="AW575" s="12" t="s">
        <v>30</v>
      </c>
      <c r="AX575" s="12" t="s">
        <v>73</v>
      </c>
      <c r="AY575" s="212" t="s">
        <v>124</v>
      </c>
    </row>
    <row r="576" spans="1:65" s="12" customFormat="1" ht="11.25">
      <c r="B576" s="203"/>
      <c r="C576" s="204"/>
      <c r="D576" s="193" t="s">
        <v>200</v>
      </c>
      <c r="E576" s="205" t="s">
        <v>1</v>
      </c>
      <c r="F576" s="206" t="s">
        <v>536</v>
      </c>
      <c r="G576" s="204"/>
      <c r="H576" s="205" t="s">
        <v>1</v>
      </c>
      <c r="I576" s="207"/>
      <c r="J576" s="204"/>
      <c r="K576" s="204"/>
      <c r="L576" s="208"/>
      <c r="M576" s="209"/>
      <c r="N576" s="210"/>
      <c r="O576" s="210"/>
      <c r="P576" s="210"/>
      <c r="Q576" s="210"/>
      <c r="R576" s="210"/>
      <c r="S576" s="210"/>
      <c r="T576" s="211"/>
      <c r="AT576" s="212" t="s">
        <v>200</v>
      </c>
      <c r="AU576" s="212" t="s">
        <v>81</v>
      </c>
      <c r="AV576" s="12" t="s">
        <v>81</v>
      </c>
      <c r="AW576" s="12" t="s">
        <v>30</v>
      </c>
      <c r="AX576" s="12" t="s">
        <v>73</v>
      </c>
      <c r="AY576" s="212" t="s">
        <v>124</v>
      </c>
    </row>
    <row r="577" spans="1:65" s="12" customFormat="1" ht="11.25">
      <c r="B577" s="203"/>
      <c r="C577" s="204"/>
      <c r="D577" s="193" t="s">
        <v>200</v>
      </c>
      <c r="E577" s="205" t="s">
        <v>1</v>
      </c>
      <c r="F577" s="206" t="s">
        <v>229</v>
      </c>
      <c r="G577" s="204"/>
      <c r="H577" s="205" t="s">
        <v>1</v>
      </c>
      <c r="I577" s="207"/>
      <c r="J577" s="204"/>
      <c r="K577" s="204"/>
      <c r="L577" s="208"/>
      <c r="M577" s="209"/>
      <c r="N577" s="210"/>
      <c r="O577" s="210"/>
      <c r="P577" s="210"/>
      <c r="Q577" s="210"/>
      <c r="R577" s="210"/>
      <c r="S577" s="210"/>
      <c r="T577" s="211"/>
      <c r="AT577" s="212" t="s">
        <v>200</v>
      </c>
      <c r="AU577" s="212" t="s">
        <v>81</v>
      </c>
      <c r="AV577" s="12" t="s">
        <v>81</v>
      </c>
      <c r="AW577" s="12" t="s">
        <v>30</v>
      </c>
      <c r="AX577" s="12" t="s">
        <v>73</v>
      </c>
      <c r="AY577" s="212" t="s">
        <v>124</v>
      </c>
    </row>
    <row r="578" spans="1:65" s="13" customFormat="1" ht="11.25">
      <c r="B578" s="213"/>
      <c r="C578" s="214"/>
      <c r="D578" s="193" t="s">
        <v>200</v>
      </c>
      <c r="E578" s="215" t="s">
        <v>1</v>
      </c>
      <c r="F578" s="216" t="s">
        <v>305</v>
      </c>
      <c r="G578" s="214"/>
      <c r="H578" s="217">
        <v>8.59</v>
      </c>
      <c r="I578" s="218"/>
      <c r="J578" s="214"/>
      <c r="K578" s="214"/>
      <c r="L578" s="219"/>
      <c r="M578" s="220"/>
      <c r="N578" s="221"/>
      <c r="O578" s="221"/>
      <c r="P578" s="221"/>
      <c r="Q578" s="221"/>
      <c r="R578" s="221"/>
      <c r="S578" s="221"/>
      <c r="T578" s="222"/>
      <c r="AT578" s="223" t="s">
        <v>200</v>
      </c>
      <c r="AU578" s="223" t="s">
        <v>81</v>
      </c>
      <c r="AV578" s="13" t="s">
        <v>83</v>
      </c>
      <c r="AW578" s="13" t="s">
        <v>30</v>
      </c>
      <c r="AX578" s="13" t="s">
        <v>73</v>
      </c>
      <c r="AY578" s="223" t="s">
        <v>124</v>
      </c>
    </row>
    <row r="579" spans="1:65" s="12" customFormat="1" ht="11.25">
      <c r="B579" s="203"/>
      <c r="C579" s="204"/>
      <c r="D579" s="193" t="s">
        <v>200</v>
      </c>
      <c r="E579" s="205" t="s">
        <v>1</v>
      </c>
      <c r="F579" s="206" t="s">
        <v>231</v>
      </c>
      <c r="G579" s="204"/>
      <c r="H579" s="205" t="s">
        <v>1</v>
      </c>
      <c r="I579" s="207"/>
      <c r="J579" s="204"/>
      <c r="K579" s="204"/>
      <c r="L579" s="208"/>
      <c r="M579" s="209"/>
      <c r="N579" s="210"/>
      <c r="O579" s="210"/>
      <c r="P579" s="210"/>
      <c r="Q579" s="210"/>
      <c r="R579" s="210"/>
      <c r="S579" s="210"/>
      <c r="T579" s="211"/>
      <c r="AT579" s="212" t="s">
        <v>200</v>
      </c>
      <c r="AU579" s="212" t="s">
        <v>81</v>
      </c>
      <c r="AV579" s="12" t="s">
        <v>81</v>
      </c>
      <c r="AW579" s="12" t="s">
        <v>30</v>
      </c>
      <c r="AX579" s="12" t="s">
        <v>73</v>
      </c>
      <c r="AY579" s="212" t="s">
        <v>124</v>
      </c>
    </row>
    <row r="580" spans="1:65" s="13" customFormat="1" ht="11.25">
      <c r="B580" s="213"/>
      <c r="C580" s="214"/>
      <c r="D580" s="193" t="s">
        <v>200</v>
      </c>
      <c r="E580" s="215" t="s">
        <v>1</v>
      </c>
      <c r="F580" s="216" t="s">
        <v>295</v>
      </c>
      <c r="G580" s="214"/>
      <c r="H580" s="217">
        <v>8.59</v>
      </c>
      <c r="I580" s="218"/>
      <c r="J580" s="214"/>
      <c r="K580" s="214"/>
      <c r="L580" s="219"/>
      <c r="M580" s="220"/>
      <c r="N580" s="221"/>
      <c r="O580" s="221"/>
      <c r="P580" s="221"/>
      <c r="Q580" s="221"/>
      <c r="R580" s="221"/>
      <c r="S580" s="221"/>
      <c r="T580" s="222"/>
      <c r="AT580" s="223" t="s">
        <v>200</v>
      </c>
      <c r="AU580" s="223" t="s">
        <v>81</v>
      </c>
      <c r="AV580" s="13" t="s">
        <v>83</v>
      </c>
      <c r="AW580" s="13" t="s">
        <v>30</v>
      </c>
      <c r="AX580" s="13" t="s">
        <v>73</v>
      </c>
      <c r="AY580" s="223" t="s">
        <v>124</v>
      </c>
    </row>
    <row r="581" spans="1:65" s="12" customFormat="1" ht="11.25">
      <c r="B581" s="203"/>
      <c r="C581" s="204"/>
      <c r="D581" s="193" t="s">
        <v>200</v>
      </c>
      <c r="E581" s="205" t="s">
        <v>1</v>
      </c>
      <c r="F581" s="206" t="s">
        <v>232</v>
      </c>
      <c r="G581" s="204"/>
      <c r="H581" s="205" t="s">
        <v>1</v>
      </c>
      <c r="I581" s="207"/>
      <c r="J581" s="204"/>
      <c r="K581" s="204"/>
      <c r="L581" s="208"/>
      <c r="M581" s="209"/>
      <c r="N581" s="210"/>
      <c r="O581" s="210"/>
      <c r="P581" s="210"/>
      <c r="Q581" s="210"/>
      <c r="R581" s="210"/>
      <c r="S581" s="210"/>
      <c r="T581" s="211"/>
      <c r="AT581" s="212" t="s">
        <v>200</v>
      </c>
      <c r="AU581" s="212" t="s">
        <v>81</v>
      </c>
      <c r="AV581" s="12" t="s">
        <v>81</v>
      </c>
      <c r="AW581" s="12" t="s">
        <v>30</v>
      </c>
      <c r="AX581" s="12" t="s">
        <v>73</v>
      </c>
      <c r="AY581" s="212" t="s">
        <v>124</v>
      </c>
    </row>
    <row r="582" spans="1:65" s="12" customFormat="1" ht="11.25">
      <c r="B582" s="203"/>
      <c r="C582" s="204"/>
      <c r="D582" s="193" t="s">
        <v>200</v>
      </c>
      <c r="E582" s="205" t="s">
        <v>1</v>
      </c>
      <c r="F582" s="206" t="s">
        <v>537</v>
      </c>
      <c r="G582" s="204"/>
      <c r="H582" s="205" t="s">
        <v>1</v>
      </c>
      <c r="I582" s="207"/>
      <c r="J582" s="204"/>
      <c r="K582" s="204"/>
      <c r="L582" s="208"/>
      <c r="M582" s="209"/>
      <c r="N582" s="210"/>
      <c r="O582" s="210"/>
      <c r="P582" s="210"/>
      <c r="Q582" s="210"/>
      <c r="R582" s="210"/>
      <c r="S582" s="210"/>
      <c r="T582" s="211"/>
      <c r="AT582" s="212" t="s">
        <v>200</v>
      </c>
      <c r="AU582" s="212" t="s">
        <v>81</v>
      </c>
      <c r="AV582" s="12" t="s">
        <v>81</v>
      </c>
      <c r="AW582" s="12" t="s">
        <v>30</v>
      </c>
      <c r="AX582" s="12" t="s">
        <v>73</v>
      </c>
      <c r="AY582" s="212" t="s">
        <v>124</v>
      </c>
    </row>
    <row r="583" spans="1:65" s="12" customFormat="1" ht="11.25">
      <c r="B583" s="203"/>
      <c r="C583" s="204"/>
      <c r="D583" s="193" t="s">
        <v>200</v>
      </c>
      <c r="E583" s="205" t="s">
        <v>1</v>
      </c>
      <c r="F583" s="206" t="s">
        <v>229</v>
      </c>
      <c r="G583" s="204"/>
      <c r="H583" s="205" t="s">
        <v>1</v>
      </c>
      <c r="I583" s="207"/>
      <c r="J583" s="204"/>
      <c r="K583" s="204"/>
      <c r="L583" s="208"/>
      <c r="M583" s="209"/>
      <c r="N583" s="210"/>
      <c r="O583" s="210"/>
      <c r="P583" s="210"/>
      <c r="Q583" s="210"/>
      <c r="R583" s="210"/>
      <c r="S583" s="210"/>
      <c r="T583" s="211"/>
      <c r="AT583" s="212" t="s">
        <v>200</v>
      </c>
      <c r="AU583" s="212" t="s">
        <v>81</v>
      </c>
      <c r="AV583" s="12" t="s">
        <v>81</v>
      </c>
      <c r="AW583" s="12" t="s">
        <v>30</v>
      </c>
      <c r="AX583" s="12" t="s">
        <v>73</v>
      </c>
      <c r="AY583" s="212" t="s">
        <v>124</v>
      </c>
    </row>
    <row r="584" spans="1:65" s="13" customFormat="1" ht="11.25">
      <c r="B584" s="213"/>
      <c r="C584" s="214"/>
      <c r="D584" s="193" t="s">
        <v>200</v>
      </c>
      <c r="E584" s="215" t="s">
        <v>1</v>
      </c>
      <c r="F584" s="216" t="s">
        <v>358</v>
      </c>
      <c r="G584" s="214"/>
      <c r="H584" s="217">
        <v>10</v>
      </c>
      <c r="I584" s="218"/>
      <c r="J584" s="214"/>
      <c r="K584" s="214"/>
      <c r="L584" s="219"/>
      <c r="M584" s="220"/>
      <c r="N584" s="221"/>
      <c r="O584" s="221"/>
      <c r="P584" s="221"/>
      <c r="Q584" s="221"/>
      <c r="R584" s="221"/>
      <c r="S584" s="221"/>
      <c r="T584" s="222"/>
      <c r="AT584" s="223" t="s">
        <v>200</v>
      </c>
      <c r="AU584" s="223" t="s">
        <v>81</v>
      </c>
      <c r="AV584" s="13" t="s">
        <v>83</v>
      </c>
      <c r="AW584" s="13" t="s">
        <v>30</v>
      </c>
      <c r="AX584" s="13" t="s">
        <v>73</v>
      </c>
      <c r="AY584" s="223" t="s">
        <v>124</v>
      </c>
    </row>
    <row r="585" spans="1:65" s="13" customFormat="1" ht="11.25">
      <c r="B585" s="213"/>
      <c r="C585" s="214"/>
      <c r="D585" s="193" t="s">
        <v>200</v>
      </c>
      <c r="E585" s="215" t="s">
        <v>1</v>
      </c>
      <c r="F585" s="216" t="s">
        <v>359</v>
      </c>
      <c r="G585" s="214"/>
      <c r="H585" s="217">
        <v>1.05</v>
      </c>
      <c r="I585" s="218"/>
      <c r="J585" s="214"/>
      <c r="K585" s="214"/>
      <c r="L585" s="219"/>
      <c r="M585" s="220"/>
      <c r="N585" s="221"/>
      <c r="O585" s="221"/>
      <c r="P585" s="221"/>
      <c r="Q585" s="221"/>
      <c r="R585" s="221"/>
      <c r="S585" s="221"/>
      <c r="T585" s="222"/>
      <c r="AT585" s="223" t="s">
        <v>200</v>
      </c>
      <c r="AU585" s="223" t="s">
        <v>81</v>
      </c>
      <c r="AV585" s="13" t="s">
        <v>83</v>
      </c>
      <c r="AW585" s="13" t="s">
        <v>30</v>
      </c>
      <c r="AX585" s="13" t="s">
        <v>73</v>
      </c>
      <c r="AY585" s="223" t="s">
        <v>124</v>
      </c>
    </row>
    <row r="586" spans="1:65" s="12" customFormat="1" ht="11.25">
      <c r="B586" s="203"/>
      <c r="C586" s="204"/>
      <c r="D586" s="193" t="s">
        <v>200</v>
      </c>
      <c r="E586" s="205" t="s">
        <v>1</v>
      </c>
      <c r="F586" s="206" t="s">
        <v>231</v>
      </c>
      <c r="G586" s="204"/>
      <c r="H586" s="205" t="s">
        <v>1</v>
      </c>
      <c r="I586" s="207"/>
      <c r="J586" s="204"/>
      <c r="K586" s="204"/>
      <c r="L586" s="208"/>
      <c r="M586" s="209"/>
      <c r="N586" s="210"/>
      <c r="O586" s="210"/>
      <c r="P586" s="210"/>
      <c r="Q586" s="210"/>
      <c r="R586" s="210"/>
      <c r="S586" s="210"/>
      <c r="T586" s="211"/>
      <c r="AT586" s="212" t="s">
        <v>200</v>
      </c>
      <c r="AU586" s="212" t="s">
        <v>81</v>
      </c>
      <c r="AV586" s="12" t="s">
        <v>81</v>
      </c>
      <c r="AW586" s="12" t="s">
        <v>30</v>
      </c>
      <c r="AX586" s="12" t="s">
        <v>73</v>
      </c>
      <c r="AY586" s="212" t="s">
        <v>124</v>
      </c>
    </row>
    <row r="587" spans="1:65" s="13" customFormat="1" ht="11.25">
      <c r="B587" s="213"/>
      <c r="C587" s="214"/>
      <c r="D587" s="193" t="s">
        <v>200</v>
      </c>
      <c r="E587" s="215" t="s">
        <v>1</v>
      </c>
      <c r="F587" s="216" t="s">
        <v>370</v>
      </c>
      <c r="G587" s="214"/>
      <c r="H587" s="217">
        <v>8.59</v>
      </c>
      <c r="I587" s="218"/>
      <c r="J587" s="214"/>
      <c r="K587" s="214"/>
      <c r="L587" s="219"/>
      <c r="M587" s="220"/>
      <c r="N587" s="221"/>
      <c r="O587" s="221"/>
      <c r="P587" s="221"/>
      <c r="Q587" s="221"/>
      <c r="R587" s="221"/>
      <c r="S587" s="221"/>
      <c r="T587" s="222"/>
      <c r="AT587" s="223" t="s">
        <v>200</v>
      </c>
      <c r="AU587" s="223" t="s">
        <v>81</v>
      </c>
      <c r="AV587" s="13" t="s">
        <v>83</v>
      </c>
      <c r="AW587" s="13" t="s">
        <v>30</v>
      </c>
      <c r="AX587" s="13" t="s">
        <v>73</v>
      </c>
      <c r="AY587" s="223" t="s">
        <v>124</v>
      </c>
    </row>
    <row r="588" spans="1:65" s="14" customFormat="1" ht="11.25">
      <c r="B588" s="224"/>
      <c r="C588" s="225"/>
      <c r="D588" s="193" t="s">
        <v>200</v>
      </c>
      <c r="E588" s="226" t="s">
        <v>1</v>
      </c>
      <c r="F588" s="227" t="s">
        <v>205</v>
      </c>
      <c r="G588" s="225"/>
      <c r="H588" s="228">
        <v>36.82</v>
      </c>
      <c r="I588" s="229"/>
      <c r="J588" s="225"/>
      <c r="K588" s="225"/>
      <c r="L588" s="230"/>
      <c r="M588" s="231"/>
      <c r="N588" s="232"/>
      <c r="O588" s="232"/>
      <c r="P588" s="232"/>
      <c r="Q588" s="232"/>
      <c r="R588" s="232"/>
      <c r="S588" s="232"/>
      <c r="T588" s="233"/>
      <c r="AT588" s="234" t="s">
        <v>200</v>
      </c>
      <c r="AU588" s="234" t="s">
        <v>81</v>
      </c>
      <c r="AV588" s="14" t="s">
        <v>129</v>
      </c>
      <c r="AW588" s="14" t="s">
        <v>30</v>
      </c>
      <c r="AX588" s="14" t="s">
        <v>81</v>
      </c>
      <c r="AY588" s="234" t="s">
        <v>124</v>
      </c>
    </row>
    <row r="589" spans="1:65" s="2" customFormat="1" ht="33" customHeight="1">
      <c r="A589" s="34"/>
      <c r="B589" s="35"/>
      <c r="C589" s="179" t="s">
        <v>538</v>
      </c>
      <c r="D589" s="179" t="s">
        <v>125</v>
      </c>
      <c r="E589" s="180" t="s">
        <v>539</v>
      </c>
      <c r="F589" s="181" t="s">
        <v>540</v>
      </c>
      <c r="G589" s="182" t="s">
        <v>216</v>
      </c>
      <c r="H589" s="183">
        <v>7.8</v>
      </c>
      <c r="I589" s="184"/>
      <c r="J589" s="185">
        <f>ROUND(I589*H589,2)</f>
        <v>0</v>
      </c>
      <c r="K589" s="186"/>
      <c r="L589" s="39"/>
      <c r="M589" s="187" t="s">
        <v>1</v>
      </c>
      <c r="N589" s="188" t="s">
        <v>38</v>
      </c>
      <c r="O589" s="71"/>
      <c r="P589" s="189">
        <f>O589*H589</f>
        <v>0</v>
      </c>
      <c r="Q589" s="189">
        <v>0</v>
      </c>
      <c r="R589" s="189">
        <f>Q589*H589</f>
        <v>0</v>
      </c>
      <c r="S589" s="189">
        <v>0</v>
      </c>
      <c r="T589" s="190">
        <f>S589*H589</f>
        <v>0</v>
      </c>
      <c r="U589" s="34"/>
      <c r="V589" s="34"/>
      <c r="W589" s="34"/>
      <c r="X589" s="34"/>
      <c r="Y589" s="34"/>
      <c r="Z589" s="34"/>
      <c r="AA589" s="34"/>
      <c r="AB589" s="34"/>
      <c r="AC589" s="34"/>
      <c r="AD589" s="34"/>
      <c r="AE589" s="34"/>
      <c r="AR589" s="191" t="s">
        <v>129</v>
      </c>
      <c r="AT589" s="191" t="s">
        <v>125</v>
      </c>
      <c r="AU589" s="191" t="s">
        <v>81</v>
      </c>
      <c r="AY589" s="17" t="s">
        <v>124</v>
      </c>
      <c r="BE589" s="192">
        <f>IF(N589="základní",J589,0)</f>
        <v>0</v>
      </c>
      <c r="BF589" s="192">
        <f>IF(N589="snížená",J589,0)</f>
        <v>0</v>
      </c>
      <c r="BG589" s="192">
        <f>IF(N589="zákl. přenesená",J589,0)</f>
        <v>0</v>
      </c>
      <c r="BH589" s="192">
        <f>IF(N589="sníž. přenesená",J589,0)</f>
        <v>0</v>
      </c>
      <c r="BI589" s="192">
        <f>IF(N589="nulová",J589,0)</f>
        <v>0</v>
      </c>
      <c r="BJ589" s="17" t="s">
        <v>81</v>
      </c>
      <c r="BK589" s="192">
        <f>ROUND(I589*H589,2)</f>
        <v>0</v>
      </c>
      <c r="BL589" s="17" t="s">
        <v>129</v>
      </c>
      <c r="BM589" s="191" t="s">
        <v>541</v>
      </c>
    </row>
    <row r="590" spans="1:65" s="2" customFormat="1" ht="39">
      <c r="A590" s="34"/>
      <c r="B590" s="35"/>
      <c r="C590" s="36"/>
      <c r="D590" s="193" t="s">
        <v>130</v>
      </c>
      <c r="E590" s="36"/>
      <c r="F590" s="194" t="s">
        <v>542</v>
      </c>
      <c r="G590" s="36"/>
      <c r="H590" s="36"/>
      <c r="I590" s="195"/>
      <c r="J590" s="36"/>
      <c r="K590" s="36"/>
      <c r="L590" s="39"/>
      <c r="M590" s="196"/>
      <c r="N590" s="197"/>
      <c r="O590" s="71"/>
      <c r="P590" s="71"/>
      <c r="Q590" s="71"/>
      <c r="R590" s="71"/>
      <c r="S590" s="71"/>
      <c r="T590" s="72"/>
      <c r="U590" s="34"/>
      <c r="V590" s="34"/>
      <c r="W590" s="34"/>
      <c r="X590" s="34"/>
      <c r="Y590" s="34"/>
      <c r="Z590" s="34"/>
      <c r="AA590" s="34"/>
      <c r="AB590" s="34"/>
      <c r="AC590" s="34"/>
      <c r="AD590" s="34"/>
      <c r="AE590" s="34"/>
      <c r="AT590" s="17" t="s">
        <v>130</v>
      </c>
      <c r="AU590" s="17" t="s">
        <v>81</v>
      </c>
    </row>
    <row r="591" spans="1:65" s="2" customFormat="1" ht="19.5">
      <c r="A591" s="34"/>
      <c r="B591" s="35"/>
      <c r="C591" s="36"/>
      <c r="D591" s="193" t="s">
        <v>198</v>
      </c>
      <c r="E591" s="36"/>
      <c r="F591" s="194" t="s">
        <v>535</v>
      </c>
      <c r="G591" s="36"/>
      <c r="H591" s="36"/>
      <c r="I591" s="195"/>
      <c r="J591" s="36"/>
      <c r="K591" s="36"/>
      <c r="L591" s="39"/>
      <c r="M591" s="196"/>
      <c r="N591" s="197"/>
      <c r="O591" s="71"/>
      <c r="P591" s="71"/>
      <c r="Q591" s="71"/>
      <c r="R591" s="71"/>
      <c r="S591" s="71"/>
      <c r="T591" s="72"/>
      <c r="U591" s="34"/>
      <c r="V591" s="34"/>
      <c r="W591" s="34"/>
      <c r="X591" s="34"/>
      <c r="Y591" s="34"/>
      <c r="Z591" s="34"/>
      <c r="AA591" s="34"/>
      <c r="AB591" s="34"/>
      <c r="AC591" s="34"/>
      <c r="AD591" s="34"/>
      <c r="AE591" s="34"/>
      <c r="AT591" s="17" t="s">
        <v>198</v>
      </c>
      <c r="AU591" s="17" t="s">
        <v>81</v>
      </c>
    </row>
    <row r="592" spans="1:65" s="12" customFormat="1" ht="11.25">
      <c r="B592" s="203"/>
      <c r="C592" s="204"/>
      <c r="D592" s="193" t="s">
        <v>200</v>
      </c>
      <c r="E592" s="205" t="s">
        <v>1</v>
      </c>
      <c r="F592" s="206" t="s">
        <v>227</v>
      </c>
      <c r="G592" s="204"/>
      <c r="H592" s="205" t="s">
        <v>1</v>
      </c>
      <c r="I592" s="207"/>
      <c r="J592" s="204"/>
      <c r="K592" s="204"/>
      <c r="L592" s="208"/>
      <c r="M592" s="209"/>
      <c r="N592" s="210"/>
      <c r="O592" s="210"/>
      <c r="P592" s="210"/>
      <c r="Q592" s="210"/>
      <c r="R592" s="210"/>
      <c r="S592" s="210"/>
      <c r="T592" s="211"/>
      <c r="AT592" s="212" t="s">
        <v>200</v>
      </c>
      <c r="AU592" s="212" t="s">
        <v>81</v>
      </c>
      <c r="AV592" s="12" t="s">
        <v>81</v>
      </c>
      <c r="AW592" s="12" t="s">
        <v>30</v>
      </c>
      <c r="AX592" s="12" t="s">
        <v>73</v>
      </c>
      <c r="AY592" s="212" t="s">
        <v>124</v>
      </c>
    </row>
    <row r="593" spans="1:65" s="12" customFormat="1" ht="11.25">
      <c r="B593" s="203"/>
      <c r="C593" s="204"/>
      <c r="D593" s="193" t="s">
        <v>200</v>
      </c>
      <c r="E593" s="205" t="s">
        <v>1</v>
      </c>
      <c r="F593" s="206" t="s">
        <v>543</v>
      </c>
      <c r="G593" s="204"/>
      <c r="H593" s="205" t="s">
        <v>1</v>
      </c>
      <c r="I593" s="207"/>
      <c r="J593" s="204"/>
      <c r="K593" s="204"/>
      <c r="L593" s="208"/>
      <c r="M593" s="209"/>
      <c r="N593" s="210"/>
      <c r="O593" s="210"/>
      <c r="P593" s="210"/>
      <c r="Q593" s="210"/>
      <c r="R593" s="210"/>
      <c r="S593" s="210"/>
      <c r="T593" s="211"/>
      <c r="AT593" s="212" t="s">
        <v>200</v>
      </c>
      <c r="AU593" s="212" t="s">
        <v>81</v>
      </c>
      <c r="AV593" s="12" t="s">
        <v>81</v>
      </c>
      <c r="AW593" s="12" t="s">
        <v>30</v>
      </c>
      <c r="AX593" s="12" t="s">
        <v>73</v>
      </c>
      <c r="AY593" s="212" t="s">
        <v>124</v>
      </c>
    </row>
    <row r="594" spans="1:65" s="12" customFormat="1" ht="11.25">
      <c r="B594" s="203"/>
      <c r="C594" s="204"/>
      <c r="D594" s="193" t="s">
        <v>200</v>
      </c>
      <c r="E594" s="205" t="s">
        <v>1</v>
      </c>
      <c r="F594" s="206" t="s">
        <v>229</v>
      </c>
      <c r="G594" s="204"/>
      <c r="H594" s="205" t="s">
        <v>1</v>
      </c>
      <c r="I594" s="207"/>
      <c r="J594" s="204"/>
      <c r="K594" s="204"/>
      <c r="L594" s="208"/>
      <c r="M594" s="209"/>
      <c r="N594" s="210"/>
      <c r="O594" s="210"/>
      <c r="P594" s="210"/>
      <c r="Q594" s="210"/>
      <c r="R594" s="210"/>
      <c r="S594" s="210"/>
      <c r="T594" s="211"/>
      <c r="AT594" s="212" t="s">
        <v>200</v>
      </c>
      <c r="AU594" s="212" t="s">
        <v>81</v>
      </c>
      <c r="AV594" s="12" t="s">
        <v>81</v>
      </c>
      <c r="AW594" s="12" t="s">
        <v>30</v>
      </c>
      <c r="AX594" s="12" t="s">
        <v>73</v>
      </c>
      <c r="AY594" s="212" t="s">
        <v>124</v>
      </c>
    </row>
    <row r="595" spans="1:65" s="13" customFormat="1" ht="11.25">
      <c r="B595" s="213"/>
      <c r="C595" s="214"/>
      <c r="D595" s="193" t="s">
        <v>200</v>
      </c>
      <c r="E595" s="215" t="s">
        <v>1</v>
      </c>
      <c r="F595" s="216" t="s">
        <v>544</v>
      </c>
      <c r="G595" s="214"/>
      <c r="H595" s="217">
        <v>7.8</v>
      </c>
      <c r="I595" s="218"/>
      <c r="J595" s="214"/>
      <c r="K595" s="214"/>
      <c r="L595" s="219"/>
      <c r="M595" s="220"/>
      <c r="N595" s="221"/>
      <c r="O595" s="221"/>
      <c r="P595" s="221"/>
      <c r="Q595" s="221"/>
      <c r="R595" s="221"/>
      <c r="S595" s="221"/>
      <c r="T595" s="222"/>
      <c r="AT595" s="223" t="s">
        <v>200</v>
      </c>
      <c r="AU595" s="223" t="s">
        <v>81</v>
      </c>
      <c r="AV595" s="13" t="s">
        <v>83</v>
      </c>
      <c r="AW595" s="13" t="s">
        <v>30</v>
      </c>
      <c r="AX595" s="13" t="s">
        <v>73</v>
      </c>
      <c r="AY595" s="223" t="s">
        <v>124</v>
      </c>
    </row>
    <row r="596" spans="1:65" s="14" customFormat="1" ht="11.25">
      <c r="B596" s="224"/>
      <c r="C596" s="225"/>
      <c r="D596" s="193" t="s">
        <v>200</v>
      </c>
      <c r="E596" s="226" t="s">
        <v>1</v>
      </c>
      <c r="F596" s="227" t="s">
        <v>205</v>
      </c>
      <c r="G596" s="225"/>
      <c r="H596" s="228">
        <v>7.8</v>
      </c>
      <c r="I596" s="229"/>
      <c r="J596" s="225"/>
      <c r="K596" s="225"/>
      <c r="L596" s="230"/>
      <c r="M596" s="231"/>
      <c r="N596" s="232"/>
      <c r="O596" s="232"/>
      <c r="P596" s="232"/>
      <c r="Q596" s="232"/>
      <c r="R596" s="232"/>
      <c r="S596" s="232"/>
      <c r="T596" s="233"/>
      <c r="AT596" s="234" t="s">
        <v>200</v>
      </c>
      <c r="AU596" s="234" t="s">
        <v>81</v>
      </c>
      <c r="AV596" s="14" t="s">
        <v>129</v>
      </c>
      <c r="AW596" s="14" t="s">
        <v>30</v>
      </c>
      <c r="AX596" s="14" t="s">
        <v>81</v>
      </c>
      <c r="AY596" s="234" t="s">
        <v>124</v>
      </c>
    </row>
    <row r="597" spans="1:65" s="2" customFormat="1" ht="33" customHeight="1">
      <c r="A597" s="34"/>
      <c r="B597" s="35"/>
      <c r="C597" s="179" t="s">
        <v>545</v>
      </c>
      <c r="D597" s="179" t="s">
        <v>125</v>
      </c>
      <c r="E597" s="180" t="s">
        <v>546</v>
      </c>
      <c r="F597" s="181" t="s">
        <v>547</v>
      </c>
      <c r="G597" s="182" t="s">
        <v>216</v>
      </c>
      <c r="H597" s="183">
        <v>36.82</v>
      </c>
      <c r="I597" s="184"/>
      <c r="J597" s="185">
        <f>ROUND(I597*H597,2)</f>
        <v>0</v>
      </c>
      <c r="K597" s="186"/>
      <c r="L597" s="39"/>
      <c r="M597" s="187" t="s">
        <v>1</v>
      </c>
      <c r="N597" s="188" t="s">
        <v>38</v>
      </c>
      <c r="O597" s="71"/>
      <c r="P597" s="189">
        <f>O597*H597</f>
        <v>0</v>
      </c>
      <c r="Q597" s="189">
        <v>0</v>
      </c>
      <c r="R597" s="189">
        <f>Q597*H597</f>
        <v>0</v>
      </c>
      <c r="S597" s="189">
        <v>0</v>
      </c>
      <c r="T597" s="190">
        <f>S597*H597</f>
        <v>0</v>
      </c>
      <c r="U597" s="34"/>
      <c r="V597" s="34"/>
      <c r="W597" s="34"/>
      <c r="X597" s="34"/>
      <c r="Y597" s="34"/>
      <c r="Z597" s="34"/>
      <c r="AA597" s="34"/>
      <c r="AB597" s="34"/>
      <c r="AC597" s="34"/>
      <c r="AD597" s="34"/>
      <c r="AE597" s="34"/>
      <c r="AR597" s="191" t="s">
        <v>129</v>
      </c>
      <c r="AT597" s="191" t="s">
        <v>125</v>
      </c>
      <c r="AU597" s="191" t="s">
        <v>81</v>
      </c>
      <c r="AY597" s="17" t="s">
        <v>124</v>
      </c>
      <c r="BE597" s="192">
        <f>IF(N597="základní",J597,0)</f>
        <v>0</v>
      </c>
      <c r="BF597" s="192">
        <f>IF(N597="snížená",J597,0)</f>
        <v>0</v>
      </c>
      <c r="BG597" s="192">
        <f>IF(N597="zákl. přenesená",J597,0)</f>
        <v>0</v>
      </c>
      <c r="BH597" s="192">
        <f>IF(N597="sníž. přenesená",J597,0)</f>
        <v>0</v>
      </c>
      <c r="BI597" s="192">
        <f>IF(N597="nulová",J597,0)</f>
        <v>0</v>
      </c>
      <c r="BJ597" s="17" t="s">
        <v>81</v>
      </c>
      <c r="BK597" s="192">
        <f>ROUND(I597*H597,2)</f>
        <v>0</v>
      </c>
      <c r="BL597" s="17" t="s">
        <v>129</v>
      </c>
      <c r="BM597" s="191" t="s">
        <v>548</v>
      </c>
    </row>
    <row r="598" spans="1:65" s="2" customFormat="1" ht="39">
      <c r="A598" s="34"/>
      <c r="B598" s="35"/>
      <c r="C598" s="36"/>
      <c r="D598" s="193" t="s">
        <v>130</v>
      </c>
      <c r="E598" s="36"/>
      <c r="F598" s="194" t="s">
        <v>542</v>
      </c>
      <c r="G598" s="36"/>
      <c r="H598" s="36"/>
      <c r="I598" s="195"/>
      <c r="J598" s="36"/>
      <c r="K598" s="36"/>
      <c r="L598" s="39"/>
      <c r="M598" s="196"/>
      <c r="N598" s="197"/>
      <c r="O598" s="71"/>
      <c r="P598" s="71"/>
      <c r="Q598" s="71"/>
      <c r="R598" s="71"/>
      <c r="S598" s="71"/>
      <c r="T598" s="72"/>
      <c r="U598" s="34"/>
      <c r="V598" s="34"/>
      <c r="W598" s="34"/>
      <c r="X598" s="34"/>
      <c r="Y598" s="34"/>
      <c r="Z598" s="34"/>
      <c r="AA598" s="34"/>
      <c r="AB598" s="34"/>
      <c r="AC598" s="34"/>
      <c r="AD598" s="34"/>
      <c r="AE598" s="34"/>
      <c r="AT598" s="17" t="s">
        <v>130</v>
      </c>
      <c r="AU598" s="17" t="s">
        <v>81</v>
      </c>
    </row>
    <row r="599" spans="1:65" s="2" customFormat="1" ht="19.5">
      <c r="A599" s="34"/>
      <c r="B599" s="35"/>
      <c r="C599" s="36"/>
      <c r="D599" s="193" t="s">
        <v>198</v>
      </c>
      <c r="E599" s="36"/>
      <c r="F599" s="194" t="s">
        <v>535</v>
      </c>
      <c r="G599" s="36"/>
      <c r="H599" s="36"/>
      <c r="I599" s="195"/>
      <c r="J599" s="36"/>
      <c r="K599" s="36"/>
      <c r="L599" s="39"/>
      <c r="M599" s="196"/>
      <c r="N599" s="197"/>
      <c r="O599" s="71"/>
      <c r="P599" s="71"/>
      <c r="Q599" s="71"/>
      <c r="R599" s="71"/>
      <c r="S599" s="71"/>
      <c r="T599" s="72"/>
      <c r="U599" s="34"/>
      <c r="V599" s="34"/>
      <c r="W599" s="34"/>
      <c r="X599" s="34"/>
      <c r="Y599" s="34"/>
      <c r="Z599" s="34"/>
      <c r="AA599" s="34"/>
      <c r="AB599" s="34"/>
      <c r="AC599" s="34"/>
      <c r="AD599" s="34"/>
      <c r="AE599" s="34"/>
      <c r="AT599" s="17" t="s">
        <v>198</v>
      </c>
      <c r="AU599" s="17" t="s">
        <v>81</v>
      </c>
    </row>
    <row r="600" spans="1:65" s="12" customFormat="1" ht="11.25">
      <c r="B600" s="203"/>
      <c r="C600" s="204"/>
      <c r="D600" s="193" t="s">
        <v>200</v>
      </c>
      <c r="E600" s="205" t="s">
        <v>1</v>
      </c>
      <c r="F600" s="206" t="s">
        <v>227</v>
      </c>
      <c r="G600" s="204"/>
      <c r="H600" s="205" t="s">
        <v>1</v>
      </c>
      <c r="I600" s="207"/>
      <c r="J600" s="204"/>
      <c r="K600" s="204"/>
      <c r="L600" s="208"/>
      <c r="M600" s="209"/>
      <c r="N600" s="210"/>
      <c r="O600" s="210"/>
      <c r="P600" s="210"/>
      <c r="Q600" s="210"/>
      <c r="R600" s="210"/>
      <c r="S600" s="210"/>
      <c r="T600" s="211"/>
      <c r="AT600" s="212" t="s">
        <v>200</v>
      </c>
      <c r="AU600" s="212" t="s">
        <v>81</v>
      </c>
      <c r="AV600" s="12" t="s">
        <v>81</v>
      </c>
      <c r="AW600" s="12" t="s">
        <v>30</v>
      </c>
      <c r="AX600" s="12" t="s">
        <v>73</v>
      </c>
      <c r="AY600" s="212" t="s">
        <v>124</v>
      </c>
    </row>
    <row r="601" spans="1:65" s="12" customFormat="1" ht="11.25">
      <c r="B601" s="203"/>
      <c r="C601" s="204"/>
      <c r="D601" s="193" t="s">
        <v>200</v>
      </c>
      <c r="E601" s="205" t="s">
        <v>1</v>
      </c>
      <c r="F601" s="206" t="s">
        <v>536</v>
      </c>
      <c r="G601" s="204"/>
      <c r="H601" s="205" t="s">
        <v>1</v>
      </c>
      <c r="I601" s="207"/>
      <c r="J601" s="204"/>
      <c r="K601" s="204"/>
      <c r="L601" s="208"/>
      <c r="M601" s="209"/>
      <c r="N601" s="210"/>
      <c r="O601" s="210"/>
      <c r="P601" s="210"/>
      <c r="Q601" s="210"/>
      <c r="R601" s="210"/>
      <c r="S601" s="210"/>
      <c r="T601" s="211"/>
      <c r="AT601" s="212" t="s">
        <v>200</v>
      </c>
      <c r="AU601" s="212" t="s">
        <v>81</v>
      </c>
      <c r="AV601" s="12" t="s">
        <v>81</v>
      </c>
      <c r="AW601" s="12" t="s">
        <v>30</v>
      </c>
      <c r="AX601" s="12" t="s">
        <v>73</v>
      </c>
      <c r="AY601" s="212" t="s">
        <v>124</v>
      </c>
    </row>
    <row r="602" spans="1:65" s="12" customFormat="1" ht="11.25">
      <c r="B602" s="203"/>
      <c r="C602" s="204"/>
      <c r="D602" s="193" t="s">
        <v>200</v>
      </c>
      <c r="E602" s="205" t="s">
        <v>1</v>
      </c>
      <c r="F602" s="206" t="s">
        <v>229</v>
      </c>
      <c r="G602" s="204"/>
      <c r="H602" s="205" t="s">
        <v>1</v>
      </c>
      <c r="I602" s="207"/>
      <c r="J602" s="204"/>
      <c r="K602" s="204"/>
      <c r="L602" s="208"/>
      <c r="M602" s="209"/>
      <c r="N602" s="210"/>
      <c r="O602" s="210"/>
      <c r="P602" s="210"/>
      <c r="Q602" s="210"/>
      <c r="R602" s="210"/>
      <c r="S602" s="210"/>
      <c r="T602" s="211"/>
      <c r="AT602" s="212" t="s">
        <v>200</v>
      </c>
      <c r="AU602" s="212" t="s">
        <v>81</v>
      </c>
      <c r="AV602" s="12" t="s">
        <v>81</v>
      </c>
      <c r="AW602" s="12" t="s">
        <v>30</v>
      </c>
      <c r="AX602" s="12" t="s">
        <v>73</v>
      </c>
      <c r="AY602" s="212" t="s">
        <v>124</v>
      </c>
    </row>
    <row r="603" spans="1:65" s="13" customFormat="1" ht="11.25">
      <c r="B603" s="213"/>
      <c r="C603" s="214"/>
      <c r="D603" s="193" t="s">
        <v>200</v>
      </c>
      <c r="E603" s="215" t="s">
        <v>1</v>
      </c>
      <c r="F603" s="216" t="s">
        <v>305</v>
      </c>
      <c r="G603" s="214"/>
      <c r="H603" s="217">
        <v>8.59</v>
      </c>
      <c r="I603" s="218"/>
      <c r="J603" s="214"/>
      <c r="K603" s="214"/>
      <c r="L603" s="219"/>
      <c r="M603" s="220"/>
      <c r="N603" s="221"/>
      <c r="O603" s="221"/>
      <c r="P603" s="221"/>
      <c r="Q603" s="221"/>
      <c r="R603" s="221"/>
      <c r="S603" s="221"/>
      <c r="T603" s="222"/>
      <c r="AT603" s="223" t="s">
        <v>200</v>
      </c>
      <c r="AU603" s="223" t="s">
        <v>81</v>
      </c>
      <c r="AV603" s="13" t="s">
        <v>83</v>
      </c>
      <c r="AW603" s="13" t="s">
        <v>30</v>
      </c>
      <c r="AX603" s="13" t="s">
        <v>73</v>
      </c>
      <c r="AY603" s="223" t="s">
        <v>124</v>
      </c>
    </row>
    <row r="604" spans="1:65" s="12" customFormat="1" ht="11.25">
      <c r="B604" s="203"/>
      <c r="C604" s="204"/>
      <c r="D604" s="193" t="s">
        <v>200</v>
      </c>
      <c r="E604" s="205" t="s">
        <v>1</v>
      </c>
      <c r="F604" s="206" t="s">
        <v>231</v>
      </c>
      <c r="G604" s="204"/>
      <c r="H604" s="205" t="s">
        <v>1</v>
      </c>
      <c r="I604" s="207"/>
      <c r="J604" s="204"/>
      <c r="K604" s="204"/>
      <c r="L604" s="208"/>
      <c r="M604" s="209"/>
      <c r="N604" s="210"/>
      <c r="O604" s="210"/>
      <c r="P604" s="210"/>
      <c r="Q604" s="210"/>
      <c r="R604" s="210"/>
      <c r="S604" s="210"/>
      <c r="T604" s="211"/>
      <c r="AT604" s="212" t="s">
        <v>200</v>
      </c>
      <c r="AU604" s="212" t="s">
        <v>81</v>
      </c>
      <c r="AV604" s="12" t="s">
        <v>81</v>
      </c>
      <c r="AW604" s="12" t="s">
        <v>30</v>
      </c>
      <c r="AX604" s="12" t="s">
        <v>73</v>
      </c>
      <c r="AY604" s="212" t="s">
        <v>124</v>
      </c>
    </row>
    <row r="605" spans="1:65" s="13" customFormat="1" ht="11.25">
      <c r="B605" s="213"/>
      <c r="C605" s="214"/>
      <c r="D605" s="193" t="s">
        <v>200</v>
      </c>
      <c r="E605" s="215" t="s">
        <v>1</v>
      </c>
      <c r="F605" s="216" t="s">
        <v>295</v>
      </c>
      <c r="G605" s="214"/>
      <c r="H605" s="217">
        <v>8.59</v>
      </c>
      <c r="I605" s="218"/>
      <c r="J605" s="214"/>
      <c r="K605" s="214"/>
      <c r="L605" s="219"/>
      <c r="M605" s="220"/>
      <c r="N605" s="221"/>
      <c r="O605" s="221"/>
      <c r="P605" s="221"/>
      <c r="Q605" s="221"/>
      <c r="R605" s="221"/>
      <c r="S605" s="221"/>
      <c r="T605" s="222"/>
      <c r="AT605" s="223" t="s">
        <v>200</v>
      </c>
      <c r="AU605" s="223" t="s">
        <v>81</v>
      </c>
      <c r="AV605" s="13" t="s">
        <v>83</v>
      </c>
      <c r="AW605" s="13" t="s">
        <v>30</v>
      </c>
      <c r="AX605" s="13" t="s">
        <v>73</v>
      </c>
      <c r="AY605" s="223" t="s">
        <v>124</v>
      </c>
    </row>
    <row r="606" spans="1:65" s="12" customFormat="1" ht="11.25">
      <c r="B606" s="203"/>
      <c r="C606" s="204"/>
      <c r="D606" s="193" t="s">
        <v>200</v>
      </c>
      <c r="E606" s="205" t="s">
        <v>1</v>
      </c>
      <c r="F606" s="206" t="s">
        <v>232</v>
      </c>
      <c r="G606" s="204"/>
      <c r="H606" s="205" t="s">
        <v>1</v>
      </c>
      <c r="I606" s="207"/>
      <c r="J606" s="204"/>
      <c r="K606" s="204"/>
      <c r="L606" s="208"/>
      <c r="M606" s="209"/>
      <c r="N606" s="210"/>
      <c r="O606" s="210"/>
      <c r="P606" s="210"/>
      <c r="Q606" s="210"/>
      <c r="R606" s="210"/>
      <c r="S606" s="210"/>
      <c r="T606" s="211"/>
      <c r="AT606" s="212" t="s">
        <v>200</v>
      </c>
      <c r="AU606" s="212" t="s">
        <v>81</v>
      </c>
      <c r="AV606" s="12" t="s">
        <v>81</v>
      </c>
      <c r="AW606" s="12" t="s">
        <v>30</v>
      </c>
      <c r="AX606" s="12" t="s">
        <v>73</v>
      </c>
      <c r="AY606" s="212" t="s">
        <v>124</v>
      </c>
    </row>
    <row r="607" spans="1:65" s="12" customFormat="1" ht="11.25">
      <c r="B607" s="203"/>
      <c r="C607" s="204"/>
      <c r="D607" s="193" t="s">
        <v>200</v>
      </c>
      <c r="E607" s="205" t="s">
        <v>1</v>
      </c>
      <c r="F607" s="206" t="s">
        <v>537</v>
      </c>
      <c r="G607" s="204"/>
      <c r="H607" s="205" t="s">
        <v>1</v>
      </c>
      <c r="I607" s="207"/>
      <c r="J607" s="204"/>
      <c r="K607" s="204"/>
      <c r="L607" s="208"/>
      <c r="M607" s="209"/>
      <c r="N607" s="210"/>
      <c r="O607" s="210"/>
      <c r="P607" s="210"/>
      <c r="Q607" s="210"/>
      <c r="R607" s="210"/>
      <c r="S607" s="210"/>
      <c r="T607" s="211"/>
      <c r="AT607" s="212" t="s">
        <v>200</v>
      </c>
      <c r="AU607" s="212" t="s">
        <v>81</v>
      </c>
      <c r="AV607" s="12" t="s">
        <v>81</v>
      </c>
      <c r="AW607" s="12" t="s">
        <v>30</v>
      </c>
      <c r="AX607" s="12" t="s">
        <v>73</v>
      </c>
      <c r="AY607" s="212" t="s">
        <v>124</v>
      </c>
    </row>
    <row r="608" spans="1:65" s="12" customFormat="1" ht="11.25">
      <c r="B608" s="203"/>
      <c r="C608" s="204"/>
      <c r="D608" s="193" t="s">
        <v>200</v>
      </c>
      <c r="E608" s="205" t="s">
        <v>1</v>
      </c>
      <c r="F608" s="206" t="s">
        <v>229</v>
      </c>
      <c r="G608" s="204"/>
      <c r="H608" s="205" t="s">
        <v>1</v>
      </c>
      <c r="I608" s="207"/>
      <c r="J608" s="204"/>
      <c r="K608" s="204"/>
      <c r="L608" s="208"/>
      <c r="M608" s="209"/>
      <c r="N608" s="210"/>
      <c r="O608" s="210"/>
      <c r="P608" s="210"/>
      <c r="Q608" s="210"/>
      <c r="R608" s="210"/>
      <c r="S608" s="210"/>
      <c r="T608" s="211"/>
      <c r="AT608" s="212" t="s">
        <v>200</v>
      </c>
      <c r="AU608" s="212" t="s">
        <v>81</v>
      </c>
      <c r="AV608" s="12" t="s">
        <v>81</v>
      </c>
      <c r="AW608" s="12" t="s">
        <v>30</v>
      </c>
      <c r="AX608" s="12" t="s">
        <v>73</v>
      </c>
      <c r="AY608" s="212" t="s">
        <v>124</v>
      </c>
    </row>
    <row r="609" spans="1:65" s="13" customFormat="1" ht="11.25">
      <c r="B609" s="213"/>
      <c r="C609" s="214"/>
      <c r="D609" s="193" t="s">
        <v>200</v>
      </c>
      <c r="E609" s="215" t="s">
        <v>1</v>
      </c>
      <c r="F609" s="216" t="s">
        <v>358</v>
      </c>
      <c r="G609" s="214"/>
      <c r="H609" s="217">
        <v>10</v>
      </c>
      <c r="I609" s="218"/>
      <c r="J609" s="214"/>
      <c r="K609" s="214"/>
      <c r="L609" s="219"/>
      <c r="M609" s="220"/>
      <c r="N609" s="221"/>
      <c r="O609" s="221"/>
      <c r="P609" s="221"/>
      <c r="Q609" s="221"/>
      <c r="R609" s="221"/>
      <c r="S609" s="221"/>
      <c r="T609" s="222"/>
      <c r="AT609" s="223" t="s">
        <v>200</v>
      </c>
      <c r="AU609" s="223" t="s">
        <v>81</v>
      </c>
      <c r="AV609" s="13" t="s">
        <v>83</v>
      </c>
      <c r="AW609" s="13" t="s">
        <v>30</v>
      </c>
      <c r="AX609" s="13" t="s">
        <v>73</v>
      </c>
      <c r="AY609" s="223" t="s">
        <v>124</v>
      </c>
    </row>
    <row r="610" spans="1:65" s="13" customFormat="1" ht="11.25">
      <c r="B610" s="213"/>
      <c r="C610" s="214"/>
      <c r="D610" s="193" t="s">
        <v>200</v>
      </c>
      <c r="E610" s="215" t="s">
        <v>1</v>
      </c>
      <c r="F610" s="216" t="s">
        <v>359</v>
      </c>
      <c r="G610" s="214"/>
      <c r="H610" s="217">
        <v>1.05</v>
      </c>
      <c r="I610" s="218"/>
      <c r="J610" s="214"/>
      <c r="K610" s="214"/>
      <c r="L610" s="219"/>
      <c r="M610" s="220"/>
      <c r="N610" s="221"/>
      <c r="O610" s="221"/>
      <c r="P610" s="221"/>
      <c r="Q610" s="221"/>
      <c r="R610" s="221"/>
      <c r="S610" s="221"/>
      <c r="T610" s="222"/>
      <c r="AT610" s="223" t="s">
        <v>200</v>
      </c>
      <c r="AU610" s="223" t="s">
        <v>81</v>
      </c>
      <c r="AV610" s="13" t="s">
        <v>83</v>
      </c>
      <c r="AW610" s="13" t="s">
        <v>30</v>
      </c>
      <c r="AX610" s="13" t="s">
        <v>73</v>
      </c>
      <c r="AY610" s="223" t="s">
        <v>124</v>
      </c>
    </row>
    <row r="611" spans="1:65" s="12" customFormat="1" ht="11.25">
      <c r="B611" s="203"/>
      <c r="C611" s="204"/>
      <c r="D611" s="193" t="s">
        <v>200</v>
      </c>
      <c r="E611" s="205" t="s">
        <v>1</v>
      </c>
      <c r="F611" s="206" t="s">
        <v>231</v>
      </c>
      <c r="G611" s="204"/>
      <c r="H611" s="205" t="s">
        <v>1</v>
      </c>
      <c r="I611" s="207"/>
      <c r="J611" s="204"/>
      <c r="K611" s="204"/>
      <c r="L611" s="208"/>
      <c r="M611" s="209"/>
      <c r="N611" s="210"/>
      <c r="O611" s="210"/>
      <c r="P611" s="210"/>
      <c r="Q611" s="210"/>
      <c r="R611" s="210"/>
      <c r="S611" s="210"/>
      <c r="T611" s="211"/>
      <c r="AT611" s="212" t="s">
        <v>200</v>
      </c>
      <c r="AU611" s="212" t="s">
        <v>81</v>
      </c>
      <c r="AV611" s="12" t="s">
        <v>81</v>
      </c>
      <c r="AW611" s="12" t="s">
        <v>30</v>
      </c>
      <c r="AX611" s="12" t="s">
        <v>73</v>
      </c>
      <c r="AY611" s="212" t="s">
        <v>124</v>
      </c>
    </row>
    <row r="612" spans="1:65" s="13" customFormat="1" ht="11.25">
      <c r="B612" s="213"/>
      <c r="C612" s="214"/>
      <c r="D612" s="193" t="s">
        <v>200</v>
      </c>
      <c r="E612" s="215" t="s">
        <v>1</v>
      </c>
      <c r="F612" s="216" t="s">
        <v>370</v>
      </c>
      <c r="G612" s="214"/>
      <c r="H612" s="217">
        <v>8.59</v>
      </c>
      <c r="I612" s="218"/>
      <c r="J612" s="214"/>
      <c r="K612" s="214"/>
      <c r="L612" s="219"/>
      <c r="M612" s="220"/>
      <c r="N612" s="221"/>
      <c r="O612" s="221"/>
      <c r="P612" s="221"/>
      <c r="Q612" s="221"/>
      <c r="R612" s="221"/>
      <c r="S612" s="221"/>
      <c r="T612" s="222"/>
      <c r="AT612" s="223" t="s">
        <v>200</v>
      </c>
      <c r="AU612" s="223" t="s">
        <v>81</v>
      </c>
      <c r="AV612" s="13" t="s">
        <v>83</v>
      </c>
      <c r="AW612" s="13" t="s">
        <v>30</v>
      </c>
      <c r="AX612" s="13" t="s">
        <v>73</v>
      </c>
      <c r="AY612" s="223" t="s">
        <v>124</v>
      </c>
    </row>
    <row r="613" spans="1:65" s="14" customFormat="1" ht="11.25">
      <c r="B613" s="224"/>
      <c r="C613" s="225"/>
      <c r="D613" s="193" t="s">
        <v>200</v>
      </c>
      <c r="E613" s="226" t="s">
        <v>1</v>
      </c>
      <c r="F613" s="227" t="s">
        <v>205</v>
      </c>
      <c r="G613" s="225"/>
      <c r="H613" s="228">
        <v>36.82</v>
      </c>
      <c r="I613" s="229"/>
      <c r="J613" s="225"/>
      <c r="K613" s="225"/>
      <c r="L613" s="230"/>
      <c r="M613" s="231"/>
      <c r="N613" s="232"/>
      <c r="O613" s="232"/>
      <c r="P613" s="232"/>
      <c r="Q613" s="232"/>
      <c r="R613" s="232"/>
      <c r="S613" s="232"/>
      <c r="T613" s="233"/>
      <c r="AT613" s="234" t="s">
        <v>200</v>
      </c>
      <c r="AU613" s="234" t="s">
        <v>81</v>
      </c>
      <c r="AV613" s="14" t="s">
        <v>129</v>
      </c>
      <c r="AW613" s="14" t="s">
        <v>30</v>
      </c>
      <c r="AX613" s="14" t="s">
        <v>81</v>
      </c>
      <c r="AY613" s="234" t="s">
        <v>124</v>
      </c>
    </row>
    <row r="614" spans="1:65" s="2" customFormat="1" ht="21.75" customHeight="1">
      <c r="A614" s="34"/>
      <c r="B614" s="35"/>
      <c r="C614" s="179" t="s">
        <v>549</v>
      </c>
      <c r="D614" s="179" t="s">
        <v>125</v>
      </c>
      <c r="E614" s="180" t="s">
        <v>550</v>
      </c>
      <c r="F614" s="181" t="s">
        <v>551</v>
      </c>
      <c r="G614" s="182" t="s">
        <v>216</v>
      </c>
      <c r="H614" s="183">
        <v>727.29499999999996</v>
      </c>
      <c r="I614" s="184"/>
      <c r="J614" s="185">
        <f>ROUND(I614*H614,2)</f>
        <v>0</v>
      </c>
      <c r="K614" s="186"/>
      <c r="L614" s="39"/>
      <c r="M614" s="187" t="s">
        <v>1</v>
      </c>
      <c r="N614" s="188" t="s">
        <v>38</v>
      </c>
      <c r="O614" s="71"/>
      <c r="P614" s="189">
        <f>O614*H614</f>
        <v>0</v>
      </c>
      <c r="Q614" s="189">
        <v>0</v>
      </c>
      <c r="R614" s="189">
        <f>Q614*H614</f>
        <v>0</v>
      </c>
      <c r="S614" s="189">
        <v>0</v>
      </c>
      <c r="T614" s="190">
        <f>S614*H614</f>
        <v>0</v>
      </c>
      <c r="U614" s="34"/>
      <c r="V614" s="34"/>
      <c r="W614" s="34"/>
      <c r="X614" s="34"/>
      <c r="Y614" s="34"/>
      <c r="Z614" s="34"/>
      <c r="AA614" s="34"/>
      <c r="AB614" s="34"/>
      <c r="AC614" s="34"/>
      <c r="AD614" s="34"/>
      <c r="AE614" s="34"/>
      <c r="AR614" s="191" t="s">
        <v>129</v>
      </c>
      <c r="AT614" s="191" t="s">
        <v>125</v>
      </c>
      <c r="AU614" s="191" t="s">
        <v>81</v>
      </c>
      <c r="AY614" s="17" t="s">
        <v>124</v>
      </c>
      <c r="BE614" s="192">
        <f>IF(N614="základní",J614,0)</f>
        <v>0</v>
      </c>
      <c r="BF614" s="192">
        <f>IF(N614="snížená",J614,0)</f>
        <v>0</v>
      </c>
      <c r="BG614" s="192">
        <f>IF(N614="zákl. přenesená",J614,0)</f>
        <v>0</v>
      </c>
      <c r="BH614" s="192">
        <f>IF(N614="sníž. přenesená",J614,0)</f>
        <v>0</v>
      </c>
      <c r="BI614" s="192">
        <f>IF(N614="nulová",J614,0)</f>
        <v>0</v>
      </c>
      <c r="BJ614" s="17" t="s">
        <v>81</v>
      </c>
      <c r="BK614" s="192">
        <f>ROUND(I614*H614,2)</f>
        <v>0</v>
      </c>
      <c r="BL614" s="17" t="s">
        <v>129</v>
      </c>
      <c r="BM614" s="191" t="s">
        <v>552</v>
      </c>
    </row>
    <row r="615" spans="1:65" s="2" customFormat="1" ht="29.25">
      <c r="A615" s="34"/>
      <c r="B615" s="35"/>
      <c r="C615" s="36"/>
      <c r="D615" s="193" t="s">
        <v>198</v>
      </c>
      <c r="E615" s="36"/>
      <c r="F615" s="194" t="s">
        <v>553</v>
      </c>
      <c r="G615" s="36"/>
      <c r="H615" s="36"/>
      <c r="I615" s="195"/>
      <c r="J615" s="36"/>
      <c r="K615" s="36"/>
      <c r="L615" s="39"/>
      <c r="M615" s="196"/>
      <c r="N615" s="197"/>
      <c r="O615" s="71"/>
      <c r="P615" s="71"/>
      <c r="Q615" s="71"/>
      <c r="R615" s="71"/>
      <c r="S615" s="71"/>
      <c r="T615" s="72"/>
      <c r="U615" s="34"/>
      <c r="V615" s="34"/>
      <c r="W615" s="34"/>
      <c r="X615" s="34"/>
      <c r="Y615" s="34"/>
      <c r="Z615" s="34"/>
      <c r="AA615" s="34"/>
      <c r="AB615" s="34"/>
      <c r="AC615" s="34"/>
      <c r="AD615" s="34"/>
      <c r="AE615" s="34"/>
      <c r="AT615" s="17" t="s">
        <v>198</v>
      </c>
      <c r="AU615" s="17" t="s">
        <v>81</v>
      </c>
    </row>
    <row r="616" spans="1:65" s="12" customFormat="1" ht="11.25">
      <c r="B616" s="203"/>
      <c r="C616" s="204"/>
      <c r="D616" s="193" t="s">
        <v>200</v>
      </c>
      <c r="E616" s="205" t="s">
        <v>1</v>
      </c>
      <c r="F616" s="206" t="s">
        <v>554</v>
      </c>
      <c r="G616" s="204"/>
      <c r="H616" s="205" t="s">
        <v>1</v>
      </c>
      <c r="I616" s="207"/>
      <c r="J616" s="204"/>
      <c r="K616" s="204"/>
      <c r="L616" s="208"/>
      <c r="M616" s="209"/>
      <c r="N616" s="210"/>
      <c r="O616" s="210"/>
      <c r="P616" s="210"/>
      <c r="Q616" s="210"/>
      <c r="R616" s="210"/>
      <c r="S616" s="210"/>
      <c r="T616" s="211"/>
      <c r="AT616" s="212" t="s">
        <v>200</v>
      </c>
      <c r="AU616" s="212" t="s">
        <v>81</v>
      </c>
      <c r="AV616" s="12" t="s">
        <v>81</v>
      </c>
      <c r="AW616" s="12" t="s">
        <v>30</v>
      </c>
      <c r="AX616" s="12" t="s">
        <v>73</v>
      </c>
      <c r="AY616" s="212" t="s">
        <v>124</v>
      </c>
    </row>
    <row r="617" spans="1:65" s="12" customFormat="1" ht="11.25">
      <c r="B617" s="203"/>
      <c r="C617" s="204"/>
      <c r="D617" s="193" t="s">
        <v>200</v>
      </c>
      <c r="E617" s="205" t="s">
        <v>1</v>
      </c>
      <c r="F617" s="206" t="s">
        <v>555</v>
      </c>
      <c r="G617" s="204"/>
      <c r="H617" s="205" t="s">
        <v>1</v>
      </c>
      <c r="I617" s="207"/>
      <c r="J617" s="204"/>
      <c r="K617" s="204"/>
      <c r="L617" s="208"/>
      <c r="M617" s="209"/>
      <c r="N617" s="210"/>
      <c r="O617" s="210"/>
      <c r="P617" s="210"/>
      <c r="Q617" s="210"/>
      <c r="R617" s="210"/>
      <c r="S617" s="210"/>
      <c r="T617" s="211"/>
      <c r="AT617" s="212" t="s">
        <v>200</v>
      </c>
      <c r="AU617" s="212" t="s">
        <v>81</v>
      </c>
      <c r="AV617" s="12" t="s">
        <v>81</v>
      </c>
      <c r="AW617" s="12" t="s">
        <v>30</v>
      </c>
      <c r="AX617" s="12" t="s">
        <v>73</v>
      </c>
      <c r="AY617" s="212" t="s">
        <v>124</v>
      </c>
    </row>
    <row r="618" spans="1:65" s="12" customFormat="1" ht="11.25">
      <c r="B618" s="203"/>
      <c r="C618" s="204"/>
      <c r="D618" s="193" t="s">
        <v>200</v>
      </c>
      <c r="E618" s="205" t="s">
        <v>1</v>
      </c>
      <c r="F618" s="206" t="s">
        <v>231</v>
      </c>
      <c r="G618" s="204"/>
      <c r="H618" s="205" t="s">
        <v>1</v>
      </c>
      <c r="I618" s="207"/>
      <c r="J618" s="204"/>
      <c r="K618" s="204"/>
      <c r="L618" s="208"/>
      <c r="M618" s="209"/>
      <c r="N618" s="210"/>
      <c r="O618" s="210"/>
      <c r="P618" s="210"/>
      <c r="Q618" s="210"/>
      <c r="R618" s="210"/>
      <c r="S618" s="210"/>
      <c r="T618" s="211"/>
      <c r="AT618" s="212" t="s">
        <v>200</v>
      </c>
      <c r="AU618" s="212" t="s">
        <v>81</v>
      </c>
      <c r="AV618" s="12" t="s">
        <v>81</v>
      </c>
      <c r="AW618" s="12" t="s">
        <v>30</v>
      </c>
      <c r="AX618" s="12" t="s">
        <v>73</v>
      </c>
      <c r="AY618" s="212" t="s">
        <v>124</v>
      </c>
    </row>
    <row r="619" spans="1:65" s="13" customFormat="1" ht="11.25">
      <c r="B619" s="213"/>
      <c r="C619" s="214"/>
      <c r="D619" s="193" t="s">
        <v>200</v>
      </c>
      <c r="E619" s="215" t="s">
        <v>1</v>
      </c>
      <c r="F619" s="216" t="s">
        <v>295</v>
      </c>
      <c r="G619" s="214"/>
      <c r="H619" s="217">
        <v>8.59</v>
      </c>
      <c r="I619" s="218"/>
      <c r="J619" s="214"/>
      <c r="K619" s="214"/>
      <c r="L619" s="219"/>
      <c r="M619" s="220"/>
      <c r="N619" s="221"/>
      <c r="O619" s="221"/>
      <c r="P619" s="221"/>
      <c r="Q619" s="221"/>
      <c r="R619" s="221"/>
      <c r="S619" s="221"/>
      <c r="T619" s="222"/>
      <c r="AT619" s="223" t="s">
        <v>200</v>
      </c>
      <c r="AU619" s="223" t="s">
        <v>81</v>
      </c>
      <c r="AV619" s="13" t="s">
        <v>83</v>
      </c>
      <c r="AW619" s="13" t="s">
        <v>30</v>
      </c>
      <c r="AX619" s="13" t="s">
        <v>73</v>
      </c>
      <c r="AY619" s="223" t="s">
        <v>124</v>
      </c>
    </row>
    <row r="620" spans="1:65" s="12" customFormat="1" ht="11.25">
      <c r="B620" s="203"/>
      <c r="C620" s="204"/>
      <c r="D620" s="193" t="s">
        <v>200</v>
      </c>
      <c r="E620" s="205" t="s">
        <v>1</v>
      </c>
      <c r="F620" s="206" t="s">
        <v>229</v>
      </c>
      <c r="G620" s="204"/>
      <c r="H620" s="205" t="s">
        <v>1</v>
      </c>
      <c r="I620" s="207"/>
      <c r="J620" s="204"/>
      <c r="K620" s="204"/>
      <c r="L620" s="208"/>
      <c r="M620" s="209"/>
      <c r="N620" s="210"/>
      <c r="O620" s="210"/>
      <c r="P620" s="210"/>
      <c r="Q620" s="210"/>
      <c r="R620" s="210"/>
      <c r="S620" s="210"/>
      <c r="T620" s="211"/>
      <c r="AT620" s="212" t="s">
        <v>200</v>
      </c>
      <c r="AU620" s="212" t="s">
        <v>81</v>
      </c>
      <c r="AV620" s="12" t="s">
        <v>81</v>
      </c>
      <c r="AW620" s="12" t="s">
        <v>30</v>
      </c>
      <c r="AX620" s="12" t="s">
        <v>73</v>
      </c>
      <c r="AY620" s="212" t="s">
        <v>124</v>
      </c>
    </row>
    <row r="621" spans="1:65" s="13" customFormat="1" ht="11.25">
      <c r="B621" s="213"/>
      <c r="C621" s="214"/>
      <c r="D621" s="193" t="s">
        <v>200</v>
      </c>
      <c r="E621" s="215" t="s">
        <v>1</v>
      </c>
      <c r="F621" s="216" t="s">
        <v>305</v>
      </c>
      <c r="G621" s="214"/>
      <c r="H621" s="217">
        <v>8.59</v>
      </c>
      <c r="I621" s="218"/>
      <c r="J621" s="214"/>
      <c r="K621" s="214"/>
      <c r="L621" s="219"/>
      <c r="M621" s="220"/>
      <c r="N621" s="221"/>
      <c r="O621" s="221"/>
      <c r="P621" s="221"/>
      <c r="Q621" s="221"/>
      <c r="R621" s="221"/>
      <c r="S621" s="221"/>
      <c r="T621" s="222"/>
      <c r="AT621" s="223" t="s">
        <v>200</v>
      </c>
      <c r="AU621" s="223" t="s">
        <v>81</v>
      </c>
      <c r="AV621" s="13" t="s">
        <v>83</v>
      </c>
      <c r="AW621" s="13" t="s">
        <v>30</v>
      </c>
      <c r="AX621" s="13" t="s">
        <v>73</v>
      </c>
      <c r="AY621" s="223" t="s">
        <v>124</v>
      </c>
    </row>
    <row r="622" spans="1:65" s="15" customFormat="1" ht="11.25">
      <c r="B622" s="235"/>
      <c r="C622" s="236"/>
      <c r="D622" s="193" t="s">
        <v>200</v>
      </c>
      <c r="E622" s="237" t="s">
        <v>1</v>
      </c>
      <c r="F622" s="238" t="s">
        <v>556</v>
      </c>
      <c r="G622" s="236"/>
      <c r="H622" s="239">
        <v>17.18</v>
      </c>
      <c r="I622" s="240"/>
      <c r="J622" s="236"/>
      <c r="K622" s="236"/>
      <c r="L622" s="241"/>
      <c r="M622" s="242"/>
      <c r="N622" s="243"/>
      <c r="O622" s="243"/>
      <c r="P622" s="243"/>
      <c r="Q622" s="243"/>
      <c r="R622" s="243"/>
      <c r="S622" s="243"/>
      <c r="T622" s="244"/>
      <c r="AT622" s="245" t="s">
        <v>200</v>
      </c>
      <c r="AU622" s="245" t="s">
        <v>81</v>
      </c>
      <c r="AV622" s="15" t="s">
        <v>135</v>
      </c>
      <c r="AW622" s="15" t="s">
        <v>30</v>
      </c>
      <c r="AX622" s="15" t="s">
        <v>73</v>
      </c>
      <c r="AY622" s="245" t="s">
        <v>124</v>
      </c>
    </row>
    <row r="623" spans="1:65" s="12" customFormat="1" ht="11.25">
      <c r="B623" s="203"/>
      <c r="C623" s="204"/>
      <c r="D623" s="193" t="s">
        <v>200</v>
      </c>
      <c r="E623" s="205" t="s">
        <v>1</v>
      </c>
      <c r="F623" s="206" t="s">
        <v>557</v>
      </c>
      <c r="G623" s="204"/>
      <c r="H623" s="205" t="s">
        <v>1</v>
      </c>
      <c r="I623" s="207"/>
      <c r="J623" s="204"/>
      <c r="K623" s="204"/>
      <c r="L623" s="208"/>
      <c r="M623" s="209"/>
      <c r="N623" s="210"/>
      <c r="O623" s="210"/>
      <c r="P623" s="210"/>
      <c r="Q623" s="210"/>
      <c r="R623" s="210"/>
      <c r="S623" s="210"/>
      <c r="T623" s="211"/>
      <c r="AT623" s="212" t="s">
        <v>200</v>
      </c>
      <c r="AU623" s="212" t="s">
        <v>81</v>
      </c>
      <c r="AV623" s="12" t="s">
        <v>81</v>
      </c>
      <c r="AW623" s="12" t="s">
        <v>30</v>
      </c>
      <c r="AX623" s="12" t="s">
        <v>73</v>
      </c>
      <c r="AY623" s="212" t="s">
        <v>124</v>
      </c>
    </row>
    <row r="624" spans="1:65" s="12" customFormat="1" ht="11.25">
      <c r="B624" s="203"/>
      <c r="C624" s="204"/>
      <c r="D624" s="193" t="s">
        <v>200</v>
      </c>
      <c r="E624" s="205" t="s">
        <v>1</v>
      </c>
      <c r="F624" s="206" t="s">
        <v>555</v>
      </c>
      <c r="G624" s="204"/>
      <c r="H624" s="205" t="s">
        <v>1</v>
      </c>
      <c r="I624" s="207"/>
      <c r="J624" s="204"/>
      <c r="K624" s="204"/>
      <c r="L624" s="208"/>
      <c r="M624" s="209"/>
      <c r="N624" s="210"/>
      <c r="O624" s="210"/>
      <c r="P624" s="210"/>
      <c r="Q624" s="210"/>
      <c r="R624" s="210"/>
      <c r="S624" s="210"/>
      <c r="T624" s="211"/>
      <c r="AT624" s="212" t="s">
        <v>200</v>
      </c>
      <c r="AU624" s="212" t="s">
        <v>81</v>
      </c>
      <c r="AV624" s="12" t="s">
        <v>81</v>
      </c>
      <c r="AW624" s="12" t="s">
        <v>30</v>
      </c>
      <c r="AX624" s="12" t="s">
        <v>73</v>
      </c>
      <c r="AY624" s="212" t="s">
        <v>124</v>
      </c>
    </row>
    <row r="625" spans="2:51" s="12" customFormat="1" ht="11.25">
      <c r="B625" s="203"/>
      <c r="C625" s="204"/>
      <c r="D625" s="193" t="s">
        <v>200</v>
      </c>
      <c r="E625" s="205" t="s">
        <v>1</v>
      </c>
      <c r="F625" s="206" t="s">
        <v>229</v>
      </c>
      <c r="G625" s="204"/>
      <c r="H625" s="205" t="s">
        <v>1</v>
      </c>
      <c r="I625" s="207"/>
      <c r="J625" s="204"/>
      <c r="K625" s="204"/>
      <c r="L625" s="208"/>
      <c r="M625" s="209"/>
      <c r="N625" s="210"/>
      <c r="O625" s="210"/>
      <c r="P625" s="210"/>
      <c r="Q625" s="210"/>
      <c r="R625" s="210"/>
      <c r="S625" s="210"/>
      <c r="T625" s="211"/>
      <c r="AT625" s="212" t="s">
        <v>200</v>
      </c>
      <c r="AU625" s="212" t="s">
        <v>81</v>
      </c>
      <c r="AV625" s="12" t="s">
        <v>81</v>
      </c>
      <c r="AW625" s="12" t="s">
        <v>30</v>
      </c>
      <c r="AX625" s="12" t="s">
        <v>73</v>
      </c>
      <c r="AY625" s="212" t="s">
        <v>124</v>
      </c>
    </row>
    <row r="626" spans="2:51" s="13" customFormat="1" ht="11.25">
      <c r="B626" s="213"/>
      <c r="C626" s="214"/>
      <c r="D626" s="193" t="s">
        <v>200</v>
      </c>
      <c r="E626" s="215" t="s">
        <v>1</v>
      </c>
      <c r="F626" s="216" t="s">
        <v>276</v>
      </c>
      <c r="G626" s="214"/>
      <c r="H626" s="217">
        <v>18.77</v>
      </c>
      <c r="I626" s="218"/>
      <c r="J626" s="214"/>
      <c r="K626" s="214"/>
      <c r="L626" s="219"/>
      <c r="M626" s="220"/>
      <c r="N626" s="221"/>
      <c r="O626" s="221"/>
      <c r="P626" s="221"/>
      <c r="Q626" s="221"/>
      <c r="R626" s="221"/>
      <c r="S626" s="221"/>
      <c r="T626" s="222"/>
      <c r="AT626" s="223" t="s">
        <v>200</v>
      </c>
      <c r="AU626" s="223" t="s">
        <v>81</v>
      </c>
      <c r="AV626" s="13" t="s">
        <v>83</v>
      </c>
      <c r="AW626" s="13" t="s">
        <v>30</v>
      </c>
      <c r="AX626" s="13" t="s">
        <v>73</v>
      </c>
      <c r="AY626" s="223" t="s">
        <v>124</v>
      </c>
    </row>
    <row r="627" spans="2:51" s="13" customFormat="1" ht="11.25">
      <c r="B627" s="213"/>
      <c r="C627" s="214"/>
      <c r="D627" s="193" t="s">
        <v>200</v>
      </c>
      <c r="E627" s="215" t="s">
        <v>1</v>
      </c>
      <c r="F627" s="216" t="s">
        <v>277</v>
      </c>
      <c r="G627" s="214"/>
      <c r="H627" s="217">
        <v>53.99</v>
      </c>
      <c r="I627" s="218"/>
      <c r="J627" s="214"/>
      <c r="K627" s="214"/>
      <c r="L627" s="219"/>
      <c r="M627" s="220"/>
      <c r="N627" s="221"/>
      <c r="O627" s="221"/>
      <c r="P627" s="221"/>
      <c r="Q627" s="221"/>
      <c r="R627" s="221"/>
      <c r="S627" s="221"/>
      <c r="T627" s="222"/>
      <c r="AT627" s="223" t="s">
        <v>200</v>
      </c>
      <c r="AU627" s="223" t="s">
        <v>81</v>
      </c>
      <c r="AV627" s="13" t="s">
        <v>83</v>
      </c>
      <c r="AW627" s="13" t="s">
        <v>30</v>
      </c>
      <c r="AX627" s="13" t="s">
        <v>73</v>
      </c>
      <c r="AY627" s="223" t="s">
        <v>124</v>
      </c>
    </row>
    <row r="628" spans="2:51" s="13" customFormat="1" ht="11.25">
      <c r="B628" s="213"/>
      <c r="C628" s="214"/>
      <c r="D628" s="193" t="s">
        <v>200</v>
      </c>
      <c r="E628" s="215" t="s">
        <v>1</v>
      </c>
      <c r="F628" s="216" t="s">
        <v>279</v>
      </c>
      <c r="G628" s="214"/>
      <c r="H628" s="217">
        <v>34.86</v>
      </c>
      <c r="I628" s="218"/>
      <c r="J628" s="214"/>
      <c r="K628" s="214"/>
      <c r="L628" s="219"/>
      <c r="M628" s="220"/>
      <c r="N628" s="221"/>
      <c r="O628" s="221"/>
      <c r="P628" s="221"/>
      <c r="Q628" s="221"/>
      <c r="R628" s="221"/>
      <c r="S628" s="221"/>
      <c r="T628" s="222"/>
      <c r="AT628" s="223" t="s">
        <v>200</v>
      </c>
      <c r="AU628" s="223" t="s">
        <v>81</v>
      </c>
      <c r="AV628" s="13" t="s">
        <v>83</v>
      </c>
      <c r="AW628" s="13" t="s">
        <v>30</v>
      </c>
      <c r="AX628" s="13" t="s">
        <v>73</v>
      </c>
      <c r="AY628" s="223" t="s">
        <v>124</v>
      </c>
    </row>
    <row r="629" spans="2:51" s="13" customFormat="1" ht="11.25">
      <c r="B629" s="213"/>
      <c r="C629" s="214"/>
      <c r="D629" s="193" t="s">
        <v>200</v>
      </c>
      <c r="E629" s="215" t="s">
        <v>1</v>
      </c>
      <c r="F629" s="216" t="s">
        <v>280</v>
      </c>
      <c r="G629" s="214"/>
      <c r="H629" s="217">
        <v>39.46</v>
      </c>
      <c r="I629" s="218"/>
      <c r="J629" s="214"/>
      <c r="K629" s="214"/>
      <c r="L629" s="219"/>
      <c r="M629" s="220"/>
      <c r="N629" s="221"/>
      <c r="O629" s="221"/>
      <c r="P629" s="221"/>
      <c r="Q629" s="221"/>
      <c r="R629" s="221"/>
      <c r="S629" s="221"/>
      <c r="T629" s="222"/>
      <c r="AT629" s="223" t="s">
        <v>200</v>
      </c>
      <c r="AU629" s="223" t="s">
        <v>81</v>
      </c>
      <c r="AV629" s="13" t="s">
        <v>83</v>
      </c>
      <c r="AW629" s="13" t="s">
        <v>30</v>
      </c>
      <c r="AX629" s="13" t="s">
        <v>73</v>
      </c>
      <c r="AY629" s="223" t="s">
        <v>124</v>
      </c>
    </row>
    <row r="630" spans="2:51" s="13" customFormat="1" ht="11.25">
      <c r="B630" s="213"/>
      <c r="C630" s="214"/>
      <c r="D630" s="193" t="s">
        <v>200</v>
      </c>
      <c r="E630" s="215" t="s">
        <v>1</v>
      </c>
      <c r="F630" s="216" t="s">
        <v>282</v>
      </c>
      <c r="G630" s="214"/>
      <c r="H630" s="217">
        <v>3.93</v>
      </c>
      <c r="I630" s="218"/>
      <c r="J630" s="214"/>
      <c r="K630" s="214"/>
      <c r="L630" s="219"/>
      <c r="M630" s="220"/>
      <c r="N630" s="221"/>
      <c r="O630" s="221"/>
      <c r="P630" s="221"/>
      <c r="Q630" s="221"/>
      <c r="R630" s="221"/>
      <c r="S630" s="221"/>
      <c r="T630" s="222"/>
      <c r="AT630" s="223" t="s">
        <v>200</v>
      </c>
      <c r="AU630" s="223" t="s">
        <v>81</v>
      </c>
      <c r="AV630" s="13" t="s">
        <v>83</v>
      </c>
      <c r="AW630" s="13" t="s">
        <v>30</v>
      </c>
      <c r="AX630" s="13" t="s">
        <v>73</v>
      </c>
      <c r="AY630" s="223" t="s">
        <v>124</v>
      </c>
    </row>
    <row r="631" spans="2:51" s="13" customFormat="1" ht="11.25">
      <c r="B631" s="213"/>
      <c r="C631" s="214"/>
      <c r="D631" s="193" t="s">
        <v>200</v>
      </c>
      <c r="E631" s="215" t="s">
        <v>1</v>
      </c>
      <c r="F631" s="216" t="s">
        <v>283</v>
      </c>
      <c r="G631" s="214"/>
      <c r="H631" s="217">
        <v>1.25</v>
      </c>
      <c r="I631" s="218"/>
      <c r="J631" s="214"/>
      <c r="K631" s="214"/>
      <c r="L631" s="219"/>
      <c r="M631" s="220"/>
      <c r="N631" s="221"/>
      <c r="O631" s="221"/>
      <c r="P631" s="221"/>
      <c r="Q631" s="221"/>
      <c r="R631" s="221"/>
      <c r="S631" s="221"/>
      <c r="T631" s="222"/>
      <c r="AT631" s="223" t="s">
        <v>200</v>
      </c>
      <c r="AU631" s="223" t="s">
        <v>81</v>
      </c>
      <c r="AV631" s="13" t="s">
        <v>83</v>
      </c>
      <c r="AW631" s="13" t="s">
        <v>30</v>
      </c>
      <c r="AX631" s="13" t="s">
        <v>73</v>
      </c>
      <c r="AY631" s="223" t="s">
        <v>124</v>
      </c>
    </row>
    <row r="632" spans="2:51" s="13" customFormat="1" ht="11.25">
      <c r="B632" s="213"/>
      <c r="C632" s="214"/>
      <c r="D632" s="193" t="s">
        <v>200</v>
      </c>
      <c r="E632" s="215" t="s">
        <v>1</v>
      </c>
      <c r="F632" s="216" t="s">
        <v>284</v>
      </c>
      <c r="G632" s="214"/>
      <c r="H632" s="217">
        <v>3.11</v>
      </c>
      <c r="I632" s="218"/>
      <c r="J632" s="214"/>
      <c r="K632" s="214"/>
      <c r="L632" s="219"/>
      <c r="M632" s="220"/>
      <c r="N632" s="221"/>
      <c r="O632" s="221"/>
      <c r="P632" s="221"/>
      <c r="Q632" s="221"/>
      <c r="R632" s="221"/>
      <c r="S632" s="221"/>
      <c r="T632" s="222"/>
      <c r="AT632" s="223" t="s">
        <v>200</v>
      </c>
      <c r="AU632" s="223" t="s">
        <v>81</v>
      </c>
      <c r="AV632" s="13" t="s">
        <v>83</v>
      </c>
      <c r="AW632" s="13" t="s">
        <v>30</v>
      </c>
      <c r="AX632" s="13" t="s">
        <v>73</v>
      </c>
      <c r="AY632" s="223" t="s">
        <v>124</v>
      </c>
    </row>
    <row r="633" spans="2:51" s="13" customFormat="1" ht="11.25">
      <c r="B633" s="213"/>
      <c r="C633" s="214"/>
      <c r="D633" s="193" t="s">
        <v>200</v>
      </c>
      <c r="E633" s="215" t="s">
        <v>1</v>
      </c>
      <c r="F633" s="216" t="s">
        <v>558</v>
      </c>
      <c r="G633" s="214"/>
      <c r="H633" s="217">
        <v>26.95</v>
      </c>
      <c r="I633" s="218"/>
      <c r="J633" s="214"/>
      <c r="K633" s="214"/>
      <c r="L633" s="219"/>
      <c r="M633" s="220"/>
      <c r="N633" s="221"/>
      <c r="O633" s="221"/>
      <c r="P633" s="221"/>
      <c r="Q633" s="221"/>
      <c r="R633" s="221"/>
      <c r="S633" s="221"/>
      <c r="T633" s="222"/>
      <c r="AT633" s="223" t="s">
        <v>200</v>
      </c>
      <c r="AU633" s="223" t="s">
        <v>81</v>
      </c>
      <c r="AV633" s="13" t="s">
        <v>83</v>
      </c>
      <c r="AW633" s="13" t="s">
        <v>30</v>
      </c>
      <c r="AX633" s="13" t="s">
        <v>73</v>
      </c>
      <c r="AY633" s="223" t="s">
        <v>124</v>
      </c>
    </row>
    <row r="634" spans="2:51" s="12" customFormat="1" ht="11.25">
      <c r="B634" s="203"/>
      <c r="C634" s="204"/>
      <c r="D634" s="193" t="s">
        <v>200</v>
      </c>
      <c r="E634" s="205" t="s">
        <v>1</v>
      </c>
      <c r="F634" s="206" t="s">
        <v>231</v>
      </c>
      <c r="G634" s="204"/>
      <c r="H634" s="205" t="s">
        <v>1</v>
      </c>
      <c r="I634" s="207"/>
      <c r="J634" s="204"/>
      <c r="K634" s="204"/>
      <c r="L634" s="208"/>
      <c r="M634" s="209"/>
      <c r="N634" s="210"/>
      <c r="O634" s="210"/>
      <c r="P634" s="210"/>
      <c r="Q634" s="210"/>
      <c r="R634" s="210"/>
      <c r="S634" s="210"/>
      <c r="T634" s="211"/>
      <c r="AT634" s="212" t="s">
        <v>200</v>
      </c>
      <c r="AU634" s="212" t="s">
        <v>81</v>
      </c>
      <c r="AV634" s="12" t="s">
        <v>81</v>
      </c>
      <c r="AW634" s="12" t="s">
        <v>30</v>
      </c>
      <c r="AX634" s="12" t="s">
        <v>73</v>
      </c>
      <c r="AY634" s="212" t="s">
        <v>124</v>
      </c>
    </row>
    <row r="635" spans="2:51" s="13" customFormat="1" ht="11.25">
      <c r="B635" s="213"/>
      <c r="C635" s="214"/>
      <c r="D635" s="193" t="s">
        <v>200</v>
      </c>
      <c r="E635" s="215" t="s">
        <v>1</v>
      </c>
      <c r="F635" s="216" t="s">
        <v>289</v>
      </c>
      <c r="G635" s="214"/>
      <c r="H635" s="217">
        <v>18.87</v>
      </c>
      <c r="I635" s="218"/>
      <c r="J635" s="214"/>
      <c r="K635" s="214"/>
      <c r="L635" s="219"/>
      <c r="M635" s="220"/>
      <c r="N635" s="221"/>
      <c r="O635" s="221"/>
      <c r="P635" s="221"/>
      <c r="Q635" s="221"/>
      <c r="R635" s="221"/>
      <c r="S635" s="221"/>
      <c r="T635" s="222"/>
      <c r="AT635" s="223" t="s">
        <v>200</v>
      </c>
      <c r="AU635" s="223" t="s">
        <v>81</v>
      </c>
      <c r="AV635" s="13" t="s">
        <v>83</v>
      </c>
      <c r="AW635" s="13" t="s">
        <v>30</v>
      </c>
      <c r="AX635" s="13" t="s">
        <v>73</v>
      </c>
      <c r="AY635" s="223" t="s">
        <v>124</v>
      </c>
    </row>
    <row r="636" spans="2:51" s="13" customFormat="1" ht="11.25">
      <c r="B636" s="213"/>
      <c r="C636" s="214"/>
      <c r="D636" s="193" t="s">
        <v>200</v>
      </c>
      <c r="E636" s="215" t="s">
        <v>1</v>
      </c>
      <c r="F636" s="216" t="s">
        <v>290</v>
      </c>
      <c r="G636" s="214"/>
      <c r="H636" s="217">
        <v>54.21</v>
      </c>
      <c r="I636" s="218"/>
      <c r="J636" s="214"/>
      <c r="K636" s="214"/>
      <c r="L636" s="219"/>
      <c r="M636" s="220"/>
      <c r="N636" s="221"/>
      <c r="O636" s="221"/>
      <c r="P636" s="221"/>
      <c r="Q636" s="221"/>
      <c r="R636" s="221"/>
      <c r="S636" s="221"/>
      <c r="T636" s="222"/>
      <c r="AT636" s="223" t="s">
        <v>200</v>
      </c>
      <c r="AU636" s="223" t="s">
        <v>81</v>
      </c>
      <c r="AV636" s="13" t="s">
        <v>83</v>
      </c>
      <c r="AW636" s="13" t="s">
        <v>30</v>
      </c>
      <c r="AX636" s="13" t="s">
        <v>73</v>
      </c>
      <c r="AY636" s="223" t="s">
        <v>124</v>
      </c>
    </row>
    <row r="637" spans="2:51" s="13" customFormat="1" ht="11.25">
      <c r="B637" s="213"/>
      <c r="C637" s="214"/>
      <c r="D637" s="193" t="s">
        <v>200</v>
      </c>
      <c r="E637" s="215" t="s">
        <v>1</v>
      </c>
      <c r="F637" s="216" t="s">
        <v>292</v>
      </c>
      <c r="G637" s="214"/>
      <c r="H637" s="217">
        <v>72.98</v>
      </c>
      <c r="I637" s="218"/>
      <c r="J637" s="214"/>
      <c r="K637" s="214"/>
      <c r="L637" s="219"/>
      <c r="M637" s="220"/>
      <c r="N637" s="221"/>
      <c r="O637" s="221"/>
      <c r="P637" s="221"/>
      <c r="Q637" s="221"/>
      <c r="R637" s="221"/>
      <c r="S637" s="221"/>
      <c r="T637" s="222"/>
      <c r="AT637" s="223" t="s">
        <v>200</v>
      </c>
      <c r="AU637" s="223" t="s">
        <v>81</v>
      </c>
      <c r="AV637" s="13" t="s">
        <v>83</v>
      </c>
      <c r="AW637" s="13" t="s">
        <v>30</v>
      </c>
      <c r="AX637" s="13" t="s">
        <v>73</v>
      </c>
      <c r="AY637" s="223" t="s">
        <v>124</v>
      </c>
    </row>
    <row r="638" spans="2:51" s="13" customFormat="1" ht="11.25">
      <c r="B638" s="213"/>
      <c r="C638" s="214"/>
      <c r="D638" s="193" t="s">
        <v>200</v>
      </c>
      <c r="E638" s="215" t="s">
        <v>1</v>
      </c>
      <c r="F638" s="216" t="s">
        <v>293</v>
      </c>
      <c r="G638" s="214"/>
      <c r="H638" s="217">
        <v>4.29</v>
      </c>
      <c r="I638" s="218"/>
      <c r="J638" s="214"/>
      <c r="K638" s="214"/>
      <c r="L638" s="219"/>
      <c r="M638" s="220"/>
      <c r="N638" s="221"/>
      <c r="O638" s="221"/>
      <c r="P638" s="221"/>
      <c r="Q638" s="221"/>
      <c r="R638" s="221"/>
      <c r="S638" s="221"/>
      <c r="T638" s="222"/>
      <c r="AT638" s="223" t="s">
        <v>200</v>
      </c>
      <c r="AU638" s="223" t="s">
        <v>81</v>
      </c>
      <c r="AV638" s="13" t="s">
        <v>83</v>
      </c>
      <c r="AW638" s="13" t="s">
        <v>30</v>
      </c>
      <c r="AX638" s="13" t="s">
        <v>73</v>
      </c>
      <c r="AY638" s="223" t="s">
        <v>124</v>
      </c>
    </row>
    <row r="639" spans="2:51" s="13" customFormat="1" ht="11.25">
      <c r="B639" s="213"/>
      <c r="C639" s="214"/>
      <c r="D639" s="193" t="s">
        <v>200</v>
      </c>
      <c r="E639" s="215" t="s">
        <v>1</v>
      </c>
      <c r="F639" s="216" t="s">
        <v>294</v>
      </c>
      <c r="G639" s="214"/>
      <c r="H639" s="217">
        <v>3.93</v>
      </c>
      <c r="I639" s="218"/>
      <c r="J639" s="214"/>
      <c r="K639" s="214"/>
      <c r="L639" s="219"/>
      <c r="M639" s="220"/>
      <c r="N639" s="221"/>
      <c r="O639" s="221"/>
      <c r="P639" s="221"/>
      <c r="Q639" s="221"/>
      <c r="R639" s="221"/>
      <c r="S639" s="221"/>
      <c r="T639" s="222"/>
      <c r="AT639" s="223" t="s">
        <v>200</v>
      </c>
      <c r="AU639" s="223" t="s">
        <v>81</v>
      </c>
      <c r="AV639" s="13" t="s">
        <v>83</v>
      </c>
      <c r="AW639" s="13" t="s">
        <v>30</v>
      </c>
      <c r="AX639" s="13" t="s">
        <v>73</v>
      </c>
      <c r="AY639" s="223" t="s">
        <v>124</v>
      </c>
    </row>
    <row r="640" spans="2:51" s="13" customFormat="1" ht="11.25">
      <c r="B640" s="213"/>
      <c r="C640" s="214"/>
      <c r="D640" s="193" t="s">
        <v>200</v>
      </c>
      <c r="E640" s="215" t="s">
        <v>1</v>
      </c>
      <c r="F640" s="216" t="s">
        <v>296</v>
      </c>
      <c r="G640" s="214"/>
      <c r="H640" s="217">
        <v>1.25</v>
      </c>
      <c r="I640" s="218"/>
      <c r="J640" s="214"/>
      <c r="K640" s="214"/>
      <c r="L640" s="219"/>
      <c r="M640" s="220"/>
      <c r="N640" s="221"/>
      <c r="O640" s="221"/>
      <c r="P640" s="221"/>
      <c r="Q640" s="221"/>
      <c r="R640" s="221"/>
      <c r="S640" s="221"/>
      <c r="T640" s="222"/>
      <c r="AT640" s="223" t="s">
        <v>200</v>
      </c>
      <c r="AU640" s="223" t="s">
        <v>81</v>
      </c>
      <c r="AV640" s="13" t="s">
        <v>83</v>
      </c>
      <c r="AW640" s="13" t="s">
        <v>30</v>
      </c>
      <c r="AX640" s="13" t="s">
        <v>73</v>
      </c>
      <c r="AY640" s="223" t="s">
        <v>124</v>
      </c>
    </row>
    <row r="641" spans="2:51" s="13" customFormat="1" ht="11.25">
      <c r="B641" s="213"/>
      <c r="C641" s="214"/>
      <c r="D641" s="193" t="s">
        <v>200</v>
      </c>
      <c r="E641" s="215" t="s">
        <v>1</v>
      </c>
      <c r="F641" s="216" t="s">
        <v>297</v>
      </c>
      <c r="G641" s="214"/>
      <c r="H641" s="217">
        <v>3.11</v>
      </c>
      <c r="I641" s="218"/>
      <c r="J641" s="214"/>
      <c r="K641" s="214"/>
      <c r="L641" s="219"/>
      <c r="M641" s="220"/>
      <c r="N641" s="221"/>
      <c r="O641" s="221"/>
      <c r="P641" s="221"/>
      <c r="Q641" s="221"/>
      <c r="R641" s="221"/>
      <c r="S641" s="221"/>
      <c r="T641" s="222"/>
      <c r="AT641" s="223" t="s">
        <v>200</v>
      </c>
      <c r="AU641" s="223" t="s">
        <v>81</v>
      </c>
      <c r="AV641" s="13" t="s">
        <v>83</v>
      </c>
      <c r="AW641" s="13" t="s">
        <v>30</v>
      </c>
      <c r="AX641" s="13" t="s">
        <v>73</v>
      </c>
      <c r="AY641" s="223" t="s">
        <v>124</v>
      </c>
    </row>
    <row r="642" spans="2:51" s="13" customFormat="1" ht="11.25">
      <c r="B642" s="213"/>
      <c r="C642" s="214"/>
      <c r="D642" s="193" t="s">
        <v>200</v>
      </c>
      <c r="E642" s="215" t="s">
        <v>1</v>
      </c>
      <c r="F642" s="216" t="s">
        <v>559</v>
      </c>
      <c r="G642" s="214"/>
      <c r="H642" s="217">
        <v>20.58</v>
      </c>
      <c r="I642" s="218"/>
      <c r="J642" s="214"/>
      <c r="K642" s="214"/>
      <c r="L642" s="219"/>
      <c r="M642" s="220"/>
      <c r="N642" s="221"/>
      <c r="O642" s="221"/>
      <c r="P642" s="221"/>
      <c r="Q642" s="221"/>
      <c r="R642" s="221"/>
      <c r="S642" s="221"/>
      <c r="T642" s="222"/>
      <c r="AT642" s="223" t="s">
        <v>200</v>
      </c>
      <c r="AU642" s="223" t="s">
        <v>81</v>
      </c>
      <c r="AV642" s="13" t="s">
        <v>83</v>
      </c>
      <c r="AW642" s="13" t="s">
        <v>30</v>
      </c>
      <c r="AX642" s="13" t="s">
        <v>73</v>
      </c>
      <c r="AY642" s="223" t="s">
        <v>124</v>
      </c>
    </row>
    <row r="643" spans="2:51" s="15" customFormat="1" ht="11.25">
      <c r="B643" s="235"/>
      <c r="C643" s="236"/>
      <c r="D643" s="193" t="s">
        <v>200</v>
      </c>
      <c r="E643" s="237" t="s">
        <v>1</v>
      </c>
      <c r="F643" s="238" t="s">
        <v>556</v>
      </c>
      <c r="G643" s="236"/>
      <c r="H643" s="239">
        <v>361.54000000000008</v>
      </c>
      <c r="I643" s="240"/>
      <c r="J643" s="236"/>
      <c r="K643" s="236"/>
      <c r="L643" s="241"/>
      <c r="M643" s="242"/>
      <c r="N643" s="243"/>
      <c r="O643" s="243"/>
      <c r="P643" s="243"/>
      <c r="Q643" s="243"/>
      <c r="R643" s="243"/>
      <c r="S643" s="243"/>
      <c r="T643" s="244"/>
      <c r="AT643" s="245" t="s">
        <v>200</v>
      </c>
      <c r="AU643" s="245" t="s">
        <v>81</v>
      </c>
      <c r="AV643" s="15" t="s">
        <v>135</v>
      </c>
      <c r="AW643" s="15" t="s">
        <v>30</v>
      </c>
      <c r="AX643" s="15" t="s">
        <v>73</v>
      </c>
      <c r="AY643" s="245" t="s">
        <v>124</v>
      </c>
    </row>
    <row r="644" spans="2:51" s="12" customFormat="1" ht="11.25">
      <c r="B644" s="203"/>
      <c r="C644" s="204"/>
      <c r="D644" s="193" t="s">
        <v>200</v>
      </c>
      <c r="E644" s="205" t="s">
        <v>1</v>
      </c>
      <c r="F644" s="206" t="s">
        <v>560</v>
      </c>
      <c r="G644" s="204"/>
      <c r="H644" s="205" t="s">
        <v>1</v>
      </c>
      <c r="I644" s="207"/>
      <c r="J644" s="204"/>
      <c r="K644" s="204"/>
      <c r="L644" s="208"/>
      <c r="M644" s="209"/>
      <c r="N644" s="210"/>
      <c r="O644" s="210"/>
      <c r="P644" s="210"/>
      <c r="Q644" s="210"/>
      <c r="R644" s="210"/>
      <c r="S644" s="210"/>
      <c r="T644" s="211"/>
      <c r="AT644" s="212" t="s">
        <v>200</v>
      </c>
      <c r="AU644" s="212" t="s">
        <v>81</v>
      </c>
      <c r="AV644" s="12" t="s">
        <v>81</v>
      </c>
      <c r="AW644" s="12" t="s">
        <v>30</v>
      </c>
      <c r="AX644" s="12" t="s">
        <v>73</v>
      </c>
      <c r="AY644" s="212" t="s">
        <v>124</v>
      </c>
    </row>
    <row r="645" spans="2:51" s="12" customFormat="1" ht="11.25">
      <c r="B645" s="203"/>
      <c r="C645" s="204"/>
      <c r="D645" s="193" t="s">
        <v>200</v>
      </c>
      <c r="E645" s="205" t="s">
        <v>1</v>
      </c>
      <c r="F645" s="206" t="s">
        <v>555</v>
      </c>
      <c r="G645" s="204"/>
      <c r="H645" s="205" t="s">
        <v>1</v>
      </c>
      <c r="I645" s="207"/>
      <c r="J645" s="204"/>
      <c r="K645" s="204"/>
      <c r="L645" s="208"/>
      <c r="M645" s="209"/>
      <c r="N645" s="210"/>
      <c r="O645" s="210"/>
      <c r="P645" s="210"/>
      <c r="Q645" s="210"/>
      <c r="R645" s="210"/>
      <c r="S645" s="210"/>
      <c r="T645" s="211"/>
      <c r="AT645" s="212" t="s">
        <v>200</v>
      </c>
      <c r="AU645" s="212" t="s">
        <v>81</v>
      </c>
      <c r="AV645" s="12" t="s">
        <v>81</v>
      </c>
      <c r="AW645" s="12" t="s">
        <v>30</v>
      </c>
      <c r="AX645" s="12" t="s">
        <v>73</v>
      </c>
      <c r="AY645" s="212" t="s">
        <v>124</v>
      </c>
    </row>
    <row r="646" spans="2:51" s="12" customFormat="1" ht="11.25">
      <c r="B646" s="203"/>
      <c r="C646" s="204"/>
      <c r="D646" s="193" t="s">
        <v>200</v>
      </c>
      <c r="E646" s="205" t="s">
        <v>1</v>
      </c>
      <c r="F646" s="206" t="s">
        <v>231</v>
      </c>
      <c r="G646" s="204"/>
      <c r="H646" s="205" t="s">
        <v>1</v>
      </c>
      <c r="I646" s="207"/>
      <c r="J646" s="204"/>
      <c r="K646" s="204"/>
      <c r="L646" s="208"/>
      <c r="M646" s="209"/>
      <c r="N646" s="210"/>
      <c r="O646" s="210"/>
      <c r="P646" s="210"/>
      <c r="Q646" s="210"/>
      <c r="R646" s="210"/>
      <c r="S646" s="210"/>
      <c r="T646" s="211"/>
      <c r="AT646" s="212" t="s">
        <v>200</v>
      </c>
      <c r="AU646" s="212" t="s">
        <v>81</v>
      </c>
      <c r="AV646" s="12" t="s">
        <v>81</v>
      </c>
      <c r="AW646" s="12" t="s">
        <v>30</v>
      </c>
      <c r="AX646" s="12" t="s">
        <v>73</v>
      </c>
      <c r="AY646" s="212" t="s">
        <v>124</v>
      </c>
    </row>
    <row r="647" spans="2:51" s="13" customFormat="1" ht="11.25">
      <c r="B647" s="213"/>
      <c r="C647" s="214"/>
      <c r="D647" s="193" t="s">
        <v>200</v>
      </c>
      <c r="E647" s="215" t="s">
        <v>1</v>
      </c>
      <c r="F647" s="216" t="s">
        <v>299</v>
      </c>
      <c r="G647" s="214"/>
      <c r="H647" s="217">
        <v>7.8</v>
      </c>
      <c r="I647" s="218"/>
      <c r="J647" s="214"/>
      <c r="K647" s="214"/>
      <c r="L647" s="219"/>
      <c r="M647" s="220"/>
      <c r="N647" s="221"/>
      <c r="O647" s="221"/>
      <c r="P647" s="221"/>
      <c r="Q647" s="221"/>
      <c r="R647" s="221"/>
      <c r="S647" s="221"/>
      <c r="T647" s="222"/>
      <c r="AT647" s="223" t="s">
        <v>200</v>
      </c>
      <c r="AU647" s="223" t="s">
        <v>81</v>
      </c>
      <c r="AV647" s="13" t="s">
        <v>83</v>
      </c>
      <c r="AW647" s="13" t="s">
        <v>30</v>
      </c>
      <c r="AX647" s="13" t="s">
        <v>73</v>
      </c>
      <c r="AY647" s="223" t="s">
        <v>124</v>
      </c>
    </row>
    <row r="648" spans="2:51" s="12" customFormat="1" ht="11.25">
      <c r="B648" s="203"/>
      <c r="C648" s="204"/>
      <c r="D648" s="193" t="s">
        <v>200</v>
      </c>
      <c r="E648" s="205" t="s">
        <v>1</v>
      </c>
      <c r="F648" s="206" t="s">
        <v>561</v>
      </c>
      <c r="G648" s="204"/>
      <c r="H648" s="205" t="s">
        <v>1</v>
      </c>
      <c r="I648" s="207"/>
      <c r="J648" s="204"/>
      <c r="K648" s="204"/>
      <c r="L648" s="208"/>
      <c r="M648" s="209"/>
      <c r="N648" s="210"/>
      <c r="O648" s="210"/>
      <c r="P648" s="210"/>
      <c r="Q648" s="210"/>
      <c r="R648" s="210"/>
      <c r="S648" s="210"/>
      <c r="T648" s="211"/>
      <c r="AT648" s="212" t="s">
        <v>200</v>
      </c>
      <c r="AU648" s="212" t="s">
        <v>81</v>
      </c>
      <c r="AV648" s="12" t="s">
        <v>81</v>
      </c>
      <c r="AW648" s="12" t="s">
        <v>30</v>
      </c>
      <c r="AX648" s="12" t="s">
        <v>73</v>
      </c>
      <c r="AY648" s="212" t="s">
        <v>124</v>
      </c>
    </row>
    <row r="649" spans="2:51" s="12" customFormat="1" ht="11.25">
      <c r="B649" s="203"/>
      <c r="C649" s="204"/>
      <c r="D649" s="193" t="s">
        <v>200</v>
      </c>
      <c r="E649" s="205" t="s">
        <v>1</v>
      </c>
      <c r="F649" s="206" t="s">
        <v>229</v>
      </c>
      <c r="G649" s="204"/>
      <c r="H649" s="205" t="s">
        <v>1</v>
      </c>
      <c r="I649" s="207"/>
      <c r="J649" s="204"/>
      <c r="K649" s="204"/>
      <c r="L649" s="208"/>
      <c r="M649" s="209"/>
      <c r="N649" s="210"/>
      <c r="O649" s="210"/>
      <c r="P649" s="210"/>
      <c r="Q649" s="210"/>
      <c r="R649" s="210"/>
      <c r="S649" s="210"/>
      <c r="T649" s="211"/>
      <c r="AT649" s="212" t="s">
        <v>200</v>
      </c>
      <c r="AU649" s="212" t="s">
        <v>81</v>
      </c>
      <c r="AV649" s="12" t="s">
        <v>81</v>
      </c>
      <c r="AW649" s="12" t="s">
        <v>30</v>
      </c>
      <c r="AX649" s="12" t="s">
        <v>73</v>
      </c>
      <c r="AY649" s="212" t="s">
        <v>124</v>
      </c>
    </row>
    <row r="650" spans="2:51" s="13" customFormat="1" ht="11.25">
      <c r="B650" s="213"/>
      <c r="C650" s="214"/>
      <c r="D650" s="193" t="s">
        <v>200</v>
      </c>
      <c r="E650" s="215" t="s">
        <v>1</v>
      </c>
      <c r="F650" s="216" t="s">
        <v>562</v>
      </c>
      <c r="G650" s="214"/>
      <c r="H650" s="217">
        <v>3.375</v>
      </c>
      <c r="I650" s="218"/>
      <c r="J650" s="214"/>
      <c r="K650" s="214"/>
      <c r="L650" s="219"/>
      <c r="M650" s="220"/>
      <c r="N650" s="221"/>
      <c r="O650" s="221"/>
      <c r="P650" s="221"/>
      <c r="Q650" s="221"/>
      <c r="R650" s="221"/>
      <c r="S650" s="221"/>
      <c r="T650" s="222"/>
      <c r="AT650" s="223" t="s">
        <v>200</v>
      </c>
      <c r="AU650" s="223" t="s">
        <v>81</v>
      </c>
      <c r="AV650" s="13" t="s">
        <v>83</v>
      </c>
      <c r="AW650" s="13" t="s">
        <v>30</v>
      </c>
      <c r="AX650" s="13" t="s">
        <v>73</v>
      </c>
      <c r="AY650" s="223" t="s">
        <v>124</v>
      </c>
    </row>
    <row r="651" spans="2:51" s="12" customFormat="1" ht="11.25">
      <c r="B651" s="203"/>
      <c r="C651" s="204"/>
      <c r="D651" s="193" t="s">
        <v>200</v>
      </c>
      <c r="E651" s="205" t="s">
        <v>1</v>
      </c>
      <c r="F651" s="206" t="s">
        <v>231</v>
      </c>
      <c r="G651" s="204"/>
      <c r="H651" s="205" t="s">
        <v>1</v>
      </c>
      <c r="I651" s="207"/>
      <c r="J651" s="204"/>
      <c r="K651" s="204"/>
      <c r="L651" s="208"/>
      <c r="M651" s="209"/>
      <c r="N651" s="210"/>
      <c r="O651" s="210"/>
      <c r="P651" s="210"/>
      <c r="Q651" s="210"/>
      <c r="R651" s="210"/>
      <c r="S651" s="210"/>
      <c r="T651" s="211"/>
      <c r="AT651" s="212" t="s">
        <v>200</v>
      </c>
      <c r="AU651" s="212" t="s">
        <v>81</v>
      </c>
      <c r="AV651" s="12" t="s">
        <v>81</v>
      </c>
      <c r="AW651" s="12" t="s">
        <v>30</v>
      </c>
      <c r="AX651" s="12" t="s">
        <v>73</v>
      </c>
      <c r="AY651" s="212" t="s">
        <v>124</v>
      </c>
    </row>
    <row r="652" spans="2:51" s="13" customFormat="1" ht="11.25">
      <c r="B652" s="213"/>
      <c r="C652" s="214"/>
      <c r="D652" s="193" t="s">
        <v>200</v>
      </c>
      <c r="E652" s="215" t="s">
        <v>1</v>
      </c>
      <c r="F652" s="216" t="s">
        <v>563</v>
      </c>
      <c r="G652" s="214"/>
      <c r="H652" s="217">
        <v>3.24</v>
      </c>
      <c r="I652" s="218"/>
      <c r="J652" s="214"/>
      <c r="K652" s="214"/>
      <c r="L652" s="219"/>
      <c r="M652" s="220"/>
      <c r="N652" s="221"/>
      <c r="O652" s="221"/>
      <c r="P652" s="221"/>
      <c r="Q652" s="221"/>
      <c r="R652" s="221"/>
      <c r="S652" s="221"/>
      <c r="T652" s="222"/>
      <c r="AT652" s="223" t="s">
        <v>200</v>
      </c>
      <c r="AU652" s="223" t="s">
        <v>81</v>
      </c>
      <c r="AV652" s="13" t="s">
        <v>83</v>
      </c>
      <c r="AW652" s="13" t="s">
        <v>30</v>
      </c>
      <c r="AX652" s="13" t="s">
        <v>73</v>
      </c>
      <c r="AY652" s="223" t="s">
        <v>124</v>
      </c>
    </row>
    <row r="653" spans="2:51" s="15" customFormat="1" ht="11.25">
      <c r="B653" s="235"/>
      <c r="C653" s="236"/>
      <c r="D653" s="193" t="s">
        <v>200</v>
      </c>
      <c r="E653" s="237" t="s">
        <v>1</v>
      </c>
      <c r="F653" s="238" t="s">
        <v>556</v>
      </c>
      <c r="G653" s="236"/>
      <c r="H653" s="239">
        <v>14.415000000000001</v>
      </c>
      <c r="I653" s="240"/>
      <c r="J653" s="236"/>
      <c r="K653" s="236"/>
      <c r="L653" s="241"/>
      <c r="M653" s="242"/>
      <c r="N653" s="243"/>
      <c r="O653" s="243"/>
      <c r="P653" s="243"/>
      <c r="Q653" s="243"/>
      <c r="R653" s="243"/>
      <c r="S653" s="243"/>
      <c r="T653" s="244"/>
      <c r="AT653" s="245" t="s">
        <v>200</v>
      </c>
      <c r="AU653" s="245" t="s">
        <v>81</v>
      </c>
      <c r="AV653" s="15" t="s">
        <v>135</v>
      </c>
      <c r="AW653" s="15" t="s">
        <v>30</v>
      </c>
      <c r="AX653" s="15" t="s">
        <v>73</v>
      </c>
      <c r="AY653" s="245" t="s">
        <v>124</v>
      </c>
    </row>
    <row r="654" spans="2:51" s="12" customFormat="1" ht="11.25">
      <c r="B654" s="203"/>
      <c r="C654" s="204"/>
      <c r="D654" s="193" t="s">
        <v>200</v>
      </c>
      <c r="E654" s="205" t="s">
        <v>1</v>
      </c>
      <c r="F654" s="206" t="s">
        <v>564</v>
      </c>
      <c r="G654" s="204"/>
      <c r="H654" s="205" t="s">
        <v>1</v>
      </c>
      <c r="I654" s="207"/>
      <c r="J654" s="204"/>
      <c r="K654" s="204"/>
      <c r="L654" s="208"/>
      <c r="M654" s="209"/>
      <c r="N654" s="210"/>
      <c r="O654" s="210"/>
      <c r="P654" s="210"/>
      <c r="Q654" s="210"/>
      <c r="R654" s="210"/>
      <c r="S654" s="210"/>
      <c r="T654" s="211"/>
      <c r="AT654" s="212" t="s">
        <v>200</v>
      </c>
      <c r="AU654" s="212" t="s">
        <v>81</v>
      </c>
      <c r="AV654" s="12" t="s">
        <v>81</v>
      </c>
      <c r="AW654" s="12" t="s">
        <v>30</v>
      </c>
      <c r="AX654" s="12" t="s">
        <v>73</v>
      </c>
      <c r="AY654" s="212" t="s">
        <v>124</v>
      </c>
    </row>
    <row r="655" spans="2:51" s="12" customFormat="1" ht="11.25">
      <c r="B655" s="203"/>
      <c r="C655" s="204"/>
      <c r="D655" s="193" t="s">
        <v>200</v>
      </c>
      <c r="E655" s="205" t="s">
        <v>1</v>
      </c>
      <c r="F655" s="206" t="s">
        <v>561</v>
      </c>
      <c r="G655" s="204"/>
      <c r="H655" s="205" t="s">
        <v>1</v>
      </c>
      <c r="I655" s="207"/>
      <c r="J655" s="204"/>
      <c r="K655" s="204"/>
      <c r="L655" s="208"/>
      <c r="M655" s="209"/>
      <c r="N655" s="210"/>
      <c r="O655" s="210"/>
      <c r="P655" s="210"/>
      <c r="Q655" s="210"/>
      <c r="R655" s="210"/>
      <c r="S655" s="210"/>
      <c r="T655" s="211"/>
      <c r="AT655" s="212" t="s">
        <v>200</v>
      </c>
      <c r="AU655" s="212" t="s">
        <v>81</v>
      </c>
      <c r="AV655" s="12" t="s">
        <v>81</v>
      </c>
      <c r="AW655" s="12" t="s">
        <v>30</v>
      </c>
      <c r="AX655" s="12" t="s">
        <v>73</v>
      </c>
      <c r="AY655" s="212" t="s">
        <v>124</v>
      </c>
    </row>
    <row r="656" spans="2:51" s="12" customFormat="1" ht="11.25">
      <c r="B656" s="203"/>
      <c r="C656" s="204"/>
      <c r="D656" s="193" t="s">
        <v>200</v>
      </c>
      <c r="E656" s="205" t="s">
        <v>1</v>
      </c>
      <c r="F656" s="206" t="s">
        <v>229</v>
      </c>
      <c r="G656" s="204"/>
      <c r="H656" s="205" t="s">
        <v>1</v>
      </c>
      <c r="I656" s="207"/>
      <c r="J656" s="204"/>
      <c r="K656" s="204"/>
      <c r="L656" s="208"/>
      <c r="M656" s="209"/>
      <c r="N656" s="210"/>
      <c r="O656" s="210"/>
      <c r="P656" s="210"/>
      <c r="Q656" s="210"/>
      <c r="R656" s="210"/>
      <c r="S656" s="210"/>
      <c r="T656" s="211"/>
      <c r="AT656" s="212" t="s">
        <v>200</v>
      </c>
      <c r="AU656" s="212" t="s">
        <v>81</v>
      </c>
      <c r="AV656" s="12" t="s">
        <v>81</v>
      </c>
      <c r="AW656" s="12" t="s">
        <v>30</v>
      </c>
      <c r="AX656" s="12" t="s">
        <v>73</v>
      </c>
      <c r="AY656" s="212" t="s">
        <v>124</v>
      </c>
    </row>
    <row r="657" spans="2:51" s="13" customFormat="1" ht="11.25">
      <c r="B657" s="213"/>
      <c r="C657" s="214"/>
      <c r="D657" s="193" t="s">
        <v>200</v>
      </c>
      <c r="E657" s="215" t="s">
        <v>1</v>
      </c>
      <c r="F657" s="216" t="s">
        <v>353</v>
      </c>
      <c r="G657" s="214"/>
      <c r="H657" s="217">
        <v>18.77</v>
      </c>
      <c r="I657" s="218"/>
      <c r="J657" s="214"/>
      <c r="K657" s="214"/>
      <c r="L657" s="219"/>
      <c r="M657" s="220"/>
      <c r="N657" s="221"/>
      <c r="O657" s="221"/>
      <c r="P657" s="221"/>
      <c r="Q657" s="221"/>
      <c r="R657" s="221"/>
      <c r="S657" s="221"/>
      <c r="T657" s="222"/>
      <c r="AT657" s="223" t="s">
        <v>200</v>
      </c>
      <c r="AU657" s="223" t="s">
        <v>81</v>
      </c>
      <c r="AV657" s="13" t="s">
        <v>83</v>
      </c>
      <c r="AW657" s="13" t="s">
        <v>30</v>
      </c>
      <c r="AX657" s="13" t="s">
        <v>73</v>
      </c>
      <c r="AY657" s="223" t="s">
        <v>124</v>
      </c>
    </row>
    <row r="658" spans="2:51" s="13" customFormat="1" ht="11.25">
      <c r="B658" s="213"/>
      <c r="C658" s="214"/>
      <c r="D658" s="193" t="s">
        <v>200</v>
      </c>
      <c r="E658" s="215" t="s">
        <v>1</v>
      </c>
      <c r="F658" s="216" t="s">
        <v>565</v>
      </c>
      <c r="G658" s="214"/>
      <c r="H658" s="217">
        <v>54.21</v>
      </c>
      <c r="I658" s="218"/>
      <c r="J658" s="214"/>
      <c r="K658" s="214"/>
      <c r="L658" s="219"/>
      <c r="M658" s="220"/>
      <c r="N658" s="221"/>
      <c r="O658" s="221"/>
      <c r="P658" s="221"/>
      <c r="Q658" s="221"/>
      <c r="R658" s="221"/>
      <c r="S658" s="221"/>
      <c r="T658" s="222"/>
      <c r="AT658" s="223" t="s">
        <v>200</v>
      </c>
      <c r="AU658" s="223" t="s">
        <v>81</v>
      </c>
      <c r="AV658" s="13" t="s">
        <v>83</v>
      </c>
      <c r="AW658" s="13" t="s">
        <v>30</v>
      </c>
      <c r="AX658" s="13" t="s">
        <v>73</v>
      </c>
      <c r="AY658" s="223" t="s">
        <v>124</v>
      </c>
    </row>
    <row r="659" spans="2:51" s="13" customFormat="1" ht="11.25">
      <c r="B659" s="213"/>
      <c r="C659" s="214"/>
      <c r="D659" s="193" t="s">
        <v>200</v>
      </c>
      <c r="E659" s="215" t="s">
        <v>1</v>
      </c>
      <c r="F659" s="216" t="s">
        <v>566</v>
      </c>
      <c r="G659" s="214"/>
      <c r="H659" s="217">
        <v>72.98</v>
      </c>
      <c r="I659" s="218"/>
      <c r="J659" s="214"/>
      <c r="K659" s="214"/>
      <c r="L659" s="219"/>
      <c r="M659" s="220"/>
      <c r="N659" s="221"/>
      <c r="O659" s="221"/>
      <c r="P659" s="221"/>
      <c r="Q659" s="221"/>
      <c r="R659" s="221"/>
      <c r="S659" s="221"/>
      <c r="T659" s="222"/>
      <c r="AT659" s="223" t="s">
        <v>200</v>
      </c>
      <c r="AU659" s="223" t="s">
        <v>81</v>
      </c>
      <c r="AV659" s="13" t="s">
        <v>83</v>
      </c>
      <c r="AW659" s="13" t="s">
        <v>30</v>
      </c>
      <c r="AX659" s="13" t="s">
        <v>73</v>
      </c>
      <c r="AY659" s="223" t="s">
        <v>124</v>
      </c>
    </row>
    <row r="660" spans="2:51" s="13" customFormat="1" ht="11.25">
      <c r="B660" s="213"/>
      <c r="C660" s="214"/>
      <c r="D660" s="193" t="s">
        <v>200</v>
      </c>
      <c r="E660" s="215" t="s">
        <v>1</v>
      </c>
      <c r="F660" s="216" t="s">
        <v>567</v>
      </c>
      <c r="G660" s="214"/>
      <c r="H660" s="217">
        <v>4.29</v>
      </c>
      <c r="I660" s="218"/>
      <c r="J660" s="214"/>
      <c r="K660" s="214"/>
      <c r="L660" s="219"/>
      <c r="M660" s="220"/>
      <c r="N660" s="221"/>
      <c r="O660" s="221"/>
      <c r="P660" s="221"/>
      <c r="Q660" s="221"/>
      <c r="R660" s="221"/>
      <c r="S660" s="221"/>
      <c r="T660" s="222"/>
      <c r="AT660" s="223" t="s">
        <v>200</v>
      </c>
      <c r="AU660" s="223" t="s">
        <v>81</v>
      </c>
      <c r="AV660" s="13" t="s">
        <v>83</v>
      </c>
      <c r="AW660" s="13" t="s">
        <v>30</v>
      </c>
      <c r="AX660" s="13" t="s">
        <v>73</v>
      </c>
      <c r="AY660" s="223" t="s">
        <v>124</v>
      </c>
    </row>
    <row r="661" spans="2:51" s="13" customFormat="1" ht="11.25">
      <c r="B661" s="213"/>
      <c r="C661" s="214"/>
      <c r="D661" s="193" t="s">
        <v>200</v>
      </c>
      <c r="E661" s="215" t="s">
        <v>1</v>
      </c>
      <c r="F661" s="216" t="s">
        <v>568</v>
      </c>
      <c r="G661" s="214"/>
      <c r="H661" s="217">
        <v>3.93</v>
      </c>
      <c r="I661" s="218"/>
      <c r="J661" s="214"/>
      <c r="K661" s="214"/>
      <c r="L661" s="219"/>
      <c r="M661" s="220"/>
      <c r="N661" s="221"/>
      <c r="O661" s="221"/>
      <c r="P661" s="221"/>
      <c r="Q661" s="221"/>
      <c r="R661" s="221"/>
      <c r="S661" s="221"/>
      <c r="T661" s="222"/>
      <c r="AT661" s="223" t="s">
        <v>200</v>
      </c>
      <c r="AU661" s="223" t="s">
        <v>81</v>
      </c>
      <c r="AV661" s="13" t="s">
        <v>83</v>
      </c>
      <c r="AW661" s="13" t="s">
        <v>30</v>
      </c>
      <c r="AX661" s="13" t="s">
        <v>73</v>
      </c>
      <c r="AY661" s="223" t="s">
        <v>124</v>
      </c>
    </row>
    <row r="662" spans="2:51" s="13" customFormat="1" ht="11.25">
      <c r="B662" s="213"/>
      <c r="C662" s="214"/>
      <c r="D662" s="193" t="s">
        <v>200</v>
      </c>
      <c r="E662" s="215" t="s">
        <v>1</v>
      </c>
      <c r="F662" s="216" t="s">
        <v>360</v>
      </c>
      <c r="G662" s="214"/>
      <c r="H662" s="217">
        <v>3.11</v>
      </c>
      <c r="I662" s="218"/>
      <c r="J662" s="214"/>
      <c r="K662" s="214"/>
      <c r="L662" s="219"/>
      <c r="M662" s="220"/>
      <c r="N662" s="221"/>
      <c r="O662" s="221"/>
      <c r="P662" s="221"/>
      <c r="Q662" s="221"/>
      <c r="R662" s="221"/>
      <c r="S662" s="221"/>
      <c r="T662" s="222"/>
      <c r="AT662" s="223" t="s">
        <v>200</v>
      </c>
      <c r="AU662" s="223" t="s">
        <v>81</v>
      </c>
      <c r="AV662" s="13" t="s">
        <v>83</v>
      </c>
      <c r="AW662" s="13" t="s">
        <v>30</v>
      </c>
      <c r="AX662" s="13" t="s">
        <v>73</v>
      </c>
      <c r="AY662" s="223" t="s">
        <v>124</v>
      </c>
    </row>
    <row r="663" spans="2:51" s="12" customFormat="1" ht="11.25">
      <c r="B663" s="203"/>
      <c r="C663" s="204"/>
      <c r="D663" s="193" t="s">
        <v>200</v>
      </c>
      <c r="E663" s="205" t="s">
        <v>1</v>
      </c>
      <c r="F663" s="206" t="s">
        <v>231</v>
      </c>
      <c r="G663" s="204"/>
      <c r="H663" s="205" t="s">
        <v>1</v>
      </c>
      <c r="I663" s="207"/>
      <c r="J663" s="204"/>
      <c r="K663" s="204"/>
      <c r="L663" s="208"/>
      <c r="M663" s="209"/>
      <c r="N663" s="210"/>
      <c r="O663" s="210"/>
      <c r="P663" s="210"/>
      <c r="Q663" s="210"/>
      <c r="R663" s="210"/>
      <c r="S663" s="210"/>
      <c r="T663" s="211"/>
      <c r="AT663" s="212" t="s">
        <v>200</v>
      </c>
      <c r="AU663" s="212" t="s">
        <v>81</v>
      </c>
      <c r="AV663" s="12" t="s">
        <v>81</v>
      </c>
      <c r="AW663" s="12" t="s">
        <v>30</v>
      </c>
      <c r="AX663" s="12" t="s">
        <v>73</v>
      </c>
      <c r="AY663" s="212" t="s">
        <v>124</v>
      </c>
    </row>
    <row r="664" spans="2:51" s="13" customFormat="1" ht="11.25">
      <c r="B664" s="213"/>
      <c r="C664" s="214"/>
      <c r="D664" s="193" t="s">
        <v>200</v>
      </c>
      <c r="E664" s="215" t="s">
        <v>1</v>
      </c>
      <c r="F664" s="216" t="s">
        <v>365</v>
      </c>
      <c r="G664" s="214"/>
      <c r="H664" s="217">
        <v>18.87</v>
      </c>
      <c r="I664" s="218"/>
      <c r="J664" s="214"/>
      <c r="K664" s="214"/>
      <c r="L664" s="219"/>
      <c r="M664" s="220"/>
      <c r="N664" s="221"/>
      <c r="O664" s="221"/>
      <c r="P664" s="221"/>
      <c r="Q664" s="221"/>
      <c r="R664" s="221"/>
      <c r="S664" s="221"/>
      <c r="T664" s="222"/>
      <c r="AT664" s="223" t="s">
        <v>200</v>
      </c>
      <c r="AU664" s="223" t="s">
        <v>81</v>
      </c>
      <c r="AV664" s="13" t="s">
        <v>83</v>
      </c>
      <c r="AW664" s="13" t="s">
        <v>30</v>
      </c>
      <c r="AX664" s="13" t="s">
        <v>73</v>
      </c>
      <c r="AY664" s="223" t="s">
        <v>124</v>
      </c>
    </row>
    <row r="665" spans="2:51" s="13" customFormat="1" ht="11.25">
      <c r="B665" s="213"/>
      <c r="C665" s="214"/>
      <c r="D665" s="193" t="s">
        <v>200</v>
      </c>
      <c r="E665" s="215" t="s">
        <v>1</v>
      </c>
      <c r="F665" s="216" t="s">
        <v>366</v>
      </c>
      <c r="G665" s="214"/>
      <c r="H665" s="217">
        <v>54.21</v>
      </c>
      <c r="I665" s="218"/>
      <c r="J665" s="214"/>
      <c r="K665" s="214"/>
      <c r="L665" s="219"/>
      <c r="M665" s="220"/>
      <c r="N665" s="221"/>
      <c r="O665" s="221"/>
      <c r="P665" s="221"/>
      <c r="Q665" s="221"/>
      <c r="R665" s="221"/>
      <c r="S665" s="221"/>
      <c r="T665" s="222"/>
      <c r="AT665" s="223" t="s">
        <v>200</v>
      </c>
      <c r="AU665" s="223" t="s">
        <v>81</v>
      </c>
      <c r="AV665" s="13" t="s">
        <v>83</v>
      </c>
      <c r="AW665" s="13" t="s">
        <v>30</v>
      </c>
      <c r="AX665" s="13" t="s">
        <v>73</v>
      </c>
      <c r="AY665" s="223" t="s">
        <v>124</v>
      </c>
    </row>
    <row r="666" spans="2:51" s="13" customFormat="1" ht="11.25">
      <c r="B666" s="213"/>
      <c r="C666" s="214"/>
      <c r="D666" s="193" t="s">
        <v>200</v>
      </c>
      <c r="E666" s="215" t="s">
        <v>1</v>
      </c>
      <c r="F666" s="216" t="s">
        <v>367</v>
      </c>
      <c r="G666" s="214"/>
      <c r="H666" s="217">
        <v>72.98</v>
      </c>
      <c r="I666" s="218"/>
      <c r="J666" s="214"/>
      <c r="K666" s="214"/>
      <c r="L666" s="219"/>
      <c r="M666" s="220"/>
      <c r="N666" s="221"/>
      <c r="O666" s="221"/>
      <c r="P666" s="221"/>
      <c r="Q666" s="221"/>
      <c r="R666" s="221"/>
      <c r="S666" s="221"/>
      <c r="T666" s="222"/>
      <c r="AT666" s="223" t="s">
        <v>200</v>
      </c>
      <c r="AU666" s="223" t="s">
        <v>81</v>
      </c>
      <c r="AV666" s="13" t="s">
        <v>83</v>
      </c>
      <c r="AW666" s="13" t="s">
        <v>30</v>
      </c>
      <c r="AX666" s="13" t="s">
        <v>73</v>
      </c>
      <c r="AY666" s="223" t="s">
        <v>124</v>
      </c>
    </row>
    <row r="667" spans="2:51" s="13" customFormat="1" ht="11.25">
      <c r="B667" s="213"/>
      <c r="C667" s="214"/>
      <c r="D667" s="193" t="s">
        <v>200</v>
      </c>
      <c r="E667" s="215" t="s">
        <v>1</v>
      </c>
      <c r="F667" s="216" t="s">
        <v>368</v>
      </c>
      <c r="G667" s="214"/>
      <c r="H667" s="217">
        <v>4.29</v>
      </c>
      <c r="I667" s="218"/>
      <c r="J667" s="214"/>
      <c r="K667" s="214"/>
      <c r="L667" s="219"/>
      <c r="M667" s="220"/>
      <c r="N667" s="221"/>
      <c r="O667" s="221"/>
      <c r="P667" s="221"/>
      <c r="Q667" s="221"/>
      <c r="R667" s="221"/>
      <c r="S667" s="221"/>
      <c r="T667" s="222"/>
      <c r="AT667" s="223" t="s">
        <v>200</v>
      </c>
      <c r="AU667" s="223" t="s">
        <v>81</v>
      </c>
      <c r="AV667" s="13" t="s">
        <v>83</v>
      </c>
      <c r="AW667" s="13" t="s">
        <v>30</v>
      </c>
      <c r="AX667" s="13" t="s">
        <v>73</v>
      </c>
      <c r="AY667" s="223" t="s">
        <v>124</v>
      </c>
    </row>
    <row r="668" spans="2:51" s="13" customFormat="1" ht="11.25">
      <c r="B668" s="213"/>
      <c r="C668" s="214"/>
      <c r="D668" s="193" t="s">
        <v>200</v>
      </c>
      <c r="E668" s="215" t="s">
        <v>1</v>
      </c>
      <c r="F668" s="216" t="s">
        <v>369</v>
      </c>
      <c r="G668" s="214"/>
      <c r="H668" s="217">
        <v>3.93</v>
      </c>
      <c r="I668" s="218"/>
      <c r="J668" s="214"/>
      <c r="K668" s="214"/>
      <c r="L668" s="219"/>
      <c r="M668" s="220"/>
      <c r="N668" s="221"/>
      <c r="O668" s="221"/>
      <c r="P668" s="221"/>
      <c r="Q668" s="221"/>
      <c r="R668" s="221"/>
      <c r="S668" s="221"/>
      <c r="T668" s="222"/>
      <c r="AT668" s="223" t="s">
        <v>200</v>
      </c>
      <c r="AU668" s="223" t="s">
        <v>81</v>
      </c>
      <c r="AV668" s="13" t="s">
        <v>83</v>
      </c>
      <c r="AW668" s="13" t="s">
        <v>30</v>
      </c>
      <c r="AX668" s="13" t="s">
        <v>73</v>
      </c>
      <c r="AY668" s="223" t="s">
        <v>124</v>
      </c>
    </row>
    <row r="669" spans="2:51" s="13" customFormat="1" ht="11.25">
      <c r="B669" s="213"/>
      <c r="C669" s="214"/>
      <c r="D669" s="193" t="s">
        <v>200</v>
      </c>
      <c r="E669" s="215" t="s">
        <v>1</v>
      </c>
      <c r="F669" s="216" t="s">
        <v>371</v>
      </c>
      <c r="G669" s="214"/>
      <c r="H669" s="217">
        <v>1.25</v>
      </c>
      <c r="I669" s="218"/>
      <c r="J669" s="214"/>
      <c r="K669" s="214"/>
      <c r="L669" s="219"/>
      <c r="M669" s="220"/>
      <c r="N669" s="221"/>
      <c r="O669" s="221"/>
      <c r="P669" s="221"/>
      <c r="Q669" s="221"/>
      <c r="R669" s="221"/>
      <c r="S669" s="221"/>
      <c r="T669" s="222"/>
      <c r="AT669" s="223" t="s">
        <v>200</v>
      </c>
      <c r="AU669" s="223" t="s">
        <v>81</v>
      </c>
      <c r="AV669" s="13" t="s">
        <v>83</v>
      </c>
      <c r="AW669" s="13" t="s">
        <v>30</v>
      </c>
      <c r="AX669" s="13" t="s">
        <v>73</v>
      </c>
      <c r="AY669" s="223" t="s">
        <v>124</v>
      </c>
    </row>
    <row r="670" spans="2:51" s="13" customFormat="1" ht="11.25">
      <c r="B670" s="213"/>
      <c r="C670" s="214"/>
      <c r="D670" s="193" t="s">
        <v>200</v>
      </c>
      <c r="E670" s="215" t="s">
        <v>1</v>
      </c>
      <c r="F670" s="216" t="s">
        <v>372</v>
      </c>
      <c r="G670" s="214"/>
      <c r="H670" s="217">
        <v>3.11</v>
      </c>
      <c r="I670" s="218"/>
      <c r="J670" s="214"/>
      <c r="K670" s="214"/>
      <c r="L670" s="219"/>
      <c r="M670" s="220"/>
      <c r="N670" s="221"/>
      <c r="O670" s="221"/>
      <c r="P670" s="221"/>
      <c r="Q670" s="221"/>
      <c r="R670" s="221"/>
      <c r="S670" s="221"/>
      <c r="T670" s="222"/>
      <c r="AT670" s="223" t="s">
        <v>200</v>
      </c>
      <c r="AU670" s="223" t="s">
        <v>81</v>
      </c>
      <c r="AV670" s="13" t="s">
        <v>83</v>
      </c>
      <c r="AW670" s="13" t="s">
        <v>30</v>
      </c>
      <c r="AX670" s="13" t="s">
        <v>73</v>
      </c>
      <c r="AY670" s="223" t="s">
        <v>124</v>
      </c>
    </row>
    <row r="671" spans="2:51" s="15" customFormat="1" ht="11.25">
      <c r="B671" s="235"/>
      <c r="C671" s="236"/>
      <c r="D671" s="193" t="s">
        <v>200</v>
      </c>
      <c r="E671" s="237" t="s">
        <v>1</v>
      </c>
      <c r="F671" s="238" t="s">
        <v>556</v>
      </c>
      <c r="G671" s="236"/>
      <c r="H671" s="239">
        <v>315.93000000000006</v>
      </c>
      <c r="I671" s="240"/>
      <c r="J671" s="236"/>
      <c r="K671" s="236"/>
      <c r="L671" s="241"/>
      <c r="M671" s="242"/>
      <c r="N671" s="243"/>
      <c r="O671" s="243"/>
      <c r="P671" s="243"/>
      <c r="Q671" s="243"/>
      <c r="R671" s="243"/>
      <c r="S671" s="243"/>
      <c r="T671" s="244"/>
      <c r="AT671" s="245" t="s">
        <v>200</v>
      </c>
      <c r="AU671" s="245" t="s">
        <v>81</v>
      </c>
      <c r="AV671" s="15" t="s">
        <v>135</v>
      </c>
      <c r="AW671" s="15" t="s">
        <v>30</v>
      </c>
      <c r="AX671" s="15" t="s">
        <v>73</v>
      </c>
      <c r="AY671" s="245" t="s">
        <v>124</v>
      </c>
    </row>
    <row r="672" spans="2:51" s="12" customFormat="1" ht="11.25">
      <c r="B672" s="203"/>
      <c r="C672" s="204"/>
      <c r="D672" s="193" t="s">
        <v>200</v>
      </c>
      <c r="E672" s="205" t="s">
        <v>1</v>
      </c>
      <c r="F672" s="206" t="s">
        <v>569</v>
      </c>
      <c r="G672" s="204"/>
      <c r="H672" s="205" t="s">
        <v>1</v>
      </c>
      <c r="I672" s="207"/>
      <c r="J672" s="204"/>
      <c r="K672" s="204"/>
      <c r="L672" s="208"/>
      <c r="M672" s="209"/>
      <c r="N672" s="210"/>
      <c r="O672" s="210"/>
      <c r="P672" s="210"/>
      <c r="Q672" s="210"/>
      <c r="R672" s="210"/>
      <c r="S672" s="210"/>
      <c r="T672" s="211"/>
      <c r="AT672" s="212" t="s">
        <v>200</v>
      </c>
      <c r="AU672" s="212" t="s">
        <v>81</v>
      </c>
      <c r="AV672" s="12" t="s">
        <v>81</v>
      </c>
      <c r="AW672" s="12" t="s">
        <v>30</v>
      </c>
      <c r="AX672" s="12" t="s">
        <v>73</v>
      </c>
      <c r="AY672" s="212" t="s">
        <v>124</v>
      </c>
    </row>
    <row r="673" spans="1:65" s="12" customFormat="1" ht="11.25">
      <c r="B673" s="203"/>
      <c r="C673" s="204"/>
      <c r="D673" s="193" t="s">
        <v>200</v>
      </c>
      <c r="E673" s="205" t="s">
        <v>1</v>
      </c>
      <c r="F673" s="206" t="s">
        <v>561</v>
      </c>
      <c r="G673" s="204"/>
      <c r="H673" s="205" t="s">
        <v>1</v>
      </c>
      <c r="I673" s="207"/>
      <c r="J673" s="204"/>
      <c r="K673" s="204"/>
      <c r="L673" s="208"/>
      <c r="M673" s="209"/>
      <c r="N673" s="210"/>
      <c r="O673" s="210"/>
      <c r="P673" s="210"/>
      <c r="Q673" s="210"/>
      <c r="R673" s="210"/>
      <c r="S673" s="210"/>
      <c r="T673" s="211"/>
      <c r="AT673" s="212" t="s">
        <v>200</v>
      </c>
      <c r="AU673" s="212" t="s">
        <v>81</v>
      </c>
      <c r="AV673" s="12" t="s">
        <v>81</v>
      </c>
      <c r="AW673" s="12" t="s">
        <v>30</v>
      </c>
      <c r="AX673" s="12" t="s">
        <v>73</v>
      </c>
      <c r="AY673" s="212" t="s">
        <v>124</v>
      </c>
    </row>
    <row r="674" spans="1:65" s="12" customFormat="1" ht="11.25">
      <c r="B674" s="203"/>
      <c r="C674" s="204"/>
      <c r="D674" s="193" t="s">
        <v>200</v>
      </c>
      <c r="E674" s="205" t="s">
        <v>1</v>
      </c>
      <c r="F674" s="206" t="s">
        <v>229</v>
      </c>
      <c r="G674" s="204"/>
      <c r="H674" s="205" t="s">
        <v>1</v>
      </c>
      <c r="I674" s="207"/>
      <c r="J674" s="204"/>
      <c r="K674" s="204"/>
      <c r="L674" s="208"/>
      <c r="M674" s="209"/>
      <c r="N674" s="210"/>
      <c r="O674" s="210"/>
      <c r="P674" s="210"/>
      <c r="Q674" s="210"/>
      <c r="R674" s="210"/>
      <c r="S674" s="210"/>
      <c r="T674" s="211"/>
      <c r="AT674" s="212" t="s">
        <v>200</v>
      </c>
      <c r="AU674" s="212" t="s">
        <v>81</v>
      </c>
      <c r="AV674" s="12" t="s">
        <v>81</v>
      </c>
      <c r="AW674" s="12" t="s">
        <v>30</v>
      </c>
      <c r="AX674" s="12" t="s">
        <v>73</v>
      </c>
      <c r="AY674" s="212" t="s">
        <v>124</v>
      </c>
    </row>
    <row r="675" spans="1:65" s="13" customFormat="1" ht="11.25">
      <c r="B675" s="213"/>
      <c r="C675" s="214"/>
      <c r="D675" s="193" t="s">
        <v>200</v>
      </c>
      <c r="E675" s="215" t="s">
        <v>1</v>
      </c>
      <c r="F675" s="216" t="s">
        <v>570</v>
      </c>
      <c r="G675" s="214"/>
      <c r="H675" s="217">
        <v>8.59</v>
      </c>
      <c r="I675" s="218"/>
      <c r="J675" s="214"/>
      <c r="K675" s="214"/>
      <c r="L675" s="219"/>
      <c r="M675" s="220"/>
      <c r="N675" s="221"/>
      <c r="O675" s="221"/>
      <c r="P675" s="221"/>
      <c r="Q675" s="221"/>
      <c r="R675" s="221"/>
      <c r="S675" s="221"/>
      <c r="T675" s="222"/>
      <c r="AT675" s="223" t="s">
        <v>200</v>
      </c>
      <c r="AU675" s="223" t="s">
        <v>81</v>
      </c>
      <c r="AV675" s="13" t="s">
        <v>83</v>
      </c>
      <c r="AW675" s="13" t="s">
        <v>30</v>
      </c>
      <c r="AX675" s="13" t="s">
        <v>73</v>
      </c>
      <c r="AY675" s="223" t="s">
        <v>124</v>
      </c>
    </row>
    <row r="676" spans="1:65" s="13" customFormat="1" ht="11.25">
      <c r="B676" s="213"/>
      <c r="C676" s="214"/>
      <c r="D676" s="193" t="s">
        <v>200</v>
      </c>
      <c r="E676" s="215" t="s">
        <v>1</v>
      </c>
      <c r="F676" s="216" t="s">
        <v>359</v>
      </c>
      <c r="G676" s="214"/>
      <c r="H676" s="217">
        <v>1.05</v>
      </c>
      <c r="I676" s="218"/>
      <c r="J676" s="214"/>
      <c r="K676" s="214"/>
      <c r="L676" s="219"/>
      <c r="M676" s="220"/>
      <c r="N676" s="221"/>
      <c r="O676" s="221"/>
      <c r="P676" s="221"/>
      <c r="Q676" s="221"/>
      <c r="R676" s="221"/>
      <c r="S676" s="221"/>
      <c r="T676" s="222"/>
      <c r="AT676" s="223" t="s">
        <v>200</v>
      </c>
      <c r="AU676" s="223" t="s">
        <v>81</v>
      </c>
      <c r="AV676" s="13" t="s">
        <v>83</v>
      </c>
      <c r="AW676" s="13" t="s">
        <v>30</v>
      </c>
      <c r="AX676" s="13" t="s">
        <v>73</v>
      </c>
      <c r="AY676" s="223" t="s">
        <v>124</v>
      </c>
    </row>
    <row r="677" spans="1:65" s="12" customFormat="1" ht="11.25">
      <c r="B677" s="203"/>
      <c r="C677" s="204"/>
      <c r="D677" s="193" t="s">
        <v>200</v>
      </c>
      <c r="E677" s="205" t="s">
        <v>1</v>
      </c>
      <c r="F677" s="206" t="s">
        <v>231</v>
      </c>
      <c r="G677" s="204"/>
      <c r="H677" s="205" t="s">
        <v>1</v>
      </c>
      <c r="I677" s="207"/>
      <c r="J677" s="204"/>
      <c r="K677" s="204"/>
      <c r="L677" s="208"/>
      <c r="M677" s="209"/>
      <c r="N677" s="210"/>
      <c r="O677" s="210"/>
      <c r="P677" s="210"/>
      <c r="Q677" s="210"/>
      <c r="R677" s="210"/>
      <c r="S677" s="210"/>
      <c r="T677" s="211"/>
      <c r="AT677" s="212" t="s">
        <v>200</v>
      </c>
      <c r="AU677" s="212" t="s">
        <v>81</v>
      </c>
      <c r="AV677" s="12" t="s">
        <v>81</v>
      </c>
      <c r="AW677" s="12" t="s">
        <v>30</v>
      </c>
      <c r="AX677" s="12" t="s">
        <v>73</v>
      </c>
      <c r="AY677" s="212" t="s">
        <v>124</v>
      </c>
    </row>
    <row r="678" spans="1:65" s="13" customFormat="1" ht="11.25">
      <c r="B678" s="213"/>
      <c r="C678" s="214"/>
      <c r="D678" s="193" t="s">
        <v>200</v>
      </c>
      <c r="E678" s="215" t="s">
        <v>1</v>
      </c>
      <c r="F678" s="216" t="s">
        <v>370</v>
      </c>
      <c r="G678" s="214"/>
      <c r="H678" s="217">
        <v>8.59</v>
      </c>
      <c r="I678" s="218"/>
      <c r="J678" s="214"/>
      <c r="K678" s="214"/>
      <c r="L678" s="219"/>
      <c r="M678" s="220"/>
      <c r="N678" s="221"/>
      <c r="O678" s="221"/>
      <c r="P678" s="221"/>
      <c r="Q678" s="221"/>
      <c r="R678" s="221"/>
      <c r="S678" s="221"/>
      <c r="T678" s="222"/>
      <c r="AT678" s="223" t="s">
        <v>200</v>
      </c>
      <c r="AU678" s="223" t="s">
        <v>81</v>
      </c>
      <c r="AV678" s="13" t="s">
        <v>83</v>
      </c>
      <c r="AW678" s="13" t="s">
        <v>30</v>
      </c>
      <c r="AX678" s="13" t="s">
        <v>73</v>
      </c>
      <c r="AY678" s="223" t="s">
        <v>124</v>
      </c>
    </row>
    <row r="679" spans="1:65" s="15" customFormat="1" ht="11.25">
      <c r="B679" s="235"/>
      <c r="C679" s="236"/>
      <c r="D679" s="193" t="s">
        <v>200</v>
      </c>
      <c r="E679" s="237" t="s">
        <v>1</v>
      </c>
      <c r="F679" s="238" t="s">
        <v>556</v>
      </c>
      <c r="G679" s="236"/>
      <c r="H679" s="239">
        <v>18.23</v>
      </c>
      <c r="I679" s="240"/>
      <c r="J679" s="236"/>
      <c r="K679" s="236"/>
      <c r="L679" s="241"/>
      <c r="M679" s="242"/>
      <c r="N679" s="243"/>
      <c r="O679" s="243"/>
      <c r="P679" s="243"/>
      <c r="Q679" s="243"/>
      <c r="R679" s="243"/>
      <c r="S679" s="243"/>
      <c r="T679" s="244"/>
      <c r="AT679" s="245" t="s">
        <v>200</v>
      </c>
      <c r="AU679" s="245" t="s">
        <v>81</v>
      </c>
      <c r="AV679" s="15" t="s">
        <v>135</v>
      </c>
      <c r="AW679" s="15" t="s">
        <v>30</v>
      </c>
      <c r="AX679" s="15" t="s">
        <v>73</v>
      </c>
      <c r="AY679" s="245" t="s">
        <v>124</v>
      </c>
    </row>
    <row r="680" spans="1:65" s="14" customFormat="1" ht="11.25">
      <c r="B680" s="224"/>
      <c r="C680" s="225"/>
      <c r="D680" s="193" t="s">
        <v>200</v>
      </c>
      <c r="E680" s="226" t="s">
        <v>1</v>
      </c>
      <c r="F680" s="227" t="s">
        <v>205</v>
      </c>
      <c r="G680" s="225"/>
      <c r="H680" s="228">
        <v>727.29499999999996</v>
      </c>
      <c r="I680" s="229"/>
      <c r="J680" s="225"/>
      <c r="K680" s="225"/>
      <c r="L680" s="230"/>
      <c r="M680" s="231"/>
      <c r="N680" s="232"/>
      <c r="O680" s="232"/>
      <c r="P680" s="232"/>
      <c r="Q680" s="232"/>
      <c r="R680" s="232"/>
      <c r="S680" s="232"/>
      <c r="T680" s="233"/>
      <c r="AT680" s="234" t="s">
        <v>200</v>
      </c>
      <c r="AU680" s="234" t="s">
        <v>81</v>
      </c>
      <c r="AV680" s="14" t="s">
        <v>129</v>
      </c>
      <c r="AW680" s="14" t="s">
        <v>30</v>
      </c>
      <c r="AX680" s="14" t="s">
        <v>81</v>
      </c>
      <c r="AY680" s="234" t="s">
        <v>124</v>
      </c>
    </row>
    <row r="681" spans="1:65" s="2" customFormat="1" ht="24.2" customHeight="1">
      <c r="A681" s="34"/>
      <c r="B681" s="35"/>
      <c r="C681" s="179" t="s">
        <v>320</v>
      </c>
      <c r="D681" s="179" t="s">
        <v>125</v>
      </c>
      <c r="E681" s="180" t="s">
        <v>571</v>
      </c>
      <c r="F681" s="181" t="s">
        <v>572</v>
      </c>
      <c r="G681" s="182" t="s">
        <v>216</v>
      </c>
      <c r="H681" s="183">
        <v>17.18</v>
      </c>
      <c r="I681" s="184"/>
      <c r="J681" s="185">
        <f>ROUND(I681*H681,2)</f>
        <v>0</v>
      </c>
      <c r="K681" s="186"/>
      <c r="L681" s="39"/>
      <c r="M681" s="187" t="s">
        <v>1</v>
      </c>
      <c r="N681" s="188" t="s">
        <v>38</v>
      </c>
      <c r="O681" s="71"/>
      <c r="P681" s="189">
        <f>O681*H681</f>
        <v>0</v>
      </c>
      <c r="Q681" s="189">
        <v>0</v>
      </c>
      <c r="R681" s="189">
        <f>Q681*H681</f>
        <v>0</v>
      </c>
      <c r="S681" s="189">
        <v>0</v>
      </c>
      <c r="T681" s="190">
        <f>S681*H681</f>
        <v>0</v>
      </c>
      <c r="U681" s="34"/>
      <c r="V681" s="34"/>
      <c r="W681" s="34"/>
      <c r="X681" s="34"/>
      <c r="Y681" s="34"/>
      <c r="Z681" s="34"/>
      <c r="AA681" s="34"/>
      <c r="AB681" s="34"/>
      <c r="AC681" s="34"/>
      <c r="AD681" s="34"/>
      <c r="AE681" s="34"/>
      <c r="AR681" s="191" t="s">
        <v>129</v>
      </c>
      <c r="AT681" s="191" t="s">
        <v>125</v>
      </c>
      <c r="AU681" s="191" t="s">
        <v>81</v>
      </c>
      <c r="AY681" s="17" t="s">
        <v>124</v>
      </c>
      <c r="BE681" s="192">
        <f>IF(N681="základní",J681,0)</f>
        <v>0</v>
      </c>
      <c r="BF681" s="192">
        <f>IF(N681="snížená",J681,0)</f>
        <v>0</v>
      </c>
      <c r="BG681" s="192">
        <f>IF(N681="zákl. přenesená",J681,0)</f>
        <v>0</v>
      </c>
      <c r="BH681" s="192">
        <f>IF(N681="sníž. přenesená",J681,0)</f>
        <v>0</v>
      </c>
      <c r="BI681" s="192">
        <f>IF(N681="nulová",J681,0)</f>
        <v>0</v>
      </c>
      <c r="BJ681" s="17" t="s">
        <v>81</v>
      </c>
      <c r="BK681" s="192">
        <f>ROUND(I681*H681,2)</f>
        <v>0</v>
      </c>
      <c r="BL681" s="17" t="s">
        <v>129</v>
      </c>
      <c r="BM681" s="191" t="s">
        <v>573</v>
      </c>
    </row>
    <row r="682" spans="1:65" s="12" customFormat="1" ht="11.25">
      <c r="B682" s="203"/>
      <c r="C682" s="204"/>
      <c r="D682" s="193" t="s">
        <v>200</v>
      </c>
      <c r="E682" s="205" t="s">
        <v>1</v>
      </c>
      <c r="F682" s="206" t="s">
        <v>227</v>
      </c>
      <c r="G682" s="204"/>
      <c r="H682" s="205" t="s">
        <v>1</v>
      </c>
      <c r="I682" s="207"/>
      <c r="J682" s="204"/>
      <c r="K682" s="204"/>
      <c r="L682" s="208"/>
      <c r="M682" s="209"/>
      <c r="N682" s="210"/>
      <c r="O682" s="210"/>
      <c r="P682" s="210"/>
      <c r="Q682" s="210"/>
      <c r="R682" s="210"/>
      <c r="S682" s="210"/>
      <c r="T682" s="211"/>
      <c r="AT682" s="212" t="s">
        <v>200</v>
      </c>
      <c r="AU682" s="212" t="s">
        <v>81</v>
      </c>
      <c r="AV682" s="12" t="s">
        <v>81</v>
      </c>
      <c r="AW682" s="12" t="s">
        <v>30</v>
      </c>
      <c r="AX682" s="12" t="s">
        <v>73</v>
      </c>
      <c r="AY682" s="212" t="s">
        <v>124</v>
      </c>
    </row>
    <row r="683" spans="1:65" s="12" customFormat="1" ht="11.25">
      <c r="B683" s="203"/>
      <c r="C683" s="204"/>
      <c r="D683" s="193" t="s">
        <v>200</v>
      </c>
      <c r="E683" s="205" t="s">
        <v>1</v>
      </c>
      <c r="F683" s="206" t="s">
        <v>536</v>
      </c>
      <c r="G683" s="204"/>
      <c r="H683" s="205" t="s">
        <v>1</v>
      </c>
      <c r="I683" s="207"/>
      <c r="J683" s="204"/>
      <c r="K683" s="204"/>
      <c r="L683" s="208"/>
      <c r="M683" s="209"/>
      <c r="N683" s="210"/>
      <c r="O683" s="210"/>
      <c r="P683" s="210"/>
      <c r="Q683" s="210"/>
      <c r="R683" s="210"/>
      <c r="S683" s="210"/>
      <c r="T683" s="211"/>
      <c r="AT683" s="212" t="s">
        <v>200</v>
      </c>
      <c r="AU683" s="212" t="s">
        <v>81</v>
      </c>
      <c r="AV683" s="12" t="s">
        <v>81</v>
      </c>
      <c r="AW683" s="12" t="s">
        <v>30</v>
      </c>
      <c r="AX683" s="12" t="s">
        <v>73</v>
      </c>
      <c r="AY683" s="212" t="s">
        <v>124</v>
      </c>
    </row>
    <row r="684" spans="1:65" s="12" customFormat="1" ht="11.25">
      <c r="B684" s="203"/>
      <c r="C684" s="204"/>
      <c r="D684" s="193" t="s">
        <v>200</v>
      </c>
      <c r="E684" s="205" t="s">
        <v>1</v>
      </c>
      <c r="F684" s="206" t="s">
        <v>229</v>
      </c>
      <c r="G684" s="204"/>
      <c r="H684" s="205" t="s">
        <v>1</v>
      </c>
      <c r="I684" s="207"/>
      <c r="J684" s="204"/>
      <c r="K684" s="204"/>
      <c r="L684" s="208"/>
      <c r="M684" s="209"/>
      <c r="N684" s="210"/>
      <c r="O684" s="210"/>
      <c r="P684" s="210"/>
      <c r="Q684" s="210"/>
      <c r="R684" s="210"/>
      <c r="S684" s="210"/>
      <c r="T684" s="211"/>
      <c r="AT684" s="212" t="s">
        <v>200</v>
      </c>
      <c r="AU684" s="212" t="s">
        <v>81</v>
      </c>
      <c r="AV684" s="12" t="s">
        <v>81</v>
      </c>
      <c r="AW684" s="12" t="s">
        <v>30</v>
      </c>
      <c r="AX684" s="12" t="s">
        <v>73</v>
      </c>
      <c r="AY684" s="212" t="s">
        <v>124</v>
      </c>
    </row>
    <row r="685" spans="1:65" s="13" customFormat="1" ht="11.25">
      <c r="B685" s="213"/>
      <c r="C685" s="214"/>
      <c r="D685" s="193" t="s">
        <v>200</v>
      </c>
      <c r="E685" s="215" t="s">
        <v>1</v>
      </c>
      <c r="F685" s="216" t="s">
        <v>305</v>
      </c>
      <c r="G685" s="214"/>
      <c r="H685" s="217">
        <v>8.59</v>
      </c>
      <c r="I685" s="218"/>
      <c r="J685" s="214"/>
      <c r="K685" s="214"/>
      <c r="L685" s="219"/>
      <c r="M685" s="220"/>
      <c r="N685" s="221"/>
      <c r="O685" s="221"/>
      <c r="P685" s="221"/>
      <c r="Q685" s="221"/>
      <c r="R685" s="221"/>
      <c r="S685" s="221"/>
      <c r="T685" s="222"/>
      <c r="AT685" s="223" t="s">
        <v>200</v>
      </c>
      <c r="AU685" s="223" t="s">
        <v>81</v>
      </c>
      <c r="AV685" s="13" t="s">
        <v>83</v>
      </c>
      <c r="AW685" s="13" t="s">
        <v>30</v>
      </c>
      <c r="AX685" s="13" t="s">
        <v>73</v>
      </c>
      <c r="AY685" s="223" t="s">
        <v>124</v>
      </c>
    </row>
    <row r="686" spans="1:65" s="12" customFormat="1" ht="11.25">
      <c r="B686" s="203"/>
      <c r="C686" s="204"/>
      <c r="D686" s="193" t="s">
        <v>200</v>
      </c>
      <c r="E686" s="205" t="s">
        <v>1</v>
      </c>
      <c r="F686" s="206" t="s">
        <v>231</v>
      </c>
      <c r="G686" s="204"/>
      <c r="H686" s="205" t="s">
        <v>1</v>
      </c>
      <c r="I686" s="207"/>
      <c r="J686" s="204"/>
      <c r="K686" s="204"/>
      <c r="L686" s="208"/>
      <c r="M686" s="209"/>
      <c r="N686" s="210"/>
      <c r="O686" s="210"/>
      <c r="P686" s="210"/>
      <c r="Q686" s="210"/>
      <c r="R686" s="210"/>
      <c r="S686" s="210"/>
      <c r="T686" s="211"/>
      <c r="AT686" s="212" t="s">
        <v>200</v>
      </c>
      <c r="AU686" s="212" t="s">
        <v>81</v>
      </c>
      <c r="AV686" s="12" t="s">
        <v>81</v>
      </c>
      <c r="AW686" s="12" t="s">
        <v>30</v>
      </c>
      <c r="AX686" s="12" t="s">
        <v>73</v>
      </c>
      <c r="AY686" s="212" t="s">
        <v>124</v>
      </c>
    </row>
    <row r="687" spans="1:65" s="13" customFormat="1" ht="11.25">
      <c r="B687" s="213"/>
      <c r="C687" s="214"/>
      <c r="D687" s="193" t="s">
        <v>200</v>
      </c>
      <c r="E687" s="215" t="s">
        <v>1</v>
      </c>
      <c r="F687" s="216" t="s">
        <v>295</v>
      </c>
      <c r="G687" s="214"/>
      <c r="H687" s="217">
        <v>8.59</v>
      </c>
      <c r="I687" s="218"/>
      <c r="J687" s="214"/>
      <c r="K687" s="214"/>
      <c r="L687" s="219"/>
      <c r="M687" s="220"/>
      <c r="N687" s="221"/>
      <c r="O687" s="221"/>
      <c r="P687" s="221"/>
      <c r="Q687" s="221"/>
      <c r="R687" s="221"/>
      <c r="S687" s="221"/>
      <c r="T687" s="222"/>
      <c r="AT687" s="223" t="s">
        <v>200</v>
      </c>
      <c r="AU687" s="223" t="s">
        <v>81</v>
      </c>
      <c r="AV687" s="13" t="s">
        <v>83</v>
      </c>
      <c r="AW687" s="13" t="s">
        <v>30</v>
      </c>
      <c r="AX687" s="13" t="s">
        <v>73</v>
      </c>
      <c r="AY687" s="223" t="s">
        <v>124</v>
      </c>
    </row>
    <row r="688" spans="1:65" s="14" customFormat="1" ht="11.25">
      <c r="B688" s="224"/>
      <c r="C688" s="225"/>
      <c r="D688" s="193" t="s">
        <v>200</v>
      </c>
      <c r="E688" s="226" t="s">
        <v>1</v>
      </c>
      <c r="F688" s="227" t="s">
        <v>205</v>
      </c>
      <c r="G688" s="225"/>
      <c r="H688" s="228">
        <v>17.18</v>
      </c>
      <c r="I688" s="229"/>
      <c r="J688" s="225"/>
      <c r="K688" s="225"/>
      <c r="L688" s="230"/>
      <c r="M688" s="231"/>
      <c r="N688" s="232"/>
      <c r="O688" s="232"/>
      <c r="P688" s="232"/>
      <c r="Q688" s="232"/>
      <c r="R688" s="232"/>
      <c r="S688" s="232"/>
      <c r="T688" s="233"/>
      <c r="AT688" s="234" t="s">
        <v>200</v>
      </c>
      <c r="AU688" s="234" t="s">
        <v>81</v>
      </c>
      <c r="AV688" s="14" t="s">
        <v>129</v>
      </c>
      <c r="AW688" s="14" t="s">
        <v>30</v>
      </c>
      <c r="AX688" s="14" t="s">
        <v>81</v>
      </c>
      <c r="AY688" s="234" t="s">
        <v>124</v>
      </c>
    </row>
    <row r="689" spans="1:65" s="11" customFormat="1" ht="25.9" customHeight="1">
      <c r="B689" s="165"/>
      <c r="C689" s="166"/>
      <c r="D689" s="167" t="s">
        <v>72</v>
      </c>
      <c r="E689" s="168" t="s">
        <v>574</v>
      </c>
      <c r="F689" s="168" t="s">
        <v>575</v>
      </c>
      <c r="G689" s="166"/>
      <c r="H689" s="166"/>
      <c r="I689" s="169"/>
      <c r="J689" s="170">
        <f>BK689</f>
        <v>0</v>
      </c>
      <c r="K689" s="166"/>
      <c r="L689" s="171"/>
      <c r="M689" s="172"/>
      <c r="N689" s="173"/>
      <c r="O689" s="173"/>
      <c r="P689" s="174">
        <f>SUM(P690:P761)</f>
        <v>0</v>
      </c>
      <c r="Q689" s="173"/>
      <c r="R689" s="174">
        <f>SUM(R690:R761)</f>
        <v>0</v>
      </c>
      <c r="S689" s="173"/>
      <c r="T689" s="175">
        <f>SUM(T690:T761)</f>
        <v>0</v>
      </c>
      <c r="AR689" s="176" t="s">
        <v>81</v>
      </c>
      <c r="AT689" s="177" t="s">
        <v>72</v>
      </c>
      <c r="AU689" s="177" t="s">
        <v>73</v>
      </c>
      <c r="AY689" s="176" t="s">
        <v>124</v>
      </c>
      <c r="BK689" s="178">
        <f>SUM(BK690:BK761)</f>
        <v>0</v>
      </c>
    </row>
    <row r="690" spans="1:65" s="2" customFormat="1" ht="24.2" customHeight="1">
      <c r="A690" s="34"/>
      <c r="B690" s="35"/>
      <c r="C690" s="179" t="s">
        <v>576</v>
      </c>
      <c r="D690" s="179" t="s">
        <v>125</v>
      </c>
      <c r="E690" s="180" t="s">
        <v>577</v>
      </c>
      <c r="F690" s="181" t="s">
        <v>578</v>
      </c>
      <c r="G690" s="182" t="s">
        <v>216</v>
      </c>
      <c r="H690" s="183">
        <v>963.58</v>
      </c>
      <c r="I690" s="184"/>
      <c r="J690" s="185">
        <f>ROUND(I690*H690,2)</f>
        <v>0</v>
      </c>
      <c r="K690" s="186"/>
      <c r="L690" s="39"/>
      <c r="M690" s="187" t="s">
        <v>1</v>
      </c>
      <c r="N690" s="188" t="s">
        <v>38</v>
      </c>
      <c r="O690" s="71"/>
      <c r="P690" s="189">
        <f>O690*H690</f>
        <v>0</v>
      </c>
      <c r="Q690" s="189">
        <v>0</v>
      </c>
      <c r="R690" s="189">
        <f>Q690*H690</f>
        <v>0</v>
      </c>
      <c r="S690" s="189">
        <v>0</v>
      </c>
      <c r="T690" s="190">
        <f>S690*H690</f>
        <v>0</v>
      </c>
      <c r="U690" s="34"/>
      <c r="V690" s="34"/>
      <c r="W690" s="34"/>
      <c r="X690" s="34"/>
      <c r="Y690" s="34"/>
      <c r="Z690" s="34"/>
      <c r="AA690" s="34"/>
      <c r="AB690" s="34"/>
      <c r="AC690" s="34"/>
      <c r="AD690" s="34"/>
      <c r="AE690" s="34"/>
      <c r="AR690" s="191" t="s">
        <v>129</v>
      </c>
      <c r="AT690" s="191" t="s">
        <v>125</v>
      </c>
      <c r="AU690" s="191" t="s">
        <v>81</v>
      </c>
      <c r="AY690" s="17" t="s">
        <v>124</v>
      </c>
      <c r="BE690" s="192">
        <f>IF(N690="základní",J690,0)</f>
        <v>0</v>
      </c>
      <c r="BF690" s="192">
        <f>IF(N690="snížená",J690,0)</f>
        <v>0</v>
      </c>
      <c r="BG690" s="192">
        <f>IF(N690="zákl. přenesená",J690,0)</f>
        <v>0</v>
      </c>
      <c r="BH690" s="192">
        <f>IF(N690="sníž. přenesená",J690,0)</f>
        <v>0</v>
      </c>
      <c r="BI690" s="192">
        <f>IF(N690="nulová",J690,0)</f>
        <v>0</v>
      </c>
      <c r="BJ690" s="17" t="s">
        <v>81</v>
      </c>
      <c r="BK690" s="192">
        <f>ROUND(I690*H690,2)</f>
        <v>0</v>
      </c>
      <c r="BL690" s="17" t="s">
        <v>129</v>
      </c>
      <c r="BM690" s="191" t="s">
        <v>574</v>
      </c>
    </row>
    <row r="691" spans="1:65" s="12" customFormat="1" ht="11.25">
      <c r="B691" s="203"/>
      <c r="C691" s="204"/>
      <c r="D691" s="193" t="s">
        <v>200</v>
      </c>
      <c r="E691" s="205" t="s">
        <v>1</v>
      </c>
      <c r="F691" s="206" t="s">
        <v>227</v>
      </c>
      <c r="G691" s="204"/>
      <c r="H691" s="205" t="s">
        <v>1</v>
      </c>
      <c r="I691" s="207"/>
      <c r="J691" s="204"/>
      <c r="K691" s="204"/>
      <c r="L691" s="208"/>
      <c r="M691" s="209"/>
      <c r="N691" s="210"/>
      <c r="O691" s="210"/>
      <c r="P691" s="210"/>
      <c r="Q691" s="210"/>
      <c r="R691" s="210"/>
      <c r="S691" s="210"/>
      <c r="T691" s="211"/>
      <c r="AT691" s="212" t="s">
        <v>200</v>
      </c>
      <c r="AU691" s="212" t="s">
        <v>81</v>
      </c>
      <c r="AV691" s="12" t="s">
        <v>81</v>
      </c>
      <c r="AW691" s="12" t="s">
        <v>30</v>
      </c>
      <c r="AX691" s="12" t="s">
        <v>73</v>
      </c>
      <c r="AY691" s="212" t="s">
        <v>124</v>
      </c>
    </row>
    <row r="692" spans="1:65" s="12" customFormat="1" ht="11.25">
      <c r="B692" s="203"/>
      <c r="C692" s="204"/>
      <c r="D692" s="193" t="s">
        <v>200</v>
      </c>
      <c r="E692" s="205" t="s">
        <v>1</v>
      </c>
      <c r="F692" s="206" t="s">
        <v>229</v>
      </c>
      <c r="G692" s="204"/>
      <c r="H692" s="205" t="s">
        <v>1</v>
      </c>
      <c r="I692" s="207"/>
      <c r="J692" s="204"/>
      <c r="K692" s="204"/>
      <c r="L692" s="208"/>
      <c r="M692" s="209"/>
      <c r="N692" s="210"/>
      <c r="O692" s="210"/>
      <c r="P692" s="210"/>
      <c r="Q692" s="210"/>
      <c r="R692" s="210"/>
      <c r="S692" s="210"/>
      <c r="T692" s="211"/>
      <c r="AT692" s="212" t="s">
        <v>200</v>
      </c>
      <c r="AU692" s="212" t="s">
        <v>81</v>
      </c>
      <c r="AV692" s="12" t="s">
        <v>81</v>
      </c>
      <c r="AW692" s="12" t="s">
        <v>30</v>
      </c>
      <c r="AX692" s="12" t="s">
        <v>73</v>
      </c>
      <c r="AY692" s="212" t="s">
        <v>124</v>
      </c>
    </row>
    <row r="693" spans="1:65" s="13" customFormat="1" ht="11.25">
      <c r="B693" s="213"/>
      <c r="C693" s="214"/>
      <c r="D693" s="193" t="s">
        <v>200</v>
      </c>
      <c r="E693" s="215" t="s">
        <v>1</v>
      </c>
      <c r="F693" s="216" t="s">
        <v>579</v>
      </c>
      <c r="G693" s="214"/>
      <c r="H693" s="217">
        <v>4.49</v>
      </c>
      <c r="I693" s="218"/>
      <c r="J693" s="214"/>
      <c r="K693" s="214"/>
      <c r="L693" s="219"/>
      <c r="M693" s="220"/>
      <c r="N693" s="221"/>
      <c r="O693" s="221"/>
      <c r="P693" s="221"/>
      <c r="Q693" s="221"/>
      <c r="R693" s="221"/>
      <c r="S693" s="221"/>
      <c r="T693" s="222"/>
      <c r="AT693" s="223" t="s">
        <v>200</v>
      </c>
      <c r="AU693" s="223" t="s">
        <v>81</v>
      </c>
      <c r="AV693" s="13" t="s">
        <v>83</v>
      </c>
      <c r="AW693" s="13" t="s">
        <v>30</v>
      </c>
      <c r="AX693" s="13" t="s">
        <v>73</v>
      </c>
      <c r="AY693" s="223" t="s">
        <v>124</v>
      </c>
    </row>
    <row r="694" spans="1:65" s="13" customFormat="1" ht="11.25">
      <c r="B694" s="213"/>
      <c r="C694" s="214"/>
      <c r="D694" s="193" t="s">
        <v>200</v>
      </c>
      <c r="E694" s="215" t="s">
        <v>1</v>
      </c>
      <c r="F694" s="216" t="s">
        <v>276</v>
      </c>
      <c r="G694" s="214"/>
      <c r="H694" s="217">
        <v>18.77</v>
      </c>
      <c r="I694" s="218"/>
      <c r="J694" s="214"/>
      <c r="K694" s="214"/>
      <c r="L694" s="219"/>
      <c r="M694" s="220"/>
      <c r="N694" s="221"/>
      <c r="O694" s="221"/>
      <c r="P694" s="221"/>
      <c r="Q694" s="221"/>
      <c r="R694" s="221"/>
      <c r="S694" s="221"/>
      <c r="T694" s="222"/>
      <c r="AT694" s="223" t="s">
        <v>200</v>
      </c>
      <c r="AU694" s="223" t="s">
        <v>81</v>
      </c>
      <c r="AV694" s="13" t="s">
        <v>83</v>
      </c>
      <c r="AW694" s="13" t="s">
        <v>30</v>
      </c>
      <c r="AX694" s="13" t="s">
        <v>73</v>
      </c>
      <c r="AY694" s="223" t="s">
        <v>124</v>
      </c>
    </row>
    <row r="695" spans="1:65" s="13" customFormat="1" ht="11.25">
      <c r="B695" s="213"/>
      <c r="C695" s="214"/>
      <c r="D695" s="193" t="s">
        <v>200</v>
      </c>
      <c r="E695" s="215" t="s">
        <v>1</v>
      </c>
      <c r="F695" s="216" t="s">
        <v>304</v>
      </c>
      <c r="G695" s="214"/>
      <c r="H695" s="217">
        <v>24.43</v>
      </c>
      <c r="I695" s="218"/>
      <c r="J695" s="214"/>
      <c r="K695" s="214"/>
      <c r="L695" s="219"/>
      <c r="M695" s="220"/>
      <c r="N695" s="221"/>
      <c r="O695" s="221"/>
      <c r="P695" s="221"/>
      <c r="Q695" s="221"/>
      <c r="R695" s="221"/>
      <c r="S695" s="221"/>
      <c r="T695" s="222"/>
      <c r="AT695" s="223" t="s">
        <v>200</v>
      </c>
      <c r="AU695" s="223" t="s">
        <v>81</v>
      </c>
      <c r="AV695" s="13" t="s">
        <v>83</v>
      </c>
      <c r="AW695" s="13" t="s">
        <v>30</v>
      </c>
      <c r="AX695" s="13" t="s">
        <v>73</v>
      </c>
      <c r="AY695" s="223" t="s">
        <v>124</v>
      </c>
    </row>
    <row r="696" spans="1:65" s="13" customFormat="1" ht="11.25">
      <c r="B696" s="213"/>
      <c r="C696" s="214"/>
      <c r="D696" s="193" t="s">
        <v>200</v>
      </c>
      <c r="E696" s="215" t="s">
        <v>1</v>
      </c>
      <c r="F696" s="216" t="s">
        <v>277</v>
      </c>
      <c r="G696" s="214"/>
      <c r="H696" s="217">
        <v>53.99</v>
      </c>
      <c r="I696" s="218"/>
      <c r="J696" s="214"/>
      <c r="K696" s="214"/>
      <c r="L696" s="219"/>
      <c r="M696" s="220"/>
      <c r="N696" s="221"/>
      <c r="O696" s="221"/>
      <c r="P696" s="221"/>
      <c r="Q696" s="221"/>
      <c r="R696" s="221"/>
      <c r="S696" s="221"/>
      <c r="T696" s="222"/>
      <c r="AT696" s="223" t="s">
        <v>200</v>
      </c>
      <c r="AU696" s="223" t="s">
        <v>81</v>
      </c>
      <c r="AV696" s="13" t="s">
        <v>83</v>
      </c>
      <c r="AW696" s="13" t="s">
        <v>30</v>
      </c>
      <c r="AX696" s="13" t="s">
        <v>73</v>
      </c>
      <c r="AY696" s="223" t="s">
        <v>124</v>
      </c>
    </row>
    <row r="697" spans="1:65" s="13" customFormat="1" ht="11.25">
      <c r="B697" s="213"/>
      <c r="C697" s="214"/>
      <c r="D697" s="193" t="s">
        <v>200</v>
      </c>
      <c r="E697" s="215" t="s">
        <v>1</v>
      </c>
      <c r="F697" s="216" t="s">
        <v>279</v>
      </c>
      <c r="G697" s="214"/>
      <c r="H697" s="217">
        <v>34.86</v>
      </c>
      <c r="I697" s="218"/>
      <c r="J697" s="214"/>
      <c r="K697" s="214"/>
      <c r="L697" s="219"/>
      <c r="M697" s="220"/>
      <c r="N697" s="221"/>
      <c r="O697" s="221"/>
      <c r="P697" s="221"/>
      <c r="Q697" s="221"/>
      <c r="R697" s="221"/>
      <c r="S697" s="221"/>
      <c r="T697" s="222"/>
      <c r="AT697" s="223" t="s">
        <v>200</v>
      </c>
      <c r="AU697" s="223" t="s">
        <v>81</v>
      </c>
      <c r="AV697" s="13" t="s">
        <v>83</v>
      </c>
      <c r="AW697" s="13" t="s">
        <v>30</v>
      </c>
      <c r="AX697" s="13" t="s">
        <v>73</v>
      </c>
      <c r="AY697" s="223" t="s">
        <v>124</v>
      </c>
    </row>
    <row r="698" spans="1:65" s="13" customFormat="1" ht="11.25">
      <c r="B698" s="213"/>
      <c r="C698" s="214"/>
      <c r="D698" s="193" t="s">
        <v>200</v>
      </c>
      <c r="E698" s="215" t="s">
        <v>1</v>
      </c>
      <c r="F698" s="216" t="s">
        <v>280</v>
      </c>
      <c r="G698" s="214"/>
      <c r="H698" s="217">
        <v>39.46</v>
      </c>
      <c r="I698" s="218"/>
      <c r="J698" s="214"/>
      <c r="K698" s="214"/>
      <c r="L698" s="219"/>
      <c r="M698" s="220"/>
      <c r="N698" s="221"/>
      <c r="O698" s="221"/>
      <c r="P698" s="221"/>
      <c r="Q698" s="221"/>
      <c r="R698" s="221"/>
      <c r="S698" s="221"/>
      <c r="T698" s="222"/>
      <c r="AT698" s="223" t="s">
        <v>200</v>
      </c>
      <c r="AU698" s="223" t="s">
        <v>81</v>
      </c>
      <c r="AV698" s="13" t="s">
        <v>83</v>
      </c>
      <c r="AW698" s="13" t="s">
        <v>30</v>
      </c>
      <c r="AX698" s="13" t="s">
        <v>73</v>
      </c>
      <c r="AY698" s="223" t="s">
        <v>124</v>
      </c>
    </row>
    <row r="699" spans="1:65" s="13" customFormat="1" ht="11.25">
      <c r="B699" s="213"/>
      <c r="C699" s="214"/>
      <c r="D699" s="193" t="s">
        <v>200</v>
      </c>
      <c r="E699" s="215" t="s">
        <v>1</v>
      </c>
      <c r="F699" s="216" t="s">
        <v>282</v>
      </c>
      <c r="G699" s="214"/>
      <c r="H699" s="217">
        <v>3.93</v>
      </c>
      <c r="I699" s="218"/>
      <c r="J699" s="214"/>
      <c r="K699" s="214"/>
      <c r="L699" s="219"/>
      <c r="M699" s="220"/>
      <c r="N699" s="221"/>
      <c r="O699" s="221"/>
      <c r="P699" s="221"/>
      <c r="Q699" s="221"/>
      <c r="R699" s="221"/>
      <c r="S699" s="221"/>
      <c r="T699" s="222"/>
      <c r="AT699" s="223" t="s">
        <v>200</v>
      </c>
      <c r="AU699" s="223" t="s">
        <v>81</v>
      </c>
      <c r="AV699" s="13" t="s">
        <v>83</v>
      </c>
      <c r="AW699" s="13" t="s">
        <v>30</v>
      </c>
      <c r="AX699" s="13" t="s">
        <v>73</v>
      </c>
      <c r="AY699" s="223" t="s">
        <v>124</v>
      </c>
    </row>
    <row r="700" spans="1:65" s="13" customFormat="1" ht="11.25">
      <c r="B700" s="213"/>
      <c r="C700" s="214"/>
      <c r="D700" s="193" t="s">
        <v>200</v>
      </c>
      <c r="E700" s="215" t="s">
        <v>1</v>
      </c>
      <c r="F700" s="216" t="s">
        <v>305</v>
      </c>
      <c r="G700" s="214"/>
      <c r="H700" s="217">
        <v>8.59</v>
      </c>
      <c r="I700" s="218"/>
      <c r="J700" s="214"/>
      <c r="K700" s="214"/>
      <c r="L700" s="219"/>
      <c r="M700" s="220"/>
      <c r="N700" s="221"/>
      <c r="O700" s="221"/>
      <c r="P700" s="221"/>
      <c r="Q700" s="221"/>
      <c r="R700" s="221"/>
      <c r="S700" s="221"/>
      <c r="T700" s="222"/>
      <c r="AT700" s="223" t="s">
        <v>200</v>
      </c>
      <c r="AU700" s="223" t="s">
        <v>81</v>
      </c>
      <c r="AV700" s="13" t="s">
        <v>83</v>
      </c>
      <c r="AW700" s="13" t="s">
        <v>30</v>
      </c>
      <c r="AX700" s="13" t="s">
        <v>73</v>
      </c>
      <c r="AY700" s="223" t="s">
        <v>124</v>
      </c>
    </row>
    <row r="701" spans="1:65" s="13" customFormat="1" ht="11.25">
      <c r="B701" s="213"/>
      <c r="C701" s="214"/>
      <c r="D701" s="193" t="s">
        <v>200</v>
      </c>
      <c r="E701" s="215" t="s">
        <v>1</v>
      </c>
      <c r="F701" s="216" t="s">
        <v>283</v>
      </c>
      <c r="G701" s="214"/>
      <c r="H701" s="217">
        <v>1.25</v>
      </c>
      <c r="I701" s="218"/>
      <c r="J701" s="214"/>
      <c r="K701" s="214"/>
      <c r="L701" s="219"/>
      <c r="M701" s="220"/>
      <c r="N701" s="221"/>
      <c r="O701" s="221"/>
      <c r="P701" s="221"/>
      <c r="Q701" s="221"/>
      <c r="R701" s="221"/>
      <c r="S701" s="221"/>
      <c r="T701" s="222"/>
      <c r="AT701" s="223" t="s">
        <v>200</v>
      </c>
      <c r="AU701" s="223" t="s">
        <v>81</v>
      </c>
      <c r="AV701" s="13" t="s">
        <v>83</v>
      </c>
      <c r="AW701" s="13" t="s">
        <v>30</v>
      </c>
      <c r="AX701" s="13" t="s">
        <v>73</v>
      </c>
      <c r="AY701" s="223" t="s">
        <v>124</v>
      </c>
    </row>
    <row r="702" spans="1:65" s="13" customFormat="1" ht="11.25">
      <c r="B702" s="213"/>
      <c r="C702" s="214"/>
      <c r="D702" s="193" t="s">
        <v>200</v>
      </c>
      <c r="E702" s="215" t="s">
        <v>1</v>
      </c>
      <c r="F702" s="216" t="s">
        <v>284</v>
      </c>
      <c r="G702" s="214"/>
      <c r="H702" s="217">
        <v>3.11</v>
      </c>
      <c r="I702" s="218"/>
      <c r="J702" s="214"/>
      <c r="K702" s="214"/>
      <c r="L702" s="219"/>
      <c r="M702" s="220"/>
      <c r="N702" s="221"/>
      <c r="O702" s="221"/>
      <c r="P702" s="221"/>
      <c r="Q702" s="221"/>
      <c r="R702" s="221"/>
      <c r="S702" s="221"/>
      <c r="T702" s="222"/>
      <c r="AT702" s="223" t="s">
        <v>200</v>
      </c>
      <c r="AU702" s="223" t="s">
        <v>81</v>
      </c>
      <c r="AV702" s="13" t="s">
        <v>83</v>
      </c>
      <c r="AW702" s="13" t="s">
        <v>30</v>
      </c>
      <c r="AX702" s="13" t="s">
        <v>73</v>
      </c>
      <c r="AY702" s="223" t="s">
        <v>124</v>
      </c>
    </row>
    <row r="703" spans="1:65" s="13" customFormat="1" ht="11.25">
      <c r="B703" s="213"/>
      <c r="C703" s="214"/>
      <c r="D703" s="193" t="s">
        <v>200</v>
      </c>
      <c r="E703" s="215" t="s">
        <v>1</v>
      </c>
      <c r="F703" s="216" t="s">
        <v>306</v>
      </c>
      <c r="G703" s="214"/>
      <c r="H703" s="217">
        <v>1.71</v>
      </c>
      <c r="I703" s="218"/>
      <c r="J703" s="214"/>
      <c r="K703" s="214"/>
      <c r="L703" s="219"/>
      <c r="M703" s="220"/>
      <c r="N703" s="221"/>
      <c r="O703" s="221"/>
      <c r="P703" s="221"/>
      <c r="Q703" s="221"/>
      <c r="R703" s="221"/>
      <c r="S703" s="221"/>
      <c r="T703" s="222"/>
      <c r="AT703" s="223" t="s">
        <v>200</v>
      </c>
      <c r="AU703" s="223" t="s">
        <v>81</v>
      </c>
      <c r="AV703" s="13" t="s">
        <v>83</v>
      </c>
      <c r="AW703" s="13" t="s">
        <v>30</v>
      </c>
      <c r="AX703" s="13" t="s">
        <v>73</v>
      </c>
      <c r="AY703" s="223" t="s">
        <v>124</v>
      </c>
    </row>
    <row r="704" spans="1:65" s="13" customFormat="1" ht="11.25">
      <c r="B704" s="213"/>
      <c r="C704" s="214"/>
      <c r="D704" s="193" t="s">
        <v>200</v>
      </c>
      <c r="E704" s="215" t="s">
        <v>1</v>
      </c>
      <c r="F704" s="216" t="s">
        <v>307</v>
      </c>
      <c r="G704" s="214"/>
      <c r="H704" s="217">
        <v>1.17</v>
      </c>
      <c r="I704" s="218"/>
      <c r="J704" s="214"/>
      <c r="K704" s="214"/>
      <c r="L704" s="219"/>
      <c r="M704" s="220"/>
      <c r="N704" s="221"/>
      <c r="O704" s="221"/>
      <c r="P704" s="221"/>
      <c r="Q704" s="221"/>
      <c r="R704" s="221"/>
      <c r="S704" s="221"/>
      <c r="T704" s="222"/>
      <c r="AT704" s="223" t="s">
        <v>200</v>
      </c>
      <c r="AU704" s="223" t="s">
        <v>81</v>
      </c>
      <c r="AV704" s="13" t="s">
        <v>83</v>
      </c>
      <c r="AW704" s="13" t="s">
        <v>30</v>
      </c>
      <c r="AX704" s="13" t="s">
        <v>73</v>
      </c>
      <c r="AY704" s="223" t="s">
        <v>124</v>
      </c>
    </row>
    <row r="705" spans="2:51" s="13" customFormat="1" ht="11.25">
      <c r="B705" s="213"/>
      <c r="C705" s="214"/>
      <c r="D705" s="193" t="s">
        <v>200</v>
      </c>
      <c r="E705" s="215" t="s">
        <v>1</v>
      </c>
      <c r="F705" s="216" t="s">
        <v>308</v>
      </c>
      <c r="G705" s="214"/>
      <c r="H705" s="217">
        <v>1.39</v>
      </c>
      <c r="I705" s="218"/>
      <c r="J705" s="214"/>
      <c r="K705" s="214"/>
      <c r="L705" s="219"/>
      <c r="M705" s="220"/>
      <c r="N705" s="221"/>
      <c r="O705" s="221"/>
      <c r="P705" s="221"/>
      <c r="Q705" s="221"/>
      <c r="R705" s="221"/>
      <c r="S705" s="221"/>
      <c r="T705" s="222"/>
      <c r="AT705" s="223" t="s">
        <v>200</v>
      </c>
      <c r="AU705" s="223" t="s">
        <v>81</v>
      </c>
      <c r="AV705" s="13" t="s">
        <v>83</v>
      </c>
      <c r="AW705" s="13" t="s">
        <v>30</v>
      </c>
      <c r="AX705" s="13" t="s">
        <v>73</v>
      </c>
      <c r="AY705" s="223" t="s">
        <v>124</v>
      </c>
    </row>
    <row r="706" spans="2:51" s="13" customFormat="1" ht="11.25">
      <c r="B706" s="213"/>
      <c r="C706" s="214"/>
      <c r="D706" s="193" t="s">
        <v>200</v>
      </c>
      <c r="E706" s="215" t="s">
        <v>1</v>
      </c>
      <c r="F706" s="216" t="s">
        <v>285</v>
      </c>
      <c r="G706" s="214"/>
      <c r="H706" s="217">
        <v>11.9</v>
      </c>
      <c r="I706" s="218"/>
      <c r="J706" s="214"/>
      <c r="K706" s="214"/>
      <c r="L706" s="219"/>
      <c r="M706" s="220"/>
      <c r="N706" s="221"/>
      <c r="O706" s="221"/>
      <c r="P706" s="221"/>
      <c r="Q706" s="221"/>
      <c r="R706" s="221"/>
      <c r="S706" s="221"/>
      <c r="T706" s="222"/>
      <c r="AT706" s="223" t="s">
        <v>200</v>
      </c>
      <c r="AU706" s="223" t="s">
        <v>81</v>
      </c>
      <c r="AV706" s="13" t="s">
        <v>83</v>
      </c>
      <c r="AW706" s="13" t="s">
        <v>30</v>
      </c>
      <c r="AX706" s="13" t="s">
        <v>73</v>
      </c>
      <c r="AY706" s="223" t="s">
        <v>124</v>
      </c>
    </row>
    <row r="707" spans="2:51" s="13" customFormat="1" ht="11.25">
      <c r="B707" s="213"/>
      <c r="C707" s="214"/>
      <c r="D707" s="193" t="s">
        <v>200</v>
      </c>
      <c r="E707" s="215" t="s">
        <v>1</v>
      </c>
      <c r="F707" s="216" t="s">
        <v>286</v>
      </c>
      <c r="G707" s="214"/>
      <c r="H707" s="217">
        <v>12.17</v>
      </c>
      <c r="I707" s="218"/>
      <c r="J707" s="214"/>
      <c r="K707" s="214"/>
      <c r="L707" s="219"/>
      <c r="M707" s="220"/>
      <c r="N707" s="221"/>
      <c r="O707" s="221"/>
      <c r="P707" s="221"/>
      <c r="Q707" s="221"/>
      <c r="R707" s="221"/>
      <c r="S707" s="221"/>
      <c r="T707" s="222"/>
      <c r="AT707" s="223" t="s">
        <v>200</v>
      </c>
      <c r="AU707" s="223" t="s">
        <v>81</v>
      </c>
      <c r="AV707" s="13" t="s">
        <v>83</v>
      </c>
      <c r="AW707" s="13" t="s">
        <v>30</v>
      </c>
      <c r="AX707" s="13" t="s">
        <v>73</v>
      </c>
      <c r="AY707" s="223" t="s">
        <v>124</v>
      </c>
    </row>
    <row r="708" spans="2:51" s="13" customFormat="1" ht="11.25">
      <c r="B708" s="213"/>
      <c r="C708" s="214"/>
      <c r="D708" s="193" t="s">
        <v>200</v>
      </c>
      <c r="E708" s="215" t="s">
        <v>1</v>
      </c>
      <c r="F708" s="216" t="s">
        <v>287</v>
      </c>
      <c r="G708" s="214"/>
      <c r="H708" s="217">
        <v>12.17</v>
      </c>
      <c r="I708" s="218"/>
      <c r="J708" s="214"/>
      <c r="K708" s="214"/>
      <c r="L708" s="219"/>
      <c r="M708" s="220"/>
      <c r="N708" s="221"/>
      <c r="O708" s="221"/>
      <c r="P708" s="221"/>
      <c r="Q708" s="221"/>
      <c r="R708" s="221"/>
      <c r="S708" s="221"/>
      <c r="T708" s="222"/>
      <c r="AT708" s="223" t="s">
        <v>200</v>
      </c>
      <c r="AU708" s="223" t="s">
        <v>81</v>
      </c>
      <c r="AV708" s="13" t="s">
        <v>83</v>
      </c>
      <c r="AW708" s="13" t="s">
        <v>30</v>
      </c>
      <c r="AX708" s="13" t="s">
        <v>73</v>
      </c>
      <c r="AY708" s="223" t="s">
        <v>124</v>
      </c>
    </row>
    <row r="709" spans="2:51" s="13" customFormat="1" ht="11.25">
      <c r="B709" s="213"/>
      <c r="C709" s="214"/>
      <c r="D709" s="193" t="s">
        <v>200</v>
      </c>
      <c r="E709" s="215" t="s">
        <v>1</v>
      </c>
      <c r="F709" s="216" t="s">
        <v>558</v>
      </c>
      <c r="G709" s="214"/>
      <c r="H709" s="217">
        <v>26.95</v>
      </c>
      <c r="I709" s="218"/>
      <c r="J709" s="214"/>
      <c r="K709" s="214"/>
      <c r="L709" s="219"/>
      <c r="M709" s="220"/>
      <c r="N709" s="221"/>
      <c r="O709" s="221"/>
      <c r="P709" s="221"/>
      <c r="Q709" s="221"/>
      <c r="R709" s="221"/>
      <c r="S709" s="221"/>
      <c r="T709" s="222"/>
      <c r="AT709" s="223" t="s">
        <v>200</v>
      </c>
      <c r="AU709" s="223" t="s">
        <v>81</v>
      </c>
      <c r="AV709" s="13" t="s">
        <v>83</v>
      </c>
      <c r="AW709" s="13" t="s">
        <v>30</v>
      </c>
      <c r="AX709" s="13" t="s">
        <v>73</v>
      </c>
      <c r="AY709" s="223" t="s">
        <v>124</v>
      </c>
    </row>
    <row r="710" spans="2:51" s="13" customFormat="1" ht="11.25">
      <c r="B710" s="213"/>
      <c r="C710" s="214"/>
      <c r="D710" s="193" t="s">
        <v>200</v>
      </c>
      <c r="E710" s="215" t="s">
        <v>1</v>
      </c>
      <c r="F710" s="216" t="s">
        <v>544</v>
      </c>
      <c r="G710" s="214"/>
      <c r="H710" s="217">
        <v>7.8</v>
      </c>
      <c r="I710" s="218"/>
      <c r="J710" s="214"/>
      <c r="K710" s="214"/>
      <c r="L710" s="219"/>
      <c r="M710" s="220"/>
      <c r="N710" s="221"/>
      <c r="O710" s="221"/>
      <c r="P710" s="221"/>
      <c r="Q710" s="221"/>
      <c r="R710" s="221"/>
      <c r="S710" s="221"/>
      <c r="T710" s="222"/>
      <c r="AT710" s="223" t="s">
        <v>200</v>
      </c>
      <c r="AU710" s="223" t="s">
        <v>81</v>
      </c>
      <c r="AV710" s="13" t="s">
        <v>83</v>
      </c>
      <c r="AW710" s="13" t="s">
        <v>30</v>
      </c>
      <c r="AX710" s="13" t="s">
        <v>73</v>
      </c>
      <c r="AY710" s="223" t="s">
        <v>124</v>
      </c>
    </row>
    <row r="711" spans="2:51" s="13" customFormat="1" ht="11.25">
      <c r="B711" s="213"/>
      <c r="C711" s="214"/>
      <c r="D711" s="193" t="s">
        <v>200</v>
      </c>
      <c r="E711" s="215" t="s">
        <v>1</v>
      </c>
      <c r="F711" s="216" t="s">
        <v>288</v>
      </c>
      <c r="G711" s="214"/>
      <c r="H711" s="217">
        <v>3.22</v>
      </c>
      <c r="I711" s="218"/>
      <c r="J711" s="214"/>
      <c r="K711" s="214"/>
      <c r="L711" s="219"/>
      <c r="M711" s="220"/>
      <c r="N711" s="221"/>
      <c r="O711" s="221"/>
      <c r="P711" s="221"/>
      <c r="Q711" s="221"/>
      <c r="R711" s="221"/>
      <c r="S711" s="221"/>
      <c r="T711" s="222"/>
      <c r="AT711" s="223" t="s">
        <v>200</v>
      </c>
      <c r="AU711" s="223" t="s">
        <v>81</v>
      </c>
      <c r="AV711" s="13" t="s">
        <v>83</v>
      </c>
      <c r="AW711" s="13" t="s">
        <v>30</v>
      </c>
      <c r="AX711" s="13" t="s">
        <v>73</v>
      </c>
      <c r="AY711" s="223" t="s">
        <v>124</v>
      </c>
    </row>
    <row r="712" spans="2:51" s="12" customFormat="1" ht="11.25">
      <c r="B712" s="203"/>
      <c r="C712" s="204"/>
      <c r="D712" s="193" t="s">
        <v>200</v>
      </c>
      <c r="E712" s="205" t="s">
        <v>1</v>
      </c>
      <c r="F712" s="206" t="s">
        <v>231</v>
      </c>
      <c r="G712" s="204"/>
      <c r="H712" s="205" t="s">
        <v>1</v>
      </c>
      <c r="I712" s="207"/>
      <c r="J712" s="204"/>
      <c r="K712" s="204"/>
      <c r="L712" s="208"/>
      <c r="M712" s="209"/>
      <c r="N712" s="210"/>
      <c r="O712" s="210"/>
      <c r="P712" s="210"/>
      <c r="Q712" s="210"/>
      <c r="R712" s="210"/>
      <c r="S712" s="210"/>
      <c r="T712" s="211"/>
      <c r="AT712" s="212" t="s">
        <v>200</v>
      </c>
      <c r="AU712" s="212" t="s">
        <v>81</v>
      </c>
      <c r="AV712" s="12" t="s">
        <v>81</v>
      </c>
      <c r="AW712" s="12" t="s">
        <v>30</v>
      </c>
      <c r="AX712" s="12" t="s">
        <v>73</v>
      </c>
      <c r="AY712" s="212" t="s">
        <v>124</v>
      </c>
    </row>
    <row r="713" spans="2:51" s="13" customFormat="1" ht="11.25">
      <c r="B713" s="213"/>
      <c r="C713" s="214"/>
      <c r="D713" s="193" t="s">
        <v>200</v>
      </c>
      <c r="E713" s="215" t="s">
        <v>1</v>
      </c>
      <c r="F713" s="216" t="s">
        <v>275</v>
      </c>
      <c r="G713" s="214"/>
      <c r="H713" s="217">
        <v>4.49</v>
      </c>
      <c r="I713" s="218"/>
      <c r="J713" s="214"/>
      <c r="K713" s="214"/>
      <c r="L713" s="219"/>
      <c r="M713" s="220"/>
      <c r="N713" s="221"/>
      <c r="O713" s="221"/>
      <c r="P713" s="221"/>
      <c r="Q713" s="221"/>
      <c r="R713" s="221"/>
      <c r="S713" s="221"/>
      <c r="T713" s="222"/>
      <c r="AT713" s="223" t="s">
        <v>200</v>
      </c>
      <c r="AU713" s="223" t="s">
        <v>81</v>
      </c>
      <c r="AV713" s="13" t="s">
        <v>83</v>
      </c>
      <c r="AW713" s="13" t="s">
        <v>30</v>
      </c>
      <c r="AX713" s="13" t="s">
        <v>73</v>
      </c>
      <c r="AY713" s="223" t="s">
        <v>124</v>
      </c>
    </row>
    <row r="714" spans="2:51" s="13" customFormat="1" ht="11.25">
      <c r="B714" s="213"/>
      <c r="C714" s="214"/>
      <c r="D714" s="193" t="s">
        <v>200</v>
      </c>
      <c r="E714" s="215" t="s">
        <v>1</v>
      </c>
      <c r="F714" s="216" t="s">
        <v>289</v>
      </c>
      <c r="G714" s="214"/>
      <c r="H714" s="217">
        <v>18.87</v>
      </c>
      <c r="I714" s="218"/>
      <c r="J714" s="214"/>
      <c r="K714" s="214"/>
      <c r="L714" s="219"/>
      <c r="M714" s="220"/>
      <c r="N714" s="221"/>
      <c r="O714" s="221"/>
      <c r="P714" s="221"/>
      <c r="Q714" s="221"/>
      <c r="R714" s="221"/>
      <c r="S714" s="221"/>
      <c r="T714" s="222"/>
      <c r="AT714" s="223" t="s">
        <v>200</v>
      </c>
      <c r="AU714" s="223" t="s">
        <v>81</v>
      </c>
      <c r="AV714" s="13" t="s">
        <v>83</v>
      </c>
      <c r="AW714" s="13" t="s">
        <v>30</v>
      </c>
      <c r="AX714" s="13" t="s">
        <v>73</v>
      </c>
      <c r="AY714" s="223" t="s">
        <v>124</v>
      </c>
    </row>
    <row r="715" spans="2:51" s="13" customFormat="1" ht="11.25">
      <c r="B715" s="213"/>
      <c r="C715" s="214"/>
      <c r="D715" s="193" t="s">
        <v>200</v>
      </c>
      <c r="E715" s="215" t="s">
        <v>1</v>
      </c>
      <c r="F715" s="216" t="s">
        <v>309</v>
      </c>
      <c r="G715" s="214"/>
      <c r="H715" s="217">
        <v>12.88</v>
      </c>
      <c r="I715" s="218"/>
      <c r="J715" s="214"/>
      <c r="K715" s="214"/>
      <c r="L715" s="219"/>
      <c r="M715" s="220"/>
      <c r="N715" s="221"/>
      <c r="O715" s="221"/>
      <c r="P715" s="221"/>
      <c r="Q715" s="221"/>
      <c r="R715" s="221"/>
      <c r="S715" s="221"/>
      <c r="T715" s="222"/>
      <c r="AT715" s="223" t="s">
        <v>200</v>
      </c>
      <c r="AU715" s="223" t="s">
        <v>81</v>
      </c>
      <c r="AV715" s="13" t="s">
        <v>83</v>
      </c>
      <c r="AW715" s="13" t="s">
        <v>30</v>
      </c>
      <c r="AX715" s="13" t="s">
        <v>73</v>
      </c>
      <c r="AY715" s="223" t="s">
        <v>124</v>
      </c>
    </row>
    <row r="716" spans="2:51" s="13" customFormat="1" ht="11.25">
      <c r="B716" s="213"/>
      <c r="C716" s="214"/>
      <c r="D716" s="193" t="s">
        <v>200</v>
      </c>
      <c r="E716" s="215" t="s">
        <v>1</v>
      </c>
      <c r="F716" s="216" t="s">
        <v>310</v>
      </c>
      <c r="G716" s="214"/>
      <c r="H716" s="217">
        <v>8.32</v>
      </c>
      <c r="I716" s="218"/>
      <c r="J716" s="214"/>
      <c r="K716" s="214"/>
      <c r="L716" s="219"/>
      <c r="M716" s="220"/>
      <c r="N716" s="221"/>
      <c r="O716" s="221"/>
      <c r="P716" s="221"/>
      <c r="Q716" s="221"/>
      <c r="R716" s="221"/>
      <c r="S716" s="221"/>
      <c r="T716" s="222"/>
      <c r="AT716" s="223" t="s">
        <v>200</v>
      </c>
      <c r="AU716" s="223" t="s">
        <v>81</v>
      </c>
      <c r="AV716" s="13" t="s">
        <v>83</v>
      </c>
      <c r="AW716" s="13" t="s">
        <v>30</v>
      </c>
      <c r="AX716" s="13" t="s">
        <v>73</v>
      </c>
      <c r="AY716" s="223" t="s">
        <v>124</v>
      </c>
    </row>
    <row r="717" spans="2:51" s="13" customFormat="1" ht="11.25">
      <c r="B717" s="213"/>
      <c r="C717" s="214"/>
      <c r="D717" s="193" t="s">
        <v>200</v>
      </c>
      <c r="E717" s="215" t="s">
        <v>1</v>
      </c>
      <c r="F717" s="216" t="s">
        <v>290</v>
      </c>
      <c r="G717" s="214"/>
      <c r="H717" s="217">
        <v>54.21</v>
      </c>
      <c r="I717" s="218"/>
      <c r="J717" s="214"/>
      <c r="K717" s="214"/>
      <c r="L717" s="219"/>
      <c r="M717" s="220"/>
      <c r="N717" s="221"/>
      <c r="O717" s="221"/>
      <c r="P717" s="221"/>
      <c r="Q717" s="221"/>
      <c r="R717" s="221"/>
      <c r="S717" s="221"/>
      <c r="T717" s="222"/>
      <c r="AT717" s="223" t="s">
        <v>200</v>
      </c>
      <c r="AU717" s="223" t="s">
        <v>81</v>
      </c>
      <c r="AV717" s="13" t="s">
        <v>83</v>
      </c>
      <c r="AW717" s="13" t="s">
        <v>30</v>
      </c>
      <c r="AX717" s="13" t="s">
        <v>73</v>
      </c>
      <c r="AY717" s="223" t="s">
        <v>124</v>
      </c>
    </row>
    <row r="718" spans="2:51" s="13" customFormat="1" ht="11.25">
      <c r="B718" s="213"/>
      <c r="C718" s="214"/>
      <c r="D718" s="193" t="s">
        <v>200</v>
      </c>
      <c r="E718" s="215" t="s">
        <v>1</v>
      </c>
      <c r="F718" s="216" t="s">
        <v>292</v>
      </c>
      <c r="G718" s="214"/>
      <c r="H718" s="217">
        <v>72.98</v>
      </c>
      <c r="I718" s="218"/>
      <c r="J718" s="214"/>
      <c r="K718" s="214"/>
      <c r="L718" s="219"/>
      <c r="M718" s="220"/>
      <c r="N718" s="221"/>
      <c r="O718" s="221"/>
      <c r="P718" s="221"/>
      <c r="Q718" s="221"/>
      <c r="R718" s="221"/>
      <c r="S718" s="221"/>
      <c r="T718" s="222"/>
      <c r="AT718" s="223" t="s">
        <v>200</v>
      </c>
      <c r="AU718" s="223" t="s">
        <v>81</v>
      </c>
      <c r="AV718" s="13" t="s">
        <v>83</v>
      </c>
      <c r="AW718" s="13" t="s">
        <v>30</v>
      </c>
      <c r="AX718" s="13" t="s">
        <v>73</v>
      </c>
      <c r="AY718" s="223" t="s">
        <v>124</v>
      </c>
    </row>
    <row r="719" spans="2:51" s="13" customFormat="1" ht="11.25">
      <c r="B719" s="213"/>
      <c r="C719" s="214"/>
      <c r="D719" s="193" t="s">
        <v>200</v>
      </c>
      <c r="E719" s="215" t="s">
        <v>1</v>
      </c>
      <c r="F719" s="216" t="s">
        <v>293</v>
      </c>
      <c r="G719" s="214"/>
      <c r="H719" s="217">
        <v>4.29</v>
      </c>
      <c r="I719" s="218"/>
      <c r="J719" s="214"/>
      <c r="K719" s="214"/>
      <c r="L719" s="219"/>
      <c r="M719" s="220"/>
      <c r="N719" s="221"/>
      <c r="O719" s="221"/>
      <c r="P719" s="221"/>
      <c r="Q719" s="221"/>
      <c r="R719" s="221"/>
      <c r="S719" s="221"/>
      <c r="T719" s="222"/>
      <c r="AT719" s="223" t="s">
        <v>200</v>
      </c>
      <c r="AU719" s="223" t="s">
        <v>81</v>
      </c>
      <c r="AV719" s="13" t="s">
        <v>83</v>
      </c>
      <c r="AW719" s="13" t="s">
        <v>30</v>
      </c>
      <c r="AX719" s="13" t="s">
        <v>73</v>
      </c>
      <c r="AY719" s="223" t="s">
        <v>124</v>
      </c>
    </row>
    <row r="720" spans="2:51" s="13" customFormat="1" ht="11.25">
      <c r="B720" s="213"/>
      <c r="C720" s="214"/>
      <c r="D720" s="193" t="s">
        <v>200</v>
      </c>
      <c r="E720" s="215" t="s">
        <v>1</v>
      </c>
      <c r="F720" s="216" t="s">
        <v>294</v>
      </c>
      <c r="G720" s="214"/>
      <c r="H720" s="217">
        <v>3.93</v>
      </c>
      <c r="I720" s="218"/>
      <c r="J720" s="214"/>
      <c r="K720" s="214"/>
      <c r="L720" s="219"/>
      <c r="M720" s="220"/>
      <c r="N720" s="221"/>
      <c r="O720" s="221"/>
      <c r="P720" s="221"/>
      <c r="Q720" s="221"/>
      <c r="R720" s="221"/>
      <c r="S720" s="221"/>
      <c r="T720" s="222"/>
      <c r="AT720" s="223" t="s">
        <v>200</v>
      </c>
      <c r="AU720" s="223" t="s">
        <v>81</v>
      </c>
      <c r="AV720" s="13" t="s">
        <v>83</v>
      </c>
      <c r="AW720" s="13" t="s">
        <v>30</v>
      </c>
      <c r="AX720" s="13" t="s">
        <v>73</v>
      </c>
      <c r="AY720" s="223" t="s">
        <v>124</v>
      </c>
    </row>
    <row r="721" spans="2:51" s="13" customFormat="1" ht="11.25">
      <c r="B721" s="213"/>
      <c r="C721" s="214"/>
      <c r="D721" s="193" t="s">
        <v>200</v>
      </c>
      <c r="E721" s="215" t="s">
        <v>1</v>
      </c>
      <c r="F721" s="216" t="s">
        <v>295</v>
      </c>
      <c r="G721" s="214"/>
      <c r="H721" s="217">
        <v>8.59</v>
      </c>
      <c r="I721" s="218"/>
      <c r="J721" s="214"/>
      <c r="K721" s="214"/>
      <c r="L721" s="219"/>
      <c r="M721" s="220"/>
      <c r="N721" s="221"/>
      <c r="O721" s="221"/>
      <c r="P721" s="221"/>
      <c r="Q721" s="221"/>
      <c r="R721" s="221"/>
      <c r="S721" s="221"/>
      <c r="T721" s="222"/>
      <c r="AT721" s="223" t="s">
        <v>200</v>
      </c>
      <c r="AU721" s="223" t="s">
        <v>81</v>
      </c>
      <c r="AV721" s="13" t="s">
        <v>83</v>
      </c>
      <c r="AW721" s="13" t="s">
        <v>30</v>
      </c>
      <c r="AX721" s="13" t="s">
        <v>73</v>
      </c>
      <c r="AY721" s="223" t="s">
        <v>124</v>
      </c>
    </row>
    <row r="722" spans="2:51" s="13" customFormat="1" ht="11.25">
      <c r="B722" s="213"/>
      <c r="C722" s="214"/>
      <c r="D722" s="193" t="s">
        <v>200</v>
      </c>
      <c r="E722" s="215" t="s">
        <v>1</v>
      </c>
      <c r="F722" s="216" t="s">
        <v>296</v>
      </c>
      <c r="G722" s="214"/>
      <c r="H722" s="217">
        <v>1.25</v>
      </c>
      <c r="I722" s="218"/>
      <c r="J722" s="214"/>
      <c r="K722" s="214"/>
      <c r="L722" s="219"/>
      <c r="M722" s="220"/>
      <c r="N722" s="221"/>
      <c r="O722" s="221"/>
      <c r="P722" s="221"/>
      <c r="Q722" s="221"/>
      <c r="R722" s="221"/>
      <c r="S722" s="221"/>
      <c r="T722" s="222"/>
      <c r="AT722" s="223" t="s">
        <v>200</v>
      </c>
      <c r="AU722" s="223" t="s">
        <v>81</v>
      </c>
      <c r="AV722" s="13" t="s">
        <v>83</v>
      </c>
      <c r="AW722" s="13" t="s">
        <v>30</v>
      </c>
      <c r="AX722" s="13" t="s">
        <v>73</v>
      </c>
      <c r="AY722" s="223" t="s">
        <v>124</v>
      </c>
    </row>
    <row r="723" spans="2:51" s="13" customFormat="1" ht="11.25">
      <c r="B723" s="213"/>
      <c r="C723" s="214"/>
      <c r="D723" s="193" t="s">
        <v>200</v>
      </c>
      <c r="E723" s="215" t="s">
        <v>1</v>
      </c>
      <c r="F723" s="216" t="s">
        <v>297</v>
      </c>
      <c r="G723" s="214"/>
      <c r="H723" s="217">
        <v>3.11</v>
      </c>
      <c r="I723" s="218"/>
      <c r="J723" s="214"/>
      <c r="K723" s="214"/>
      <c r="L723" s="219"/>
      <c r="M723" s="220"/>
      <c r="N723" s="221"/>
      <c r="O723" s="221"/>
      <c r="P723" s="221"/>
      <c r="Q723" s="221"/>
      <c r="R723" s="221"/>
      <c r="S723" s="221"/>
      <c r="T723" s="222"/>
      <c r="AT723" s="223" t="s">
        <v>200</v>
      </c>
      <c r="AU723" s="223" t="s">
        <v>81</v>
      </c>
      <c r="AV723" s="13" t="s">
        <v>83</v>
      </c>
      <c r="AW723" s="13" t="s">
        <v>30</v>
      </c>
      <c r="AX723" s="13" t="s">
        <v>73</v>
      </c>
      <c r="AY723" s="223" t="s">
        <v>124</v>
      </c>
    </row>
    <row r="724" spans="2:51" s="13" customFormat="1" ht="11.25">
      <c r="B724" s="213"/>
      <c r="C724" s="214"/>
      <c r="D724" s="193" t="s">
        <v>200</v>
      </c>
      <c r="E724" s="215" t="s">
        <v>1</v>
      </c>
      <c r="F724" s="216" t="s">
        <v>327</v>
      </c>
      <c r="G724" s="214"/>
      <c r="H724" s="217">
        <v>1.71</v>
      </c>
      <c r="I724" s="218"/>
      <c r="J724" s="214"/>
      <c r="K724" s="214"/>
      <c r="L724" s="219"/>
      <c r="M724" s="220"/>
      <c r="N724" s="221"/>
      <c r="O724" s="221"/>
      <c r="P724" s="221"/>
      <c r="Q724" s="221"/>
      <c r="R724" s="221"/>
      <c r="S724" s="221"/>
      <c r="T724" s="222"/>
      <c r="AT724" s="223" t="s">
        <v>200</v>
      </c>
      <c r="AU724" s="223" t="s">
        <v>81</v>
      </c>
      <c r="AV724" s="13" t="s">
        <v>83</v>
      </c>
      <c r="AW724" s="13" t="s">
        <v>30</v>
      </c>
      <c r="AX724" s="13" t="s">
        <v>73</v>
      </c>
      <c r="AY724" s="223" t="s">
        <v>124</v>
      </c>
    </row>
    <row r="725" spans="2:51" s="13" customFormat="1" ht="11.25">
      <c r="B725" s="213"/>
      <c r="C725" s="214"/>
      <c r="D725" s="193" t="s">
        <v>200</v>
      </c>
      <c r="E725" s="215" t="s">
        <v>1</v>
      </c>
      <c r="F725" s="216" t="s">
        <v>328</v>
      </c>
      <c r="G725" s="214"/>
      <c r="H725" s="217">
        <v>1.17</v>
      </c>
      <c r="I725" s="218"/>
      <c r="J725" s="214"/>
      <c r="K725" s="214"/>
      <c r="L725" s="219"/>
      <c r="M725" s="220"/>
      <c r="N725" s="221"/>
      <c r="O725" s="221"/>
      <c r="P725" s="221"/>
      <c r="Q725" s="221"/>
      <c r="R725" s="221"/>
      <c r="S725" s="221"/>
      <c r="T725" s="222"/>
      <c r="AT725" s="223" t="s">
        <v>200</v>
      </c>
      <c r="AU725" s="223" t="s">
        <v>81</v>
      </c>
      <c r="AV725" s="13" t="s">
        <v>83</v>
      </c>
      <c r="AW725" s="13" t="s">
        <v>30</v>
      </c>
      <c r="AX725" s="13" t="s">
        <v>73</v>
      </c>
      <c r="AY725" s="223" t="s">
        <v>124</v>
      </c>
    </row>
    <row r="726" spans="2:51" s="13" customFormat="1" ht="11.25">
      <c r="B726" s="213"/>
      <c r="C726" s="214"/>
      <c r="D726" s="193" t="s">
        <v>200</v>
      </c>
      <c r="E726" s="215" t="s">
        <v>1</v>
      </c>
      <c r="F726" s="216" t="s">
        <v>311</v>
      </c>
      <c r="G726" s="214"/>
      <c r="H726" s="217">
        <v>1.39</v>
      </c>
      <c r="I726" s="218"/>
      <c r="J726" s="214"/>
      <c r="K726" s="214"/>
      <c r="L726" s="219"/>
      <c r="M726" s="220"/>
      <c r="N726" s="221"/>
      <c r="O726" s="221"/>
      <c r="P726" s="221"/>
      <c r="Q726" s="221"/>
      <c r="R726" s="221"/>
      <c r="S726" s="221"/>
      <c r="T726" s="222"/>
      <c r="AT726" s="223" t="s">
        <v>200</v>
      </c>
      <c r="AU726" s="223" t="s">
        <v>81</v>
      </c>
      <c r="AV726" s="13" t="s">
        <v>83</v>
      </c>
      <c r="AW726" s="13" t="s">
        <v>30</v>
      </c>
      <c r="AX726" s="13" t="s">
        <v>73</v>
      </c>
      <c r="AY726" s="223" t="s">
        <v>124</v>
      </c>
    </row>
    <row r="727" spans="2:51" s="13" customFormat="1" ht="11.25">
      <c r="B727" s="213"/>
      <c r="C727" s="214"/>
      <c r="D727" s="193" t="s">
        <v>200</v>
      </c>
      <c r="E727" s="215" t="s">
        <v>1</v>
      </c>
      <c r="F727" s="216" t="s">
        <v>298</v>
      </c>
      <c r="G727" s="214"/>
      <c r="H727" s="217">
        <v>11.9</v>
      </c>
      <c r="I727" s="218"/>
      <c r="J727" s="214"/>
      <c r="K727" s="214"/>
      <c r="L727" s="219"/>
      <c r="M727" s="220"/>
      <c r="N727" s="221"/>
      <c r="O727" s="221"/>
      <c r="P727" s="221"/>
      <c r="Q727" s="221"/>
      <c r="R727" s="221"/>
      <c r="S727" s="221"/>
      <c r="T727" s="222"/>
      <c r="AT727" s="223" t="s">
        <v>200</v>
      </c>
      <c r="AU727" s="223" t="s">
        <v>81</v>
      </c>
      <c r="AV727" s="13" t="s">
        <v>83</v>
      </c>
      <c r="AW727" s="13" t="s">
        <v>30</v>
      </c>
      <c r="AX727" s="13" t="s">
        <v>73</v>
      </c>
      <c r="AY727" s="223" t="s">
        <v>124</v>
      </c>
    </row>
    <row r="728" spans="2:51" s="13" customFormat="1" ht="11.25">
      <c r="B728" s="213"/>
      <c r="C728" s="214"/>
      <c r="D728" s="193" t="s">
        <v>200</v>
      </c>
      <c r="E728" s="215" t="s">
        <v>1</v>
      </c>
      <c r="F728" s="216" t="s">
        <v>299</v>
      </c>
      <c r="G728" s="214"/>
      <c r="H728" s="217">
        <v>7.8</v>
      </c>
      <c r="I728" s="218"/>
      <c r="J728" s="214"/>
      <c r="K728" s="214"/>
      <c r="L728" s="219"/>
      <c r="M728" s="220"/>
      <c r="N728" s="221"/>
      <c r="O728" s="221"/>
      <c r="P728" s="221"/>
      <c r="Q728" s="221"/>
      <c r="R728" s="221"/>
      <c r="S728" s="221"/>
      <c r="T728" s="222"/>
      <c r="AT728" s="223" t="s">
        <v>200</v>
      </c>
      <c r="AU728" s="223" t="s">
        <v>81</v>
      </c>
      <c r="AV728" s="13" t="s">
        <v>83</v>
      </c>
      <c r="AW728" s="13" t="s">
        <v>30</v>
      </c>
      <c r="AX728" s="13" t="s">
        <v>73</v>
      </c>
      <c r="AY728" s="223" t="s">
        <v>124</v>
      </c>
    </row>
    <row r="729" spans="2:51" s="13" customFormat="1" ht="11.25">
      <c r="B729" s="213"/>
      <c r="C729" s="214"/>
      <c r="D729" s="193" t="s">
        <v>200</v>
      </c>
      <c r="E729" s="215" t="s">
        <v>1</v>
      </c>
      <c r="F729" s="216" t="s">
        <v>559</v>
      </c>
      <c r="G729" s="214"/>
      <c r="H729" s="217">
        <v>20.58</v>
      </c>
      <c r="I729" s="218"/>
      <c r="J729" s="214"/>
      <c r="K729" s="214"/>
      <c r="L729" s="219"/>
      <c r="M729" s="220"/>
      <c r="N729" s="221"/>
      <c r="O729" s="221"/>
      <c r="P729" s="221"/>
      <c r="Q729" s="221"/>
      <c r="R729" s="221"/>
      <c r="S729" s="221"/>
      <c r="T729" s="222"/>
      <c r="AT729" s="223" t="s">
        <v>200</v>
      </c>
      <c r="AU729" s="223" t="s">
        <v>81</v>
      </c>
      <c r="AV729" s="13" t="s">
        <v>83</v>
      </c>
      <c r="AW729" s="13" t="s">
        <v>30</v>
      </c>
      <c r="AX729" s="13" t="s">
        <v>73</v>
      </c>
      <c r="AY729" s="223" t="s">
        <v>124</v>
      </c>
    </row>
    <row r="730" spans="2:51" s="12" customFormat="1" ht="11.25">
      <c r="B730" s="203"/>
      <c r="C730" s="204"/>
      <c r="D730" s="193" t="s">
        <v>200</v>
      </c>
      <c r="E730" s="205" t="s">
        <v>1</v>
      </c>
      <c r="F730" s="206" t="s">
        <v>232</v>
      </c>
      <c r="G730" s="204"/>
      <c r="H730" s="205" t="s">
        <v>1</v>
      </c>
      <c r="I730" s="207"/>
      <c r="J730" s="204"/>
      <c r="K730" s="204"/>
      <c r="L730" s="208"/>
      <c r="M730" s="209"/>
      <c r="N730" s="210"/>
      <c r="O730" s="210"/>
      <c r="P730" s="210"/>
      <c r="Q730" s="210"/>
      <c r="R730" s="210"/>
      <c r="S730" s="210"/>
      <c r="T730" s="211"/>
      <c r="AT730" s="212" t="s">
        <v>200</v>
      </c>
      <c r="AU730" s="212" t="s">
        <v>81</v>
      </c>
      <c r="AV730" s="12" t="s">
        <v>81</v>
      </c>
      <c r="AW730" s="12" t="s">
        <v>30</v>
      </c>
      <c r="AX730" s="12" t="s">
        <v>73</v>
      </c>
      <c r="AY730" s="212" t="s">
        <v>124</v>
      </c>
    </row>
    <row r="731" spans="2:51" s="12" customFormat="1" ht="11.25">
      <c r="B731" s="203"/>
      <c r="C731" s="204"/>
      <c r="D731" s="193" t="s">
        <v>200</v>
      </c>
      <c r="E731" s="205" t="s">
        <v>1</v>
      </c>
      <c r="F731" s="206" t="s">
        <v>229</v>
      </c>
      <c r="G731" s="204"/>
      <c r="H731" s="205" t="s">
        <v>1</v>
      </c>
      <c r="I731" s="207"/>
      <c r="J731" s="204"/>
      <c r="K731" s="204"/>
      <c r="L731" s="208"/>
      <c r="M731" s="209"/>
      <c r="N731" s="210"/>
      <c r="O731" s="210"/>
      <c r="P731" s="210"/>
      <c r="Q731" s="210"/>
      <c r="R731" s="210"/>
      <c r="S731" s="210"/>
      <c r="T731" s="211"/>
      <c r="AT731" s="212" t="s">
        <v>200</v>
      </c>
      <c r="AU731" s="212" t="s">
        <v>81</v>
      </c>
      <c r="AV731" s="12" t="s">
        <v>81</v>
      </c>
      <c r="AW731" s="12" t="s">
        <v>30</v>
      </c>
      <c r="AX731" s="12" t="s">
        <v>73</v>
      </c>
      <c r="AY731" s="212" t="s">
        <v>124</v>
      </c>
    </row>
    <row r="732" spans="2:51" s="13" customFormat="1" ht="11.25">
      <c r="B732" s="213"/>
      <c r="C732" s="214"/>
      <c r="D732" s="193" t="s">
        <v>200</v>
      </c>
      <c r="E732" s="215" t="s">
        <v>1</v>
      </c>
      <c r="F732" s="216" t="s">
        <v>352</v>
      </c>
      <c r="G732" s="214"/>
      <c r="H732" s="217">
        <v>24.17</v>
      </c>
      <c r="I732" s="218"/>
      <c r="J732" s="214"/>
      <c r="K732" s="214"/>
      <c r="L732" s="219"/>
      <c r="M732" s="220"/>
      <c r="N732" s="221"/>
      <c r="O732" s="221"/>
      <c r="P732" s="221"/>
      <c r="Q732" s="221"/>
      <c r="R732" s="221"/>
      <c r="S732" s="221"/>
      <c r="T732" s="222"/>
      <c r="AT732" s="223" t="s">
        <v>200</v>
      </c>
      <c r="AU732" s="223" t="s">
        <v>81</v>
      </c>
      <c r="AV732" s="13" t="s">
        <v>83</v>
      </c>
      <c r="AW732" s="13" t="s">
        <v>30</v>
      </c>
      <c r="AX732" s="13" t="s">
        <v>73</v>
      </c>
      <c r="AY732" s="223" t="s">
        <v>124</v>
      </c>
    </row>
    <row r="733" spans="2:51" s="13" customFormat="1" ht="11.25">
      <c r="B733" s="213"/>
      <c r="C733" s="214"/>
      <c r="D733" s="193" t="s">
        <v>200</v>
      </c>
      <c r="E733" s="215" t="s">
        <v>1</v>
      </c>
      <c r="F733" s="216" t="s">
        <v>353</v>
      </c>
      <c r="G733" s="214"/>
      <c r="H733" s="217">
        <v>18.77</v>
      </c>
      <c r="I733" s="218"/>
      <c r="J733" s="214"/>
      <c r="K733" s="214"/>
      <c r="L733" s="219"/>
      <c r="M733" s="220"/>
      <c r="N733" s="221"/>
      <c r="O733" s="221"/>
      <c r="P733" s="221"/>
      <c r="Q733" s="221"/>
      <c r="R733" s="221"/>
      <c r="S733" s="221"/>
      <c r="T733" s="222"/>
      <c r="AT733" s="223" t="s">
        <v>200</v>
      </c>
      <c r="AU733" s="223" t="s">
        <v>81</v>
      </c>
      <c r="AV733" s="13" t="s">
        <v>83</v>
      </c>
      <c r="AW733" s="13" t="s">
        <v>30</v>
      </c>
      <c r="AX733" s="13" t="s">
        <v>73</v>
      </c>
      <c r="AY733" s="223" t="s">
        <v>124</v>
      </c>
    </row>
    <row r="734" spans="2:51" s="13" customFormat="1" ht="11.25">
      <c r="B734" s="213"/>
      <c r="C734" s="214"/>
      <c r="D734" s="193" t="s">
        <v>200</v>
      </c>
      <c r="E734" s="215" t="s">
        <v>1</v>
      </c>
      <c r="F734" s="216" t="s">
        <v>580</v>
      </c>
      <c r="G734" s="214"/>
      <c r="H734" s="217">
        <v>24.43</v>
      </c>
      <c r="I734" s="218"/>
      <c r="J734" s="214"/>
      <c r="K734" s="214"/>
      <c r="L734" s="219"/>
      <c r="M734" s="220"/>
      <c r="N734" s="221"/>
      <c r="O734" s="221"/>
      <c r="P734" s="221"/>
      <c r="Q734" s="221"/>
      <c r="R734" s="221"/>
      <c r="S734" s="221"/>
      <c r="T734" s="222"/>
      <c r="AT734" s="223" t="s">
        <v>200</v>
      </c>
      <c r="AU734" s="223" t="s">
        <v>81</v>
      </c>
      <c r="AV734" s="13" t="s">
        <v>83</v>
      </c>
      <c r="AW734" s="13" t="s">
        <v>30</v>
      </c>
      <c r="AX734" s="13" t="s">
        <v>73</v>
      </c>
      <c r="AY734" s="223" t="s">
        <v>124</v>
      </c>
    </row>
    <row r="735" spans="2:51" s="13" customFormat="1" ht="11.25">
      <c r="B735" s="213"/>
      <c r="C735" s="214"/>
      <c r="D735" s="193" t="s">
        <v>200</v>
      </c>
      <c r="E735" s="215" t="s">
        <v>1</v>
      </c>
      <c r="F735" s="216" t="s">
        <v>354</v>
      </c>
      <c r="G735" s="214"/>
      <c r="H735" s="217">
        <v>54.04</v>
      </c>
      <c r="I735" s="218"/>
      <c r="J735" s="214"/>
      <c r="K735" s="214"/>
      <c r="L735" s="219"/>
      <c r="M735" s="220"/>
      <c r="N735" s="221"/>
      <c r="O735" s="221"/>
      <c r="P735" s="221"/>
      <c r="Q735" s="221"/>
      <c r="R735" s="221"/>
      <c r="S735" s="221"/>
      <c r="T735" s="222"/>
      <c r="AT735" s="223" t="s">
        <v>200</v>
      </c>
      <c r="AU735" s="223" t="s">
        <v>81</v>
      </c>
      <c r="AV735" s="13" t="s">
        <v>83</v>
      </c>
      <c r="AW735" s="13" t="s">
        <v>30</v>
      </c>
      <c r="AX735" s="13" t="s">
        <v>73</v>
      </c>
      <c r="AY735" s="223" t="s">
        <v>124</v>
      </c>
    </row>
    <row r="736" spans="2:51" s="13" customFormat="1" ht="11.25">
      <c r="B736" s="213"/>
      <c r="C736" s="214"/>
      <c r="D736" s="193" t="s">
        <v>200</v>
      </c>
      <c r="E736" s="215" t="s">
        <v>1</v>
      </c>
      <c r="F736" s="216" t="s">
        <v>355</v>
      </c>
      <c r="G736" s="214"/>
      <c r="H736" s="217">
        <v>34.86</v>
      </c>
      <c r="I736" s="218"/>
      <c r="J736" s="214"/>
      <c r="K736" s="214"/>
      <c r="L736" s="219"/>
      <c r="M736" s="220"/>
      <c r="N736" s="221"/>
      <c r="O736" s="221"/>
      <c r="P736" s="221"/>
      <c r="Q736" s="221"/>
      <c r="R736" s="221"/>
      <c r="S736" s="221"/>
      <c r="T736" s="222"/>
      <c r="AT736" s="223" t="s">
        <v>200</v>
      </c>
      <c r="AU736" s="223" t="s">
        <v>81</v>
      </c>
      <c r="AV736" s="13" t="s">
        <v>83</v>
      </c>
      <c r="AW736" s="13" t="s">
        <v>30</v>
      </c>
      <c r="AX736" s="13" t="s">
        <v>73</v>
      </c>
      <c r="AY736" s="223" t="s">
        <v>124</v>
      </c>
    </row>
    <row r="737" spans="2:51" s="13" customFormat="1" ht="11.25">
      <c r="B737" s="213"/>
      <c r="C737" s="214"/>
      <c r="D737" s="193" t="s">
        <v>200</v>
      </c>
      <c r="E737" s="215" t="s">
        <v>1</v>
      </c>
      <c r="F737" s="216" t="s">
        <v>356</v>
      </c>
      <c r="G737" s="214"/>
      <c r="H737" s="217">
        <v>39.46</v>
      </c>
      <c r="I737" s="218"/>
      <c r="J737" s="214"/>
      <c r="K737" s="214"/>
      <c r="L737" s="219"/>
      <c r="M737" s="220"/>
      <c r="N737" s="221"/>
      <c r="O737" s="221"/>
      <c r="P737" s="221"/>
      <c r="Q737" s="221"/>
      <c r="R737" s="221"/>
      <c r="S737" s="221"/>
      <c r="T737" s="222"/>
      <c r="AT737" s="223" t="s">
        <v>200</v>
      </c>
      <c r="AU737" s="223" t="s">
        <v>81</v>
      </c>
      <c r="AV737" s="13" t="s">
        <v>83</v>
      </c>
      <c r="AW737" s="13" t="s">
        <v>30</v>
      </c>
      <c r="AX737" s="13" t="s">
        <v>73</v>
      </c>
      <c r="AY737" s="223" t="s">
        <v>124</v>
      </c>
    </row>
    <row r="738" spans="2:51" s="13" customFormat="1" ht="11.25">
      <c r="B738" s="213"/>
      <c r="C738" s="214"/>
      <c r="D738" s="193" t="s">
        <v>200</v>
      </c>
      <c r="E738" s="215" t="s">
        <v>1</v>
      </c>
      <c r="F738" s="216" t="s">
        <v>357</v>
      </c>
      <c r="G738" s="214"/>
      <c r="H738" s="217">
        <v>4.3</v>
      </c>
      <c r="I738" s="218"/>
      <c r="J738" s="214"/>
      <c r="K738" s="214"/>
      <c r="L738" s="219"/>
      <c r="M738" s="220"/>
      <c r="N738" s="221"/>
      <c r="O738" s="221"/>
      <c r="P738" s="221"/>
      <c r="Q738" s="221"/>
      <c r="R738" s="221"/>
      <c r="S738" s="221"/>
      <c r="T738" s="222"/>
      <c r="AT738" s="223" t="s">
        <v>200</v>
      </c>
      <c r="AU738" s="223" t="s">
        <v>81</v>
      </c>
      <c r="AV738" s="13" t="s">
        <v>83</v>
      </c>
      <c r="AW738" s="13" t="s">
        <v>30</v>
      </c>
      <c r="AX738" s="13" t="s">
        <v>73</v>
      </c>
      <c r="AY738" s="223" t="s">
        <v>124</v>
      </c>
    </row>
    <row r="739" spans="2:51" s="13" customFormat="1" ht="11.25">
      <c r="B739" s="213"/>
      <c r="C739" s="214"/>
      <c r="D739" s="193" t="s">
        <v>200</v>
      </c>
      <c r="E739" s="215" t="s">
        <v>1</v>
      </c>
      <c r="F739" s="216" t="s">
        <v>358</v>
      </c>
      <c r="G739" s="214"/>
      <c r="H739" s="217">
        <v>10</v>
      </c>
      <c r="I739" s="218"/>
      <c r="J739" s="214"/>
      <c r="K739" s="214"/>
      <c r="L739" s="219"/>
      <c r="M739" s="220"/>
      <c r="N739" s="221"/>
      <c r="O739" s="221"/>
      <c r="P739" s="221"/>
      <c r="Q739" s="221"/>
      <c r="R739" s="221"/>
      <c r="S739" s="221"/>
      <c r="T739" s="222"/>
      <c r="AT739" s="223" t="s">
        <v>200</v>
      </c>
      <c r="AU739" s="223" t="s">
        <v>81</v>
      </c>
      <c r="AV739" s="13" t="s">
        <v>83</v>
      </c>
      <c r="AW739" s="13" t="s">
        <v>30</v>
      </c>
      <c r="AX739" s="13" t="s">
        <v>73</v>
      </c>
      <c r="AY739" s="223" t="s">
        <v>124</v>
      </c>
    </row>
    <row r="740" spans="2:51" s="13" customFormat="1" ht="11.25">
      <c r="B740" s="213"/>
      <c r="C740" s="214"/>
      <c r="D740" s="193" t="s">
        <v>200</v>
      </c>
      <c r="E740" s="215" t="s">
        <v>1</v>
      </c>
      <c r="F740" s="216" t="s">
        <v>359</v>
      </c>
      <c r="G740" s="214"/>
      <c r="H740" s="217">
        <v>1.05</v>
      </c>
      <c r="I740" s="218"/>
      <c r="J740" s="214"/>
      <c r="K740" s="214"/>
      <c r="L740" s="219"/>
      <c r="M740" s="220"/>
      <c r="N740" s="221"/>
      <c r="O740" s="221"/>
      <c r="P740" s="221"/>
      <c r="Q740" s="221"/>
      <c r="R740" s="221"/>
      <c r="S740" s="221"/>
      <c r="T740" s="222"/>
      <c r="AT740" s="223" t="s">
        <v>200</v>
      </c>
      <c r="AU740" s="223" t="s">
        <v>81</v>
      </c>
      <c r="AV740" s="13" t="s">
        <v>83</v>
      </c>
      <c r="AW740" s="13" t="s">
        <v>30</v>
      </c>
      <c r="AX740" s="13" t="s">
        <v>73</v>
      </c>
      <c r="AY740" s="223" t="s">
        <v>124</v>
      </c>
    </row>
    <row r="741" spans="2:51" s="13" customFormat="1" ht="11.25">
      <c r="B741" s="213"/>
      <c r="C741" s="214"/>
      <c r="D741" s="193" t="s">
        <v>200</v>
      </c>
      <c r="E741" s="215" t="s">
        <v>1</v>
      </c>
      <c r="F741" s="216" t="s">
        <v>360</v>
      </c>
      <c r="G741" s="214"/>
      <c r="H741" s="217">
        <v>3.11</v>
      </c>
      <c r="I741" s="218"/>
      <c r="J741" s="214"/>
      <c r="K741" s="214"/>
      <c r="L741" s="219"/>
      <c r="M741" s="220"/>
      <c r="N741" s="221"/>
      <c r="O741" s="221"/>
      <c r="P741" s="221"/>
      <c r="Q741" s="221"/>
      <c r="R741" s="221"/>
      <c r="S741" s="221"/>
      <c r="T741" s="222"/>
      <c r="AT741" s="223" t="s">
        <v>200</v>
      </c>
      <c r="AU741" s="223" t="s">
        <v>81</v>
      </c>
      <c r="AV741" s="13" t="s">
        <v>83</v>
      </c>
      <c r="AW741" s="13" t="s">
        <v>30</v>
      </c>
      <c r="AX741" s="13" t="s">
        <v>73</v>
      </c>
      <c r="AY741" s="223" t="s">
        <v>124</v>
      </c>
    </row>
    <row r="742" spans="2:51" s="13" customFormat="1" ht="11.25">
      <c r="B742" s="213"/>
      <c r="C742" s="214"/>
      <c r="D742" s="193" t="s">
        <v>200</v>
      </c>
      <c r="E742" s="215" t="s">
        <v>1</v>
      </c>
      <c r="F742" s="216" t="s">
        <v>361</v>
      </c>
      <c r="G742" s="214"/>
      <c r="H742" s="217">
        <v>1.86</v>
      </c>
      <c r="I742" s="218"/>
      <c r="J742" s="214"/>
      <c r="K742" s="214"/>
      <c r="L742" s="219"/>
      <c r="M742" s="220"/>
      <c r="N742" s="221"/>
      <c r="O742" s="221"/>
      <c r="P742" s="221"/>
      <c r="Q742" s="221"/>
      <c r="R742" s="221"/>
      <c r="S742" s="221"/>
      <c r="T742" s="222"/>
      <c r="AT742" s="223" t="s">
        <v>200</v>
      </c>
      <c r="AU742" s="223" t="s">
        <v>81</v>
      </c>
      <c r="AV742" s="13" t="s">
        <v>83</v>
      </c>
      <c r="AW742" s="13" t="s">
        <v>30</v>
      </c>
      <c r="AX742" s="13" t="s">
        <v>73</v>
      </c>
      <c r="AY742" s="223" t="s">
        <v>124</v>
      </c>
    </row>
    <row r="743" spans="2:51" s="13" customFormat="1" ht="11.25">
      <c r="B743" s="213"/>
      <c r="C743" s="214"/>
      <c r="D743" s="193" t="s">
        <v>200</v>
      </c>
      <c r="E743" s="215" t="s">
        <v>1</v>
      </c>
      <c r="F743" s="216" t="s">
        <v>362</v>
      </c>
      <c r="G743" s="214"/>
      <c r="H743" s="217">
        <v>1.17</v>
      </c>
      <c r="I743" s="218"/>
      <c r="J743" s="214"/>
      <c r="K743" s="214"/>
      <c r="L743" s="219"/>
      <c r="M743" s="220"/>
      <c r="N743" s="221"/>
      <c r="O743" s="221"/>
      <c r="P743" s="221"/>
      <c r="Q743" s="221"/>
      <c r="R743" s="221"/>
      <c r="S743" s="221"/>
      <c r="T743" s="222"/>
      <c r="AT743" s="223" t="s">
        <v>200</v>
      </c>
      <c r="AU743" s="223" t="s">
        <v>81</v>
      </c>
      <c r="AV743" s="13" t="s">
        <v>83</v>
      </c>
      <c r="AW743" s="13" t="s">
        <v>30</v>
      </c>
      <c r="AX743" s="13" t="s">
        <v>73</v>
      </c>
      <c r="AY743" s="223" t="s">
        <v>124</v>
      </c>
    </row>
    <row r="744" spans="2:51" s="13" customFormat="1" ht="11.25">
      <c r="B744" s="213"/>
      <c r="C744" s="214"/>
      <c r="D744" s="193" t="s">
        <v>200</v>
      </c>
      <c r="E744" s="215" t="s">
        <v>1</v>
      </c>
      <c r="F744" s="216" t="s">
        <v>363</v>
      </c>
      <c r="G744" s="214"/>
      <c r="H744" s="217">
        <v>1.39</v>
      </c>
      <c r="I744" s="218"/>
      <c r="J744" s="214"/>
      <c r="K744" s="214"/>
      <c r="L744" s="219"/>
      <c r="M744" s="220"/>
      <c r="N744" s="221"/>
      <c r="O744" s="221"/>
      <c r="P744" s="221"/>
      <c r="Q744" s="221"/>
      <c r="R744" s="221"/>
      <c r="S744" s="221"/>
      <c r="T744" s="222"/>
      <c r="AT744" s="223" t="s">
        <v>200</v>
      </c>
      <c r="AU744" s="223" t="s">
        <v>81</v>
      </c>
      <c r="AV744" s="13" t="s">
        <v>83</v>
      </c>
      <c r="AW744" s="13" t="s">
        <v>30</v>
      </c>
      <c r="AX744" s="13" t="s">
        <v>73</v>
      </c>
      <c r="AY744" s="223" t="s">
        <v>124</v>
      </c>
    </row>
    <row r="745" spans="2:51" s="12" customFormat="1" ht="11.25">
      <c r="B745" s="203"/>
      <c r="C745" s="204"/>
      <c r="D745" s="193" t="s">
        <v>200</v>
      </c>
      <c r="E745" s="205" t="s">
        <v>1</v>
      </c>
      <c r="F745" s="206" t="s">
        <v>231</v>
      </c>
      <c r="G745" s="204"/>
      <c r="H745" s="205" t="s">
        <v>1</v>
      </c>
      <c r="I745" s="207"/>
      <c r="J745" s="204"/>
      <c r="K745" s="204"/>
      <c r="L745" s="208"/>
      <c r="M745" s="209"/>
      <c r="N745" s="210"/>
      <c r="O745" s="210"/>
      <c r="P745" s="210"/>
      <c r="Q745" s="210"/>
      <c r="R745" s="210"/>
      <c r="S745" s="210"/>
      <c r="T745" s="211"/>
      <c r="AT745" s="212" t="s">
        <v>200</v>
      </c>
      <c r="AU745" s="212" t="s">
        <v>81</v>
      </c>
      <c r="AV745" s="12" t="s">
        <v>81</v>
      </c>
      <c r="AW745" s="12" t="s">
        <v>30</v>
      </c>
      <c r="AX745" s="12" t="s">
        <v>73</v>
      </c>
      <c r="AY745" s="212" t="s">
        <v>124</v>
      </c>
    </row>
    <row r="746" spans="2:51" s="13" customFormat="1" ht="11.25">
      <c r="B746" s="213"/>
      <c r="C746" s="214"/>
      <c r="D746" s="193" t="s">
        <v>200</v>
      </c>
      <c r="E746" s="215" t="s">
        <v>1</v>
      </c>
      <c r="F746" s="216" t="s">
        <v>364</v>
      </c>
      <c r="G746" s="214"/>
      <c r="H746" s="217">
        <v>23.32</v>
      </c>
      <c r="I746" s="218"/>
      <c r="J746" s="214"/>
      <c r="K746" s="214"/>
      <c r="L746" s="219"/>
      <c r="M746" s="220"/>
      <c r="N746" s="221"/>
      <c r="O746" s="221"/>
      <c r="P746" s="221"/>
      <c r="Q746" s="221"/>
      <c r="R746" s="221"/>
      <c r="S746" s="221"/>
      <c r="T746" s="222"/>
      <c r="AT746" s="223" t="s">
        <v>200</v>
      </c>
      <c r="AU746" s="223" t="s">
        <v>81</v>
      </c>
      <c r="AV746" s="13" t="s">
        <v>83</v>
      </c>
      <c r="AW746" s="13" t="s">
        <v>30</v>
      </c>
      <c r="AX746" s="13" t="s">
        <v>73</v>
      </c>
      <c r="AY746" s="223" t="s">
        <v>124</v>
      </c>
    </row>
    <row r="747" spans="2:51" s="13" customFormat="1" ht="11.25">
      <c r="B747" s="213"/>
      <c r="C747" s="214"/>
      <c r="D747" s="193" t="s">
        <v>200</v>
      </c>
      <c r="E747" s="215" t="s">
        <v>1</v>
      </c>
      <c r="F747" s="216" t="s">
        <v>365</v>
      </c>
      <c r="G747" s="214"/>
      <c r="H747" s="217">
        <v>18.87</v>
      </c>
      <c r="I747" s="218"/>
      <c r="J747" s="214"/>
      <c r="K747" s="214"/>
      <c r="L747" s="219"/>
      <c r="M747" s="220"/>
      <c r="N747" s="221"/>
      <c r="O747" s="221"/>
      <c r="P747" s="221"/>
      <c r="Q747" s="221"/>
      <c r="R747" s="221"/>
      <c r="S747" s="221"/>
      <c r="T747" s="222"/>
      <c r="AT747" s="223" t="s">
        <v>200</v>
      </c>
      <c r="AU747" s="223" t="s">
        <v>81</v>
      </c>
      <c r="AV747" s="13" t="s">
        <v>83</v>
      </c>
      <c r="AW747" s="13" t="s">
        <v>30</v>
      </c>
      <c r="AX747" s="13" t="s">
        <v>73</v>
      </c>
      <c r="AY747" s="223" t="s">
        <v>124</v>
      </c>
    </row>
    <row r="748" spans="2:51" s="13" customFormat="1" ht="11.25">
      <c r="B748" s="213"/>
      <c r="C748" s="214"/>
      <c r="D748" s="193" t="s">
        <v>200</v>
      </c>
      <c r="E748" s="215" t="s">
        <v>1</v>
      </c>
      <c r="F748" s="216" t="s">
        <v>581</v>
      </c>
      <c r="G748" s="214"/>
      <c r="H748" s="217">
        <v>12.62</v>
      </c>
      <c r="I748" s="218"/>
      <c r="J748" s="214"/>
      <c r="K748" s="214"/>
      <c r="L748" s="219"/>
      <c r="M748" s="220"/>
      <c r="N748" s="221"/>
      <c r="O748" s="221"/>
      <c r="P748" s="221"/>
      <c r="Q748" s="221"/>
      <c r="R748" s="221"/>
      <c r="S748" s="221"/>
      <c r="T748" s="222"/>
      <c r="AT748" s="223" t="s">
        <v>200</v>
      </c>
      <c r="AU748" s="223" t="s">
        <v>81</v>
      </c>
      <c r="AV748" s="13" t="s">
        <v>83</v>
      </c>
      <c r="AW748" s="13" t="s">
        <v>30</v>
      </c>
      <c r="AX748" s="13" t="s">
        <v>73</v>
      </c>
      <c r="AY748" s="223" t="s">
        <v>124</v>
      </c>
    </row>
    <row r="749" spans="2:51" s="13" customFormat="1" ht="11.25">
      <c r="B749" s="213"/>
      <c r="C749" s="214"/>
      <c r="D749" s="193" t="s">
        <v>200</v>
      </c>
      <c r="E749" s="215" t="s">
        <v>1</v>
      </c>
      <c r="F749" s="216" t="s">
        <v>582</v>
      </c>
      <c r="G749" s="214"/>
      <c r="H749" s="217">
        <v>8.32</v>
      </c>
      <c r="I749" s="218"/>
      <c r="J749" s="214"/>
      <c r="K749" s="214"/>
      <c r="L749" s="219"/>
      <c r="M749" s="220"/>
      <c r="N749" s="221"/>
      <c r="O749" s="221"/>
      <c r="P749" s="221"/>
      <c r="Q749" s="221"/>
      <c r="R749" s="221"/>
      <c r="S749" s="221"/>
      <c r="T749" s="222"/>
      <c r="AT749" s="223" t="s">
        <v>200</v>
      </c>
      <c r="AU749" s="223" t="s">
        <v>81</v>
      </c>
      <c r="AV749" s="13" t="s">
        <v>83</v>
      </c>
      <c r="AW749" s="13" t="s">
        <v>30</v>
      </c>
      <c r="AX749" s="13" t="s">
        <v>73</v>
      </c>
      <c r="AY749" s="223" t="s">
        <v>124</v>
      </c>
    </row>
    <row r="750" spans="2:51" s="13" customFormat="1" ht="11.25">
      <c r="B750" s="213"/>
      <c r="C750" s="214"/>
      <c r="D750" s="193" t="s">
        <v>200</v>
      </c>
      <c r="E750" s="215" t="s">
        <v>1</v>
      </c>
      <c r="F750" s="216" t="s">
        <v>366</v>
      </c>
      <c r="G750" s="214"/>
      <c r="H750" s="217">
        <v>54.21</v>
      </c>
      <c r="I750" s="218"/>
      <c r="J750" s="214"/>
      <c r="K750" s="214"/>
      <c r="L750" s="219"/>
      <c r="M750" s="220"/>
      <c r="N750" s="221"/>
      <c r="O750" s="221"/>
      <c r="P750" s="221"/>
      <c r="Q750" s="221"/>
      <c r="R750" s="221"/>
      <c r="S750" s="221"/>
      <c r="T750" s="222"/>
      <c r="AT750" s="223" t="s">
        <v>200</v>
      </c>
      <c r="AU750" s="223" t="s">
        <v>81</v>
      </c>
      <c r="AV750" s="13" t="s">
        <v>83</v>
      </c>
      <c r="AW750" s="13" t="s">
        <v>30</v>
      </c>
      <c r="AX750" s="13" t="s">
        <v>73</v>
      </c>
      <c r="AY750" s="223" t="s">
        <v>124</v>
      </c>
    </row>
    <row r="751" spans="2:51" s="13" customFormat="1" ht="11.25">
      <c r="B751" s="213"/>
      <c r="C751" s="214"/>
      <c r="D751" s="193" t="s">
        <v>200</v>
      </c>
      <c r="E751" s="215" t="s">
        <v>1</v>
      </c>
      <c r="F751" s="216" t="s">
        <v>367</v>
      </c>
      <c r="G751" s="214"/>
      <c r="H751" s="217">
        <v>72.98</v>
      </c>
      <c r="I751" s="218"/>
      <c r="J751" s="214"/>
      <c r="K751" s="214"/>
      <c r="L751" s="219"/>
      <c r="M751" s="220"/>
      <c r="N751" s="221"/>
      <c r="O751" s="221"/>
      <c r="P751" s="221"/>
      <c r="Q751" s="221"/>
      <c r="R751" s="221"/>
      <c r="S751" s="221"/>
      <c r="T751" s="222"/>
      <c r="AT751" s="223" t="s">
        <v>200</v>
      </c>
      <c r="AU751" s="223" t="s">
        <v>81</v>
      </c>
      <c r="AV751" s="13" t="s">
        <v>83</v>
      </c>
      <c r="AW751" s="13" t="s">
        <v>30</v>
      </c>
      <c r="AX751" s="13" t="s">
        <v>73</v>
      </c>
      <c r="AY751" s="223" t="s">
        <v>124</v>
      </c>
    </row>
    <row r="752" spans="2:51" s="13" customFormat="1" ht="11.25">
      <c r="B752" s="213"/>
      <c r="C752" s="214"/>
      <c r="D752" s="193" t="s">
        <v>200</v>
      </c>
      <c r="E752" s="215" t="s">
        <v>1</v>
      </c>
      <c r="F752" s="216" t="s">
        <v>368</v>
      </c>
      <c r="G752" s="214"/>
      <c r="H752" s="217">
        <v>4.29</v>
      </c>
      <c r="I752" s="218"/>
      <c r="J752" s="214"/>
      <c r="K752" s="214"/>
      <c r="L752" s="219"/>
      <c r="M752" s="220"/>
      <c r="N752" s="221"/>
      <c r="O752" s="221"/>
      <c r="P752" s="221"/>
      <c r="Q752" s="221"/>
      <c r="R752" s="221"/>
      <c r="S752" s="221"/>
      <c r="T752" s="222"/>
      <c r="AT752" s="223" t="s">
        <v>200</v>
      </c>
      <c r="AU752" s="223" t="s">
        <v>81</v>
      </c>
      <c r="AV752" s="13" t="s">
        <v>83</v>
      </c>
      <c r="AW752" s="13" t="s">
        <v>30</v>
      </c>
      <c r="AX752" s="13" t="s">
        <v>73</v>
      </c>
      <c r="AY752" s="223" t="s">
        <v>124</v>
      </c>
    </row>
    <row r="753" spans="1:65" s="13" customFormat="1" ht="11.25">
      <c r="B753" s="213"/>
      <c r="C753" s="214"/>
      <c r="D753" s="193" t="s">
        <v>200</v>
      </c>
      <c r="E753" s="215" t="s">
        <v>1</v>
      </c>
      <c r="F753" s="216" t="s">
        <v>369</v>
      </c>
      <c r="G753" s="214"/>
      <c r="H753" s="217">
        <v>3.93</v>
      </c>
      <c r="I753" s="218"/>
      <c r="J753" s="214"/>
      <c r="K753" s="214"/>
      <c r="L753" s="219"/>
      <c r="M753" s="220"/>
      <c r="N753" s="221"/>
      <c r="O753" s="221"/>
      <c r="P753" s="221"/>
      <c r="Q753" s="221"/>
      <c r="R753" s="221"/>
      <c r="S753" s="221"/>
      <c r="T753" s="222"/>
      <c r="AT753" s="223" t="s">
        <v>200</v>
      </c>
      <c r="AU753" s="223" t="s">
        <v>81</v>
      </c>
      <c r="AV753" s="13" t="s">
        <v>83</v>
      </c>
      <c r="AW753" s="13" t="s">
        <v>30</v>
      </c>
      <c r="AX753" s="13" t="s">
        <v>73</v>
      </c>
      <c r="AY753" s="223" t="s">
        <v>124</v>
      </c>
    </row>
    <row r="754" spans="1:65" s="13" customFormat="1" ht="11.25">
      <c r="B754" s="213"/>
      <c r="C754" s="214"/>
      <c r="D754" s="193" t="s">
        <v>200</v>
      </c>
      <c r="E754" s="215" t="s">
        <v>1</v>
      </c>
      <c r="F754" s="216" t="s">
        <v>370</v>
      </c>
      <c r="G754" s="214"/>
      <c r="H754" s="217">
        <v>8.59</v>
      </c>
      <c r="I754" s="218"/>
      <c r="J754" s="214"/>
      <c r="K754" s="214"/>
      <c r="L754" s="219"/>
      <c r="M754" s="220"/>
      <c r="N754" s="221"/>
      <c r="O754" s="221"/>
      <c r="P754" s="221"/>
      <c r="Q754" s="221"/>
      <c r="R754" s="221"/>
      <c r="S754" s="221"/>
      <c r="T754" s="222"/>
      <c r="AT754" s="223" t="s">
        <v>200</v>
      </c>
      <c r="AU754" s="223" t="s">
        <v>81</v>
      </c>
      <c r="AV754" s="13" t="s">
        <v>83</v>
      </c>
      <c r="AW754" s="13" t="s">
        <v>30</v>
      </c>
      <c r="AX754" s="13" t="s">
        <v>73</v>
      </c>
      <c r="AY754" s="223" t="s">
        <v>124</v>
      </c>
    </row>
    <row r="755" spans="1:65" s="13" customFormat="1" ht="11.25">
      <c r="B755" s="213"/>
      <c r="C755" s="214"/>
      <c r="D755" s="193" t="s">
        <v>200</v>
      </c>
      <c r="E755" s="215" t="s">
        <v>1</v>
      </c>
      <c r="F755" s="216" t="s">
        <v>371</v>
      </c>
      <c r="G755" s="214"/>
      <c r="H755" s="217">
        <v>1.25</v>
      </c>
      <c r="I755" s="218"/>
      <c r="J755" s="214"/>
      <c r="K755" s="214"/>
      <c r="L755" s="219"/>
      <c r="M755" s="220"/>
      <c r="N755" s="221"/>
      <c r="O755" s="221"/>
      <c r="P755" s="221"/>
      <c r="Q755" s="221"/>
      <c r="R755" s="221"/>
      <c r="S755" s="221"/>
      <c r="T755" s="222"/>
      <c r="AT755" s="223" t="s">
        <v>200</v>
      </c>
      <c r="AU755" s="223" t="s">
        <v>81</v>
      </c>
      <c r="AV755" s="13" t="s">
        <v>83</v>
      </c>
      <c r="AW755" s="13" t="s">
        <v>30</v>
      </c>
      <c r="AX755" s="13" t="s">
        <v>73</v>
      </c>
      <c r="AY755" s="223" t="s">
        <v>124</v>
      </c>
    </row>
    <row r="756" spans="1:65" s="13" customFormat="1" ht="11.25">
      <c r="B756" s="213"/>
      <c r="C756" s="214"/>
      <c r="D756" s="193" t="s">
        <v>200</v>
      </c>
      <c r="E756" s="215" t="s">
        <v>1</v>
      </c>
      <c r="F756" s="216" t="s">
        <v>372</v>
      </c>
      <c r="G756" s="214"/>
      <c r="H756" s="217">
        <v>3.11</v>
      </c>
      <c r="I756" s="218"/>
      <c r="J756" s="214"/>
      <c r="K756" s="214"/>
      <c r="L756" s="219"/>
      <c r="M756" s="220"/>
      <c r="N756" s="221"/>
      <c r="O756" s="221"/>
      <c r="P756" s="221"/>
      <c r="Q756" s="221"/>
      <c r="R756" s="221"/>
      <c r="S756" s="221"/>
      <c r="T756" s="222"/>
      <c r="AT756" s="223" t="s">
        <v>200</v>
      </c>
      <c r="AU756" s="223" t="s">
        <v>81</v>
      </c>
      <c r="AV756" s="13" t="s">
        <v>83</v>
      </c>
      <c r="AW756" s="13" t="s">
        <v>30</v>
      </c>
      <c r="AX756" s="13" t="s">
        <v>73</v>
      </c>
      <c r="AY756" s="223" t="s">
        <v>124</v>
      </c>
    </row>
    <row r="757" spans="1:65" s="13" customFormat="1" ht="11.25">
      <c r="B757" s="213"/>
      <c r="C757" s="214"/>
      <c r="D757" s="193" t="s">
        <v>200</v>
      </c>
      <c r="E757" s="215" t="s">
        <v>1</v>
      </c>
      <c r="F757" s="216" t="s">
        <v>373</v>
      </c>
      <c r="G757" s="214"/>
      <c r="H757" s="217">
        <v>1.86</v>
      </c>
      <c r="I757" s="218"/>
      <c r="J757" s="214"/>
      <c r="K757" s="214"/>
      <c r="L757" s="219"/>
      <c r="M757" s="220"/>
      <c r="N757" s="221"/>
      <c r="O757" s="221"/>
      <c r="P757" s="221"/>
      <c r="Q757" s="221"/>
      <c r="R757" s="221"/>
      <c r="S757" s="221"/>
      <c r="T757" s="222"/>
      <c r="AT757" s="223" t="s">
        <v>200</v>
      </c>
      <c r="AU757" s="223" t="s">
        <v>81</v>
      </c>
      <c r="AV757" s="13" t="s">
        <v>83</v>
      </c>
      <c r="AW757" s="13" t="s">
        <v>30</v>
      </c>
      <c r="AX757" s="13" t="s">
        <v>73</v>
      </c>
      <c r="AY757" s="223" t="s">
        <v>124</v>
      </c>
    </row>
    <row r="758" spans="1:65" s="13" customFormat="1" ht="11.25">
      <c r="B758" s="213"/>
      <c r="C758" s="214"/>
      <c r="D758" s="193" t="s">
        <v>200</v>
      </c>
      <c r="E758" s="215" t="s">
        <v>1</v>
      </c>
      <c r="F758" s="216" t="s">
        <v>374</v>
      </c>
      <c r="G758" s="214"/>
      <c r="H758" s="217">
        <v>1.17</v>
      </c>
      <c r="I758" s="218"/>
      <c r="J758" s="214"/>
      <c r="K758" s="214"/>
      <c r="L758" s="219"/>
      <c r="M758" s="220"/>
      <c r="N758" s="221"/>
      <c r="O758" s="221"/>
      <c r="P758" s="221"/>
      <c r="Q758" s="221"/>
      <c r="R758" s="221"/>
      <c r="S758" s="221"/>
      <c r="T758" s="222"/>
      <c r="AT758" s="223" t="s">
        <v>200</v>
      </c>
      <c r="AU758" s="223" t="s">
        <v>81</v>
      </c>
      <c r="AV758" s="13" t="s">
        <v>83</v>
      </c>
      <c r="AW758" s="13" t="s">
        <v>30</v>
      </c>
      <c r="AX758" s="13" t="s">
        <v>73</v>
      </c>
      <c r="AY758" s="223" t="s">
        <v>124</v>
      </c>
    </row>
    <row r="759" spans="1:65" s="13" customFormat="1" ht="11.25">
      <c r="B759" s="213"/>
      <c r="C759" s="214"/>
      <c r="D759" s="193" t="s">
        <v>200</v>
      </c>
      <c r="E759" s="215" t="s">
        <v>1</v>
      </c>
      <c r="F759" s="216" t="s">
        <v>375</v>
      </c>
      <c r="G759" s="214"/>
      <c r="H759" s="217">
        <v>1.39</v>
      </c>
      <c r="I759" s="218"/>
      <c r="J759" s="214"/>
      <c r="K759" s="214"/>
      <c r="L759" s="219"/>
      <c r="M759" s="220"/>
      <c r="N759" s="221"/>
      <c r="O759" s="221"/>
      <c r="P759" s="221"/>
      <c r="Q759" s="221"/>
      <c r="R759" s="221"/>
      <c r="S759" s="221"/>
      <c r="T759" s="222"/>
      <c r="AT759" s="223" t="s">
        <v>200</v>
      </c>
      <c r="AU759" s="223" t="s">
        <v>81</v>
      </c>
      <c r="AV759" s="13" t="s">
        <v>83</v>
      </c>
      <c r="AW759" s="13" t="s">
        <v>30</v>
      </c>
      <c r="AX759" s="13" t="s">
        <v>73</v>
      </c>
      <c r="AY759" s="223" t="s">
        <v>124</v>
      </c>
    </row>
    <row r="760" spans="1:65" s="13" customFormat="1" ht="11.25">
      <c r="B760" s="213"/>
      <c r="C760" s="214"/>
      <c r="D760" s="193" t="s">
        <v>200</v>
      </c>
      <c r="E760" s="215" t="s">
        <v>1</v>
      </c>
      <c r="F760" s="216" t="s">
        <v>376</v>
      </c>
      <c r="G760" s="214"/>
      <c r="H760" s="217">
        <v>20.23</v>
      </c>
      <c r="I760" s="218"/>
      <c r="J760" s="214"/>
      <c r="K760" s="214"/>
      <c r="L760" s="219"/>
      <c r="M760" s="220"/>
      <c r="N760" s="221"/>
      <c r="O760" s="221"/>
      <c r="P760" s="221"/>
      <c r="Q760" s="221"/>
      <c r="R760" s="221"/>
      <c r="S760" s="221"/>
      <c r="T760" s="222"/>
      <c r="AT760" s="223" t="s">
        <v>200</v>
      </c>
      <c r="AU760" s="223" t="s">
        <v>81</v>
      </c>
      <c r="AV760" s="13" t="s">
        <v>83</v>
      </c>
      <c r="AW760" s="13" t="s">
        <v>30</v>
      </c>
      <c r="AX760" s="13" t="s">
        <v>73</v>
      </c>
      <c r="AY760" s="223" t="s">
        <v>124</v>
      </c>
    </row>
    <row r="761" spans="1:65" s="14" customFormat="1" ht="11.25">
      <c r="B761" s="224"/>
      <c r="C761" s="225"/>
      <c r="D761" s="193" t="s">
        <v>200</v>
      </c>
      <c r="E761" s="226" t="s">
        <v>1</v>
      </c>
      <c r="F761" s="227" t="s">
        <v>205</v>
      </c>
      <c r="G761" s="225"/>
      <c r="H761" s="228">
        <v>963.57999999999993</v>
      </c>
      <c r="I761" s="229"/>
      <c r="J761" s="225"/>
      <c r="K761" s="225"/>
      <c r="L761" s="230"/>
      <c r="M761" s="231"/>
      <c r="N761" s="232"/>
      <c r="O761" s="232"/>
      <c r="P761" s="232"/>
      <c r="Q761" s="232"/>
      <c r="R761" s="232"/>
      <c r="S761" s="232"/>
      <c r="T761" s="233"/>
      <c r="AT761" s="234" t="s">
        <v>200</v>
      </c>
      <c r="AU761" s="234" t="s">
        <v>81</v>
      </c>
      <c r="AV761" s="14" t="s">
        <v>129</v>
      </c>
      <c r="AW761" s="14" t="s">
        <v>30</v>
      </c>
      <c r="AX761" s="14" t="s">
        <v>81</v>
      </c>
      <c r="AY761" s="234" t="s">
        <v>124</v>
      </c>
    </row>
    <row r="762" spans="1:65" s="11" customFormat="1" ht="25.9" customHeight="1">
      <c r="B762" s="165"/>
      <c r="C762" s="166"/>
      <c r="D762" s="167" t="s">
        <v>72</v>
      </c>
      <c r="E762" s="168" t="s">
        <v>583</v>
      </c>
      <c r="F762" s="168" t="s">
        <v>584</v>
      </c>
      <c r="G762" s="166"/>
      <c r="H762" s="166"/>
      <c r="I762" s="169"/>
      <c r="J762" s="170">
        <f>BK762</f>
        <v>0</v>
      </c>
      <c r="K762" s="166"/>
      <c r="L762" s="171"/>
      <c r="M762" s="172"/>
      <c r="N762" s="173"/>
      <c r="O762" s="173"/>
      <c r="P762" s="174">
        <f>SUM(P763:P826)</f>
        <v>0</v>
      </c>
      <c r="Q762" s="173"/>
      <c r="R762" s="174">
        <f>SUM(R763:R826)</f>
        <v>0</v>
      </c>
      <c r="S762" s="173"/>
      <c r="T762" s="175">
        <f>SUM(T763:T826)</f>
        <v>0</v>
      </c>
      <c r="AR762" s="176" t="s">
        <v>81</v>
      </c>
      <c r="AT762" s="177" t="s">
        <v>72</v>
      </c>
      <c r="AU762" s="177" t="s">
        <v>73</v>
      </c>
      <c r="AY762" s="176" t="s">
        <v>124</v>
      </c>
      <c r="BK762" s="178">
        <f>SUM(BK763:BK826)</f>
        <v>0</v>
      </c>
    </row>
    <row r="763" spans="1:65" s="2" customFormat="1" ht="90" customHeight="1">
      <c r="A763" s="34"/>
      <c r="B763" s="35"/>
      <c r="C763" s="179" t="s">
        <v>326</v>
      </c>
      <c r="D763" s="179" t="s">
        <v>125</v>
      </c>
      <c r="E763" s="180" t="s">
        <v>585</v>
      </c>
      <c r="F763" s="181" t="s">
        <v>586</v>
      </c>
      <c r="G763" s="182" t="s">
        <v>216</v>
      </c>
      <c r="H763" s="183">
        <v>1111.79</v>
      </c>
      <c r="I763" s="184"/>
      <c r="J763" s="185">
        <f>ROUND(I763*H763,2)</f>
        <v>0</v>
      </c>
      <c r="K763" s="186"/>
      <c r="L763" s="39"/>
      <c r="M763" s="187" t="s">
        <v>1</v>
      </c>
      <c r="N763" s="188" t="s">
        <v>38</v>
      </c>
      <c r="O763" s="71"/>
      <c r="P763" s="189">
        <f>O763*H763</f>
        <v>0</v>
      </c>
      <c r="Q763" s="189">
        <v>0</v>
      </c>
      <c r="R763" s="189">
        <f>Q763*H763</f>
        <v>0</v>
      </c>
      <c r="S763" s="189">
        <v>0</v>
      </c>
      <c r="T763" s="190">
        <f>S763*H763</f>
        <v>0</v>
      </c>
      <c r="U763" s="34"/>
      <c r="V763" s="34"/>
      <c r="W763" s="34"/>
      <c r="X763" s="34"/>
      <c r="Y763" s="34"/>
      <c r="Z763" s="34"/>
      <c r="AA763" s="34"/>
      <c r="AB763" s="34"/>
      <c r="AC763" s="34"/>
      <c r="AD763" s="34"/>
      <c r="AE763" s="34"/>
      <c r="AR763" s="191" t="s">
        <v>129</v>
      </c>
      <c r="AT763" s="191" t="s">
        <v>125</v>
      </c>
      <c r="AU763" s="191" t="s">
        <v>81</v>
      </c>
      <c r="AY763" s="17" t="s">
        <v>124</v>
      </c>
      <c r="BE763" s="192">
        <f>IF(N763="základní",J763,0)</f>
        <v>0</v>
      </c>
      <c r="BF763" s="192">
        <f>IF(N763="snížená",J763,0)</f>
        <v>0</v>
      </c>
      <c r="BG763" s="192">
        <f>IF(N763="zákl. přenesená",J763,0)</f>
        <v>0</v>
      </c>
      <c r="BH763" s="192">
        <f>IF(N763="sníž. přenesená",J763,0)</f>
        <v>0</v>
      </c>
      <c r="BI763" s="192">
        <f>IF(N763="nulová",J763,0)</f>
        <v>0</v>
      </c>
      <c r="BJ763" s="17" t="s">
        <v>81</v>
      </c>
      <c r="BK763" s="192">
        <f>ROUND(I763*H763,2)</f>
        <v>0</v>
      </c>
      <c r="BL763" s="17" t="s">
        <v>129</v>
      </c>
      <c r="BM763" s="191" t="s">
        <v>587</v>
      </c>
    </row>
    <row r="764" spans="1:65" s="12" customFormat="1" ht="11.25">
      <c r="B764" s="203"/>
      <c r="C764" s="204"/>
      <c r="D764" s="193" t="s">
        <v>200</v>
      </c>
      <c r="E764" s="205" t="s">
        <v>1</v>
      </c>
      <c r="F764" s="206" t="s">
        <v>227</v>
      </c>
      <c r="G764" s="204"/>
      <c r="H764" s="205" t="s">
        <v>1</v>
      </c>
      <c r="I764" s="207"/>
      <c r="J764" s="204"/>
      <c r="K764" s="204"/>
      <c r="L764" s="208"/>
      <c r="M764" s="209"/>
      <c r="N764" s="210"/>
      <c r="O764" s="210"/>
      <c r="P764" s="210"/>
      <c r="Q764" s="210"/>
      <c r="R764" s="210"/>
      <c r="S764" s="210"/>
      <c r="T764" s="211"/>
      <c r="AT764" s="212" t="s">
        <v>200</v>
      </c>
      <c r="AU764" s="212" t="s">
        <v>81</v>
      </c>
      <c r="AV764" s="12" t="s">
        <v>81</v>
      </c>
      <c r="AW764" s="12" t="s">
        <v>30</v>
      </c>
      <c r="AX764" s="12" t="s">
        <v>73</v>
      </c>
      <c r="AY764" s="212" t="s">
        <v>124</v>
      </c>
    </row>
    <row r="765" spans="1:65" s="13" customFormat="1" ht="11.25">
      <c r="B765" s="213"/>
      <c r="C765" s="214"/>
      <c r="D765" s="193" t="s">
        <v>200</v>
      </c>
      <c r="E765" s="215" t="s">
        <v>1</v>
      </c>
      <c r="F765" s="216" t="s">
        <v>588</v>
      </c>
      <c r="G765" s="214"/>
      <c r="H765" s="217">
        <v>322.39999999999998</v>
      </c>
      <c r="I765" s="218"/>
      <c r="J765" s="214"/>
      <c r="K765" s="214"/>
      <c r="L765" s="219"/>
      <c r="M765" s="220"/>
      <c r="N765" s="221"/>
      <c r="O765" s="221"/>
      <c r="P765" s="221"/>
      <c r="Q765" s="221"/>
      <c r="R765" s="221"/>
      <c r="S765" s="221"/>
      <c r="T765" s="222"/>
      <c r="AT765" s="223" t="s">
        <v>200</v>
      </c>
      <c r="AU765" s="223" t="s">
        <v>81</v>
      </c>
      <c r="AV765" s="13" t="s">
        <v>83</v>
      </c>
      <c r="AW765" s="13" t="s">
        <v>30</v>
      </c>
      <c r="AX765" s="13" t="s">
        <v>73</v>
      </c>
      <c r="AY765" s="223" t="s">
        <v>124</v>
      </c>
    </row>
    <row r="766" spans="1:65" s="13" customFormat="1" ht="11.25">
      <c r="B766" s="213"/>
      <c r="C766" s="214"/>
      <c r="D766" s="193" t="s">
        <v>200</v>
      </c>
      <c r="E766" s="215" t="s">
        <v>1</v>
      </c>
      <c r="F766" s="216" t="s">
        <v>589</v>
      </c>
      <c r="G766" s="214"/>
      <c r="H766" s="217">
        <v>269.01</v>
      </c>
      <c r="I766" s="218"/>
      <c r="J766" s="214"/>
      <c r="K766" s="214"/>
      <c r="L766" s="219"/>
      <c r="M766" s="220"/>
      <c r="N766" s="221"/>
      <c r="O766" s="221"/>
      <c r="P766" s="221"/>
      <c r="Q766" s="221"/>
      <c r="R766" s="221"/>
      <c r="S766" s="221"/>
      <c r="T766" s="222"/>
      <c r="AT766" s="223" t="s">
        <v>200</v>
      </c>
      <c r="AU766" s="223" t="s">
        <v>81</v>
      </c>
      <c r="AV766" s="13" t="s">
        <v>83</v>
      </c>
      <c r="AW766" s="13" t="s">
        <v>30</v>
      </c>
      <c r="AX766" s="13" t="s">
        <v>73</v>
      </c>
      <c r="AY766" s="223" t="s">
        <v>124</v>
      </c>
    </row>
    <row r="767" spans="1:65" s="12" customFormat="1" ht="11.25">
      <c r="B767" s="203"/>
      <c r="C767" s="204"/>
      <c r="D767" s="193" t="s">
        <v>200</v>
      </c>
      <c r="E767" s="205" t="s">
        <v>1</v>
      </c>
      <c r="F767" s="206" t="s">
        <v>232</v>
      </c>
      <c r="G767" s="204"/>
      <c r="H767" s="205" t="s">
        <v>1</v>
      </c>
      <c r="I767" s="207"/>
      <c r="J767" s="204"/>
      <c r="K767" s="204"/>
      <c r="L767" s="208"/>
      <c r="M767" s="209"/>
      <c r="N767" s="210"/>
      <c r="O767" s="210"/>
      <c r="P767" s="210"/>
      <c r="Q767" s="210"/>
      <c r="R767" s="210"/>
      <c r="S767" s="210"/>
      <c r="T767" s="211"/>
      <c r="AT767" s="212" t="s">
        <v>200</v>
      </c>
      <c r="AU767" s="212" t="s">
        <v>81</v>
      </c>
      <c r="AV767" s="12" t="s">
        <v>81</v>
      </c>
      <c r="AW767" s="12" t="s">
        <v>30</v>
      </c>
      <c r="AX767" s="12" t="s">
        <v>73</v>
      </c>
      <c r="AY767" s="212" t="s">
        <v>124</v>
      </c>
    </row>
    <row r="768" spans="1:65" s="13" customFormat="1" ht="11.25">
      <c r="B768" s="213"/>
      <c r="C768" s="214"/>
      <c r="D768" s="193" t="s">
        <v>200</v>
      </c>
      <c r="E768" s="215" t="s">
        <v>1</v>
      </c>
      <c r="F768" s="216" t="s">
        <v>590</v>
      </c>
      <c r="G768" s="214"/>
      <c r="H768" s="217">
        <v>251.37</v>
      </c>
      <c r="I768" s="218"/>
      <c r="J768" s="214"/>
      <c r="K768" s="214"/>
      <c r="L768" s="219"/>
      <c r="M768" s="220"/>
      <c r="N768" s="221"/>
      <c r="O768" s="221"/>
      <c r="P768" s="221"/>
      <c r="Q768" s="221"/>
      <c r="R768" s="221"/>
      <c r="S768" s="221"/>
      <c r="T768" s="222"/>
      <c r="AT768" s="223" t="s">
        <v>200</v>
      </c>
      <c r="AU768" s="223" t="s">
        <v>81</v>
      </c>
      <c r="AV768" s="13" t="s">
        <v>83</v>
      </c>
      <c r="AW768" s="13" t="s">
        <v>30</v>
      </c>
      <c r="AX768" s="13" t="s">
        <v>73</v>
      </c>
      <c r="AY768" s="223" t="s">
        <v>124</v>
      </c>
    </row>
    <row r="769" spans="1:65" s="13" customFormat="1" ht="11.25">
      <c r="B769" s="213"/>
      <c r="C769" s="214"/>
      <c r="D769" s="193" t="s">
        <v>200</v>
      </c>
      <c r="E769" s="215" t="s">
        <v>1</v>
      </c>
      <c r="F769" s="216" t="s">
        <v>589</v>
      </c>
      <c r="G769" s="214"/>
      <c r="H769" s="217">
        <v>269.01</v>
      </c>
      <c r="I769" s="218"/>
      <c r="J769" s="214"/>
      <c r="K769" s="214"/>
      <c r="L769" s="219"/>
      <c r="M769" s="220"/>
      <c r="N769" s="221"/>
      <c r="O769" s="221"/>
      <c r="P769" s="221"/>
      <c r="Q769" s="221"/>
      <c r="R769" s="221"/>
      <c r="S769" s="221"/>
      <c r="T769" s="222"/>
      <c r="AT769" s="223" t="s">
        <v>200</v>
      </c>
      <c r="AU769" s="223" t="s">
        <v>81</v>
      </c>
      <c r="AV769" s="13" t="s">
        <v>83</v>
      </c>
      <c r="AW769" s="13" t="s">
        <v>30</v>
      </c>
      <c r="AX769" s="13" t="s">
        <v>73</v>
      </c>
      <c r="AY769" s="223" t="s">
        <v>124</v>
      </c>
    </row>
    <row r="770" spans="1:65" s="14" customFormat="1" ht="11.25">
      <c r="B770" s="224"/>
      <c r="C770" s="225"/>
      <c r="D770" s="193" t="s">
        <v>200</v>
      </c>
      <c r="E770" s="226" t="s">
        <v>1</v>
      </c>
      <c r="F770" s="227" t="s">
        <v>205</v>
      </c>
      <c r="G770" s="225"/>
      <c r="H770" s="228">
        <v>1111.79</v>
      </c>
      <c r="I770" s="229"/>
      <c r="J770" s="225"/>
      <c r="K770" s="225"/>
      <c r="L770" s="230"/>
      <c r="M770" s="231"/>
      <c r="N770" s="232"/>
      <c r="O770" s="232"/>
      <c r="P770" s="232"/>
      <c r="Q770" s="232"/>
      <c r="R770" s="232"/>
      <c r="S770" s="232"/>
      <c r="T770" s="233"/>
      <c r="AT770" s="234" t="s">
        <v>200</v>
      </c>
      <c r="AU770" s="234" t="s">
        <v>81</v>
      </c>
      <c r="AV770" s="14" t="s">
        <v>129</v>
      </c>
      <c r="AW770" s="14" t="s">
        <v>30</v>
      </c>
      <c r="AX770" s="14" t="s">
        <v>81</v>
      </c>
      <c r="AY770" s="234" t="s">
        <v>124</v>
      </c>
    </row>
    <row r="771" spans="1:65" s="2" customFormat="1" ht="21.75" customHeight="1">
      <c r="A771" s="34"/>
      <c r="B771" s="35"/>
      <c r="C771" s="179" t="s">
        <v>591</v>
      </c>
      <c r="D771" s="179" t="s">
        <v>125</v>
      </c>
      <c r="E771" s="180" t="s">
        <v>592</v>
      </c>
      <c r="F771" s="181" t="s">
        <v>593</v>
      </c>
      <c r="G771" s="182" t="s">
        <v>226</v>
      </c>
      <c r="H771" s="183">
        <v>5</v>
      </c>
      <c r="I771" s="184"/>
      <c r="J771" s="185">
        <f>ROUND(I771*H771,2)</f>
        <v>0</v>
      </c>
      <c r="K771" s="186"/>
      <c r="L771" s="39"/>
      <c r="M771" s="187" t="s">
        <v>1</v>
      </c>
      <c r="N771" s="188" t="s">
        <v>38</v>
      </c>
      <c r="O771" s="71"/>
      <c r="P771" s="189">
        <f>O771*H771</f>
        <v>0</v>
      </c>
      <c r="Q771" s="189">
        <v>0</v>
      </c>
      <c r="R771" s="189">
        <f>Q771*H771</f>
        <v>0</v>
      </c>
      <c r="S771" s="189">
        <v>0</v>
      </c>
      <c r="T771" s="190">
        <f>S771*H771</f>
        <v>0</v>
      </c>
      <c r="U771" s="34"/>
      <c r="V771" s="34"/>
      <c r="W771" s="34"/>
      <c r="X771" s="34"/>
      <c r="Y771" s="34"/>
      <c r="Z771" s="34"/>
      <c r="AA771" s="34"/>
      <c r="AB771" s="34"/>
      <c r="AC771" s="34"/>
      <c r="AD771" s="34"/>
      <c r="AE771" s="34"/>
      <c r="AR771" s="191" t="s">
        <v>129</v>
      </c>
      <c r="AT771" s="191" t="s">
        <v>125</v>
      </c>
      <c r="AU771" s="191" t="s">
        <v>81</v>
      </c>
      <c r="AY771" s="17" t="s">
        <v>124</v>
      </c>
      <c r="BE771" s="192">
        <f>IF(N771="základní",J771,0)</f>
        <v>0</v>
      </c>
      <c r="BF771" s="192">
        <f>IF(N771="snížená",J771,0)</f>
        <v>0</v>
      </c>
      <c r="BG771" s="192">
        <f>IF(N771="zákl. přenesená",J771,0)</f>
        <v>0</v>
      </c>
      <c r="BH771" s="192">
        <f>IF(N771="sníž. přenesená",J771,0)</f>
        <v>0</v>
      </c>
      <c r="BI771" s="192">
        <f>IF(N771="nulová",J771,0)</f>
        <v>0</v>
      </c>
      <c r="BJ771" s="17" t="s">
        <v>81</v>
      </c>
      <c r="BK771" s="192">
        <f>ROUND(I771*H771,2)</f>
        <v>0</v>
      </c>
      <c r="BL771" s="17" t="s">
        <v>129</v>
      </c>
      <c r="BM771" s="191" t="s">
        <v>594</v>
      </c>
    </row>
    <row r="772" spans="1:65" s="2" customFormat="1" ht="165.75">
      <c r="A772" s="34"/>
      <c r="B772" s="35"/>
      <c r="C772" s="36"/>
      <c r="D772" s="193" t="s">
        <v>130</v>
      </c>
      <c r="E772" s="36"/>
      <c r="F772" s="194" t="s">
        <v>595</v>
      </c>
      <c r="G772" s="36"/>
      <c r="H772" s="36"/>
      <c r="I772" s="195"/>
      <c r="J772" s="36"/>
      <c r="K772" s="36"/>
      <c r="L772" s="39"/>
      <c r="M772" s="196"/>
      <c r="N772" s="197"/>
      <c r="O772" s="71"/>
      <c r="P772" s="71"/>
      <c r="Q772" s="71"/>
      <c r="R772" s="71"/>
      <c r="S772" s="71"/>
      <c r="T772" s="72"/>
      <c r="U772" s="34"/>
      <c r="V772" s="34"/>
      <c r="W772" s="34"/>
      <c r="X772" s="34"/>
      <c r="Y772" s="34"/>
      <c r="Z772" s="34"/>
      <c r="AA772" s="34"/>
      <c r="AB772" s="34"/>
      <c r="AC772" s="34"/>
      <c r="AD772" s="34"/>
      <c r="AE772" s="34"/>
      <c r="AT772" s="17" t="s">
        <v>130</v>
      </c>
      <c r="AU772" s="17" t="s">
        <v>81</v>
      </c>
    </row>
    <row r="773" spans="1:65" s="12" customFormat="1" ht="11.25">
      <c r="B773" s="203"/>
      <c r="C773" s="204"/>
      <c r="D773" s="193" t="s">
        <v>200</v>
      </c>
      <c r="E773" s="205" t="s">
        <v>1</v>
      </c>
      <c r="F773" s="206" t="s">
        <v>596</v>
      </c>
      <c r="G773" s="204"/>
      <c r="H773" s="205" t="s">
        <v>1</v>
      </c>
      <c r="I773" s="207"/>
      <c r="J773" s="204"/>
      <c r="K773" s="204"/>
      <c r="L773" s="208"/>
      <c r="M773" s="209"/>
      <c r="N773" s="210"/>
      <c r="O773" s="210"/>
      <c r="P773" s="210"/>
      <c r="Q773" s="210"/>
      <c r="R773" s="210"/>
      <c r="S773" s="210"/>
      <c r="T773" s="211"/>
      <c r="AT773" s="212" t="s">
        <v>200</v>
      </c>
      <c r="AU773" s="212" t="s">
        <v>81</v>
      </c>
      <c r="AV773" s="12" t="s">
        <v>81</v>
      </c>
      <c r="AW773" s="12" t="s">
        <v>30</v>
      </c>
      <c r="AX773" s="12" t="s">
        <v>73</v>
      </c>
      <c r="AY773" s="212" t="s">
        <v>124</v>
      </c>
    </row>
    <row r="774" spans="1:65" s="13" customFormat="1" ht="11.25">
      <c r="B774" s="213"/>
      <c r="C774" s="214"/>
      <c r="D774" s="193" t="s">
        <v>200</v>
      </c>
      <c r="E774" s="215" t="s">
        <v>1</v>
      </c>
      <c r="F774" s="216" t="s">
        <v>597</v>
      </c>
      <c r="G774" s="214"/>
      <c r="H774" s="217">
        <v>5</v>
      </c>
      <c r="I774" s="218"/>
      <c r="J774" s="214"/>
      <c r="K774" s="214"/>
      <c r="L774" s="219"/>
      <c r="M774" s="220"/>
      <c r="N774" s="221"/>
      <c r="O774" s="221"/>
      <c r="P774" s="221"/>
      <c r="Q774" s="221"/>
      <c r="R774" s="221"/>
      <c r="S774" s="221"/>
      <c r="T774" s="222"/>
      <c r="AT774" s="223" t="s">
        <v>200</v>
      </c>
      <c r="AU774" s="223" t="s">
        <v>81</v>
      </c>
      <c r="AV774" s="13" t="s">
        <v>83</v>
      </c>
      <c r="AW774" s="13" t="s">
        <v>30</v>
      </c>
      <c r="AX774" s="13" t="s">
        <v>73</v>
      </c>
      <c r="AY774" s="223" t="s">
        <v>124</v>
      </c>
    </row>
    <row r="775" spans="1:65" s="14" customFormat="1" ht="11.25">
      <c r="B775" s="224"/>
      <c r="C775" s="225"/>
      <c r="D775" s="193" t="s">
        <v>200</v>
      </c>
      <c r="E775" s="226" t="s">
        <v>1</v>
      </c>
      <c r="F775" s="227" t="s">
        <v>205</v>
      </c>
      <c r="G775" s="225"/>
      <c r="H775" s="228">
        <v>5</v>
      </c>
      <c r="I775" s="229"/>
      <c r="J775" s="225"/>
      <c r="K775" s="225"/>
      <c r="L775" s="230"/>
      <c r="M775" s="231"/>
      <c r="N775" s="232"/>
      <c r="O775" s="232"/>
      <c r="P775" s="232"/>
      <c r="Q775" s="232"/>
      <c r="R775" s="232"/>
      <c r="S775" s="232"/>
      <c r="T775" s="233"/>
      <c r="AT775" s="234" t="s">
        <v>200</v>
      </c>
      <c r="AU775" s="234" t="s">
        <v>81</v>
      </c>
      <c r="AV775" s="14" t="s">
        <v>129</v>
      </c>
      <c r="AW775" s="14" t="s">
        <v>30</v>
      </c>
      <c r="AX775" s="14" t="s">
        <v>81</v>
      </c>
      <c r="AY775" s="234" t="s">
        <v>124</v>
      </c>
    </row>
    <row r="776" spans="1:65" s="2" customFormat="1" ht="24.2" customHeight="1">
      <c r="A776" s="34"/>
      <c r="B776" s="35"/>
      <c r="C776" s="179" t="s">
        <v>332</v>
      </c>
      <c r="D776" s="179" t="s">
        <v>125</v>
      </c>
      <c r="E776" s="180" t="s">
        <v>598</v>
      </c>
      <c r="F776" s="181" t="s">
        <v>599</v>
      </c>
      <c r="G776" s="182" t="s">
        <v>226</v>
      </c>
      <c r="H776" s="183">
        <v>3</v>
      </c>
      <c r="I776" s="184"/>
      <c r="J776" s="185">
        <f>ROUND(I776*H776,2)</f>
        <v>0</v>
      </c>
      <c r="K776" s="186"/>
      <c r="L776" s="39"/>
      <c r="M776" s="187" t="s">
        <v>1</v>
      </c>
      <c r="N776" s="188" t="s">
        <v>38</v>
      </c>
      <c r="O776" s="71"/>
      <c r="P776" s="189">
        <f>O776*H776</f>
        <v>0</v>
      </c>
      <c r="Q776" s="189">
        <v>0</v>
      </c>
      <c r="R776" s="189">
        <f>Q776*H776</f>
        <v>0</v>
      </c>
      <c r="S776" s="189">
        <v>0</v>
      </c>
      <c r="T776" s="190">
        <f>S776*H776</f>
        <v>0</v>
      </c>
      <c r="U776" s="34"/>
      <c r="V776" s="34"/>
      <c r="W776" s="34"/>
      <c r="X776" s="34"/>
      <c r="Y776" s="34"/>
      <c r="Z776" s="34"/>
      <c r="AA776" s="34"/>
      <c r="AB776" s="34"/>
      <c r="AC776" s="34"/>
      <c r="AD776" s="34"/>
      <c r="AE776" s="34"/>
      <c r="AR776" s="191" t="s">
        <v>129</v>
      </c>
      <c r="AT776" s="191" t="s">
        <v>125</v>
      </c>
      <c r="AU776" s="191" t="s">
        <v>81</v>
      </c>
      <c r="AY776" s="17" t="s">
        <v>124</v>
      </c>
      <c r="BE776" s="192">
        <f>IF(N776="základní",J776,0)</f>
        <v>0</v>
      </c>
      <c r="BF776" s="192">
        <f>IF(N776="snížená",J776,0)</f>
        <v>0</v>
      </c>
      <c r="BG776" s="192">
        <f>IF(N776="zákl. přenesená",J776,0)</f>
        <v>0</v>
      </c>
      <c r="BH776" s="192">
        <f>IF(N776="sníž. přenesená",J776,0)</f>
        <v>0</v>
      </c>
      <c r="BI776" s="192">
        <f>IF(N776="nulová",J776,0)</f>
        <v>0</v>
      </c>
      <c r="BJ776" s="17" t="s">
        <v>81</v>
      </c>
      <c r="BK776" s="192">
        <f>ROUND(I776*H776,2)</f>
        <v>0</v>
      </c>
      <c r="BL776" s="17" t="s">
        <v>129</v>
      </c>
      <c r="BM776" s="191" t="s">
        <v>600</v>
      </c>
    </row>
    <row r="777" spans="1:65" s="2" customFormat="1" ht="175.5">
      <c r="A777" s="34"/>
      <c r="B777" s="35"/>
      <c r="C777" s="36"/>
      <c r="D777" s="193" t="s">
        <v>130</v>
      </c>
      <c r="E777" s="36"/>
      <c r="F777" s="194" t="s">
        <v>601</v>
      </c>
      <c r="G777" s="36"/>
      <c r="H777" s="36"/>
      <c r="I777" s="195"/>
      <c r="J777" s="36"/>
      <c r="K777" s="36"/>
      <c r="L777" s="39"/>
      <c r="M777" s="196"/>
      <c r="N777" s="197"/>
      <c r="O777" s="71"/>
      <c r="P777" s="71"/>
      <c r="Q777" s="71"/>
      <c r="R777" s="71"/>
      <c r="S777" s="71"/>
      <c r="T777" s="72"/>
      <c r="U777" s="34"/>
      <c r="V777" s="34"/>
      <c r="W777" s="34"/>
      <c r="X777" s="34"/>
      <c r="Y777" s="34"/>
      <c r="Z777" s="34"/>
      <c r="AA777" s="34"/>
      <c r="AB777" s="34"/>
      <c r="AC777" s="34"/>
      <c r="AD777" s="34"/>
      <c r="AE777" s="34"/>
      <c r="AT777" s="17" t="s">
        <v>130</v>
      </c>
      <c r="AU777" s="17" t="s">
        <v>81</v>
      </c>
    </row>
    <row r="778" spans="1:65" s="12" customFormat="1" ht="11.25">
      <c r="B778" s="203"/>
      <c r="C778" s="204"/>
      <c r="D778" s="193" t="s">
        <v>200</v>
      </c>
      <c r="E778" s="205" t="s">
        <v>1</v>
      </c>
      <c r="F778" s="206" t="s">
        <v>596</v>
      </c>
      <c r="G778" s="204"/>
      <c r="H778" s="205" t="s">
        <v>1</v>
      </c>
      <c r="I778" s="207"/>
      <c r="J778" s="204"/>
      <c r="K778" s="204"/>
      <c r="L778" s="208"/>
      <c r="M778" s="209"/>
      <c r="N778" s="210"/>
      <c r="O778" s="210"/>
      <c r="P778" s="210"/>
      <c r="Q778" s="210"/>
      <c r="R778" s="210"/>
      <c r="S778" s="210"/>
      <c r="T778" s="211"/>
      <c r="AT778" s="212" t="s">
        <v>200</v>
      </c>
      <c r="AU778" s="212" t="s">
        <v>81</v>
      </c>
      <c r="AV778" s="12" t="s">
        <v>81</v>
      </c>
      <c r="AW778" s="12" t="s">
        <v>30</v>
      </c>
      <c r="AX778" s="12" t="s">
        <v>73</v>
      </c>
      <c r="AY778" s="212" t="s">
        <v>124</v>
      </c>
    </row>
    <row r="779" spans="1:65" s="13" customFormat="1" ht="11.25">
      <c r="B779" s="213"/>
      <c r="C779" s="214"/>
      <c r="D779" s="193" t="s">
        <v>200</v>
      </c>
      <c r="E779" s="215" t="s">
        <v>1</v>
      </c>
      <c r="F779" s="216" t="s">
        <v>602</v>
      </c>
      <c r="G779" s="214"/>
      <c r="H779" s="217">
        <v>3</v>
      </c>
      <c r="I779" s="218"/>
      <c r="J779" s="214"/>
      <c r="K779" s="214"/>
      <c r="L779" s="219"/>
      <c r="M779" s="220"/>
      <c r="N779" s="221"/>
      <c r="O779" s="221"/>
      <c r="P779" s="221"/>
      <c r="Q779" s="221"/>
      <c r="R779" s="221"/>
      <c r="S779" s="221"/>
      <c r="T779" s="222"/>
      <c r="AT779" s="223" t="s">
        <v>200</v>
      </c>
      <c r="AU779" s="223" t="s">
        <v>81</v>
      </c>
      <c r="AV779" s="13" t="s">
        <v>83</v>
      </c>
      <c r="AW779" s="13" t="s">
        <v>30</v>
      </c>
      <c r="AX779" s="13" t="s">
        <v>73</v>
      </c>
      <c r="AY779" s="223" t="s">
        <v>124</v>
      </c>
    </row>
    <row r="780" spans="1:65" s="14" customFormat="1" ht="11.25">
      <c r="B780" s="224"/>
      <c r="C780" s="225"/>
      <c r="D780" s="193" t="s">
        <v>200</v>
      </c>
      <c r="E780" s="226" t="s">
        <v>1</v>
      </c>
      <c r="F780" s="227" t="s">
        <v>205</v>
      </c>
      <c r="G780" s="225"/>
      <c r="H780" s="228">
        <v>3</v>
      </c>
      <c r="I780" s="229"/>
      <c r="J780" s="225"/>
      <c r="K780" s="225"/>
      <c r="L780" s="230"/>
      <c r="M780" s="231"/>
      <c r="N780" s="232"/>
      <c r="O780" s="232"/>
      <c r="P780" s="232"/>
      <c r="Q780" s="232"/>
      <c r="R780" s="232"/>
      <c r="S780" s="232"/>
      <c r="T780" s="233"/>
      <c r="AT780" s="234" t="s">
        <v>200</v>
      </c>
      <c r="AU780" s="234" t="s">
        <v>81</v>
      </c>
      <c r="AV780" s="14" t="s">
        <v>129</v>
      </c>
      <c r="AW780" s="14" t="s">
        <v>30</v>
      </c>
      <c r="AX780" s="14" t="s">
        <v>81</v>
      </c>
      <c r="AY780" s="234" t="s">
        <v>124</v>
      </c>
    </row>
    <row r="781" spans="1:65" s="2" customFormat="1" ht="21.75" customHeight="1">
      <c r="A781" s="34"/>
      <c r="B781" s="35"/>
      <c r="C781" s="179" t="s">
        <v>603</v>
      </c>
      <c r="D781" s="179" t="s">
        <v>125</v>
      </c>
      <c r="E781" s="180" t="s">
        <v>604</v>
      </c>
      <c r="F781" s="181" t="s">
        <v>605</v>
      </c>
      <c r="G781" s="182" t="s">
        <v>226</v>
      </c>
      <c r="H781" s="183">
        <v>1</v>
      </c>
      <c r="I781" s="184"/>
      <c r="J781" s="185">
        <f>ROUND(I781*H781,2)</f>
        <v>0</v>
      </c>
      <c r="K781" s="186"/>
      <c r="L781" s="39"/>
      <c r="M781" s="187" t="s">
        <v>1</v>
      </c>
      <c r="N781" s="188" t="s">
        <v>38</v>
      </c>
      <c r="O781" s="71"/>
      <c r="P781" s="189">
        <f>O781*H781</f>
        <v>0</v>
      </c>
      <c r="Q781" s="189">
        <v>0</v>
      </c>
      <c r="R781" s="189">
        <f>Q781*H781</f>
        <v>0</v>
      </c>
      <c r="S781" s="189">
        <v>0</v>
      </c>
      <c r="T781" s="190">
        <f>S781*H781</f>
        <v>0</v>
      </c>
      <c r="U781" s="34"/>
      <c r="V781" s="34"/>
      <c r="W781" s="34"/>
      <c r="X781" s="34"/>
      <c r="Y781" s="34"/>
      <c r="Z781" s="34"/>
      <c r="AA781" s="34"/>
      <c r="AB781" s="34"/>
      <c r="AC781" s="34"/>
      <c r="AD781" s="34"/>
      <c r="AE781" s="34"/>
      <c r="AR781" s="191" t="s">
        <v>129</v>
      </c>
      <c r="AT781" s="191" t="s">
        <v>125</v>
      </c>
      <c r="AU781" s="191" t="s">
        <v>81</v>
      </c>
      <c r="AY781" s="17" t="s">
        <v>124</v>
      </c>
      <c r="BE781" s="192">
        <f>IF(N781="základní",J781,0)</f>
        <v>0</v>
      </c>
      <c r="BF781" s="192">
        <f>IF(N781="snížená",J781,0)</f>
        <v>0</v>
      </c>
      <c r="BG781" s="192">
        <f>IF(N781="zákl. přenesená",J781,0)</f>
        <v>0</v>
      </c>
      <c r="BH781" s="192">
        <f>IF(N781="sníž. přenesená",J781,0)</f>
        <v>0</v>
      </c>
      <c r="BI781" s="192">
        <f>IF(N781="nulová",J781,0)</f>
        <v>0</v>
      </c>
      <c r="BJ781" s="17" t="s">
        <v>81</v>
      </c>
      <c r="BK781" s="192">
        <f>ROUND(I781*H781,2)</f>
        <v>0</v>
      </c>
      <c r="BL781" s="17" t="s">
        <v>129</v>
      </c>
      <c r="BM781" s="191" t="s">
        <v>606</v>
      </c>
    </row>
    <row r="782" spans="1:65" s="2" customFormat="1" ht="165.75">
      <c r="A782" s="34"/>
      <c r="B782" s="35"/>
      <c r="C782" s="36"/>
      <c r="D782" s="193" t="s">
        <v>130</v>
      </c>
      <c r="E782" s="36"/>
      <c r="F782" s="194" t="s">
        <v>607</v>
      </c>
      <c r="G782" s="36"/>
      <c r="H782" s="36"/>
      <c r="I782" s="195"/>
      <c r="J782" s="36"/>
      <c r="K782" s="36"/>
      <c r="L782" s="39"/>
      <c r="M782" s="196"/>
      <c r="N782" s="197"/>
      <c r="O782" s="71"/>
      <c r="P782" s="71"/>
      <c r="Q782" s="71"/>
      <c r="R782" s="71"/>
      <c r="S782" s="71"/>
      <c r="T782" s="72"/>
      <c r="U782" s="34"/>
      <c r="V782" s="34"/>
      <c r="W782" s="34"/>
      <c r="X782" s="34"/>
      <c r="Y782" s="34"/>
      <c r="Z782" s="34"/>
      <c r="AA782" s="34"/>
      <c r="AB782" s="34"/>
      <c r="AC782" s="34"/>
      <c r="AD782" s="34"/>
      <c r="AE782" s="34"/>
      <c r="AT782" s="17" t="s">
        <v>130</v>
      </c>
      <c r="AU782" s="17" t="s">
        <v>81</v>
      </c>
    </row>
    <row r="783" spans="1:65" s="12" customFormat="1" ht="11.25">
      <c r="B783" s="203"/>
      <c r="C783" s="204"/>
      <c r="D783" s="193" t="s">
        <v>200</v>
      </c>
      <c r="E783" s="205" t="s">
        <v>1</v>
      </c>
      <c r="F783" s="206" t="s">
        <v>596</v>
      </c>
      <c r="G783" s="204"/>
      <c r="H783" s="205" t="s">
        <v>1</v>
      </c>
      <c r="I783" s="207"/>
      <c r="J783" s="204"/>
      <c r="K783" s="204"/>
      <c r="L783" s="208"/>
      <c r="M783" s="209"/>
      <c r="N783" s="210"/>
      <c r="O783" s="210"/>
      <c r="P783" s="210"/>
      <c r="Q783" s="210"/>
      <c r="R783" s="210"/>
      <c r="S783" s="210"/>
      <c r="T783" s="211"/>
      <c r="AT783" s="212" t="s">
        <v>200</v>
      </c>
      <c r="AU783" s="212" t="s">
        <v>81</v>
      </c>
      <c r="AV783" s="12" t="s">
        <v>81</v>
      </c>
      <c r="AW783" s="12" t="s">
        <v>30</v>
      </c>
      <c r="AX783" s="12" t="s">
        <v>73</v>
      </c>
      <c r="AY783" s="212" t="s">
        <v>124</v>
      </c>
    </row>
    <row r="784" spans="1:65" s="13" customFormat="1" ht="11.25">
      <c r="B784" s="213"/>
      <c r="C784" s="214"/>
      <c r="D784" s="193" t="s">
        <v>200</v>
      </c>
      <c r="E784" s="215" t="s">
        <v>1</v>
      </c>
      <c r="F784" s="216" t="s">
        <v>608</v>
      </c>
      <c r="G784" s="214"/>
      <c r="H784" s="217">
        <v>1</v>
      </c>
      <c r="I784" s="218"/>
      <c r="J784" s="214"/>
      <c r="K784" s="214"/>
      <c r="L784" s="219"/>
      <c r="M784" s="220"/>
      <c r="N784" s="221"/>
      <c r="O784" s="221"/>
      <c r="P784" s="221"/>
      <c r="Q784" s="221"/>
      <c r="R784" s="221"/>
      <c r="S784" s="221"/>
      <c r="T784" s="222"/>
      <c r="AT784" s="223" t="s">
        <v>200</v>
      </c>
      <c r="AU784" s="223" t="s">
        <v>81</v>
      </c>
      <c r="AV784" s="13" t="s">
        <v>83</v>
      </c>
      <c r="AW784" s="13" t="s">
        <v>30</v>
      </c>
      <c r="AX784" s="13" t="s">
        <v>73</v>
      </c>
      <c r="AY784" s="223" t="s">
        <v>124</v>
      </c>
    </row>
    <row r="785" spans="1:65" s="14" customFormat="1" ht="11.25">
      <c r="B785" s="224"/>
      <c r="C785" s="225"/>
      <c r="D785" s="193" t="s">
        <v>200</v>
      </c>
      <c r="E785" s="226" t="s">
        <v>1</v>
      </c>
      <c r="F785" s="227" t="s">
        <v>205</v>
      </c>
      <c r="G785" s="225"/>
      <c r="H785" s="228">
        <v>1</v>
      </c>
      <c r="I785" s="229"/>
      <c r="J785" s="225"/>
      <c r="K785" s="225"/>
      <c r="L785" s="230"/>
      <c r="M785" s="231"/>
      <c r="N785" s="232"/>
      <c r="O785" s="232"/>
      <c r="P785" s="232"/>
      <c r="Q785" s="232"/>
      <c r="R785" s="232"/>
      <c r="S785" s="232"/>
      <c r="T785" s="233"/>
      <c r="AT785" s="234" t="s">
        <v>200</v>
      </c>
      <c r="AU785" s="234" t="s">
        <v>81</v>
      </c>
      <c r="AV785" s="14" t="s">
        <v>129</v>
      </c>
      <c r="AW785" s="14" t="s">
        <v>30</v>
      </c>
      <c r="AX785" s="14" t="s">
        <v>81</v>
      </c>
      <c r="AY785" s="234" t="s">
        <v>124</v>
      </c>
    </row>
    <row r="786" spans="1:65" s="2" customFormat="1" ht="24.2" customHeight="1">
      <c r="A786" s="34"/>
      <c r="B786" s="35"/>
      <c r="C786" s="179" t="s">
        <v>335</v>
      </c>
      <c r="D786" s="179" t="s">
        <v>125</v>
      </c>
      <c r="E786" s="180" t="s">
        <v>609</v>
      </c>
      <c r="F786" s="181" t="s">
        <v>610</v>
      </c>
      <c r="G786" s="182" t="s">
        <v>226</v>
      </c>
      <c r="H786" s="183">
        <v>1</v>
      </c>
      <c r="I786" s="184"/>
      <c r="J786" s="185">
        <f>ROUND(I786*H786,2)</f>
        <v>0</v>
      </c>
      <c r="K786" s="186"/>
      <c r="L786" s="39"/>
      <c r="M786" s="187" t="s">
        <v>1</v>
      </c>
      <c r="N786" s="188" t="s">
        <v>38</v>
      </c>
      <c r="O786" s="71"/>
      <c r="P786" s="189">
        <f>O786*H786</f>
        <v>0</v>
      </c>
      <c r="Q786" s="189">
        <v>0</v>
      </c>
      <c r="R786" s="189">
        <f>Q786*H786</f>
        <v>0</v>
      </c>
      <c r="S786" s="189">
        <v>0</v>
      </c>
      <c r="T786" s="190">
        <f>S786*H786</f>
        <v>0</v>
      </c>
      <c r="U786" s="34"/>
      <c r="V786" s="34"/>
      <c r="W786" s="34"/>
      <c r="X786" s="34"/>
      <c r="Y786" s="34"/>
      <c r="Z786" s="34"/>
      <c r="AA786" s="34"/>
      <c r="AB786" s="34"/>
      <c r="AC786" s="34"/>
      <c r="AD786" s="34"/>
      <c r="AE786" s="34"/>
      <c r="AR786" s="191" t="s">
        <v>129</v>
      </c>
      <c r="AT786" s="191" t="s">
        <v>125</v>
      </c>
      <c r="AU786" s="191" t="s">
        <v>81</v>
      </c>
      <c r="AY786" s="17" t="s">
        <v>124</v>
      </c>
      <c r="BE786" s="192">
        <f>IF(N786="základní",J786,0)</f>
        <v>0</v>
      </c>
      <c r="BF786" s="192">
        <f>IF(N786="snížená",J786,0)</f>
        <v>0</v>
      </c>
      <c r="BG786" s="192">
        <f>IF(N786="zákl. přenesená",J786,0)</f>
        <v>0</v>
      </c>
      <c r="BH786" s="192">
        <f>IF(N786="sníž. přenesená",J786,0)</f>
        <v>0</v>
      </c>
      <c r="BI786" s="192">
        <f>IF(N786="nulová",J786,0)</f>
        <v>0</v>
      </c>
      <c r="BJ786" s="17" t="s">
        <v>81</v>
      </c>
      <c r="BK786" s="192">
        <f>ROUND(I786*H786,2)</f>
        <v>0</v>
      </c>
      <c r="BL786" s="17" t="s">
        <v>129</v>
      </c>
      <c r="BM786" s="191" t="s">
        <v>611</v>
      </c>
    </row>
    <row r="787" spans="1:65" s="2" customFormat="1" ht="97.5">
      <c r="A787" s="34"/>
      <c r="B787" s="35"/>
      <c r="C787" s="36"/>
      <c r="D787" s="193" t="s">
        <v>130</v>
      </c>
      <c r="E787" s="36"/>
      <c r="F787" s="194" t="s">
        <v>612</v>
      </c>
      <c r="G787" s="36"/>
      <c r="H787" s="36"/>
      <c r="I787" s="195"/>
      <c r="J787" s="36"/>
      <c r="K787" s="36"/>
      <c r="L787" s="39"/>
      <c r="M787" s="196"/>
      <c r="N787" s="197"/>
      <c r="O787" s="71"/>
      <c r="P787" s="71"/>
      <c r="Q787" s="71"/>
      <c r="R787" s="71"/>
      <c r="S787" s="71"/>
      <c r="T787" s="72"/>
      <c r="U787" s="34"/>
      <c r="V787" s="34"/>
      <c r="W787" s="34"/>
      <c r="X787" s="34"/>
      <c r="Y787" s="34"/>
      <c r="Z787" s="34"/>
      <c r="AA787" s="34"/>
      <c r="AB787" s="34"/>
      <c r="AC787" s="34"/>
      <c r="AD787" s="34"/>
      <c r="AE787" s="34"/>
      <c r="AT787" s="17" t="s">
        <v>130</v>
      </c>
      <c r="AU787" s="17" t="s">
        <v>81</v>
      </c>
    </row>
    <row r="788" spans="1:65" s="12" customFormat="1" ht="11.25">
      <c r="B788" s="203"/>
      <c r="C788" s="204"/>
      <c r="D788" s="193" t="s">
        <v>200</v>
      </c>
      <c r="E788" s="205" t="s">
        <v>1</v>
      </c>
      <c r="F788" s="206" t="s">
        <v>596</v>
      </c>
      <c r="G788" s="204"/>
      <c r="H788" s="205" t="s">
        <v>1</v>
      </c>
      <c r="I788" s="207"/>
      <c r="J788" s="204"/>
      <c r="K788" s="204"/>
      <c r="L788" s="208"/>
      <c r="M788" s="209"/>
      <c r="N788" s="210"/>
      <c r="O788" s="210"/>
      <c r="P788" s="210"/>
      <c r="Q788" s="210"/>
      <c r="R788" s="210"/>
      <c r="S788" s="210"/>
      <c r="T788" s="211"/>
      <c r="AT788" s="212" t="s">
        <v>200</v>
      </c>
      <c r="AU788" s="212" t="s">
        <v>81</v>
      </c>
      <c r="AV788" s="12" t="s">
        <v>81</v>
      </c>
      <c r="AW788" s="12" t="s">
        <v>30</v>
      </c>
      <c r="AX788" s="12" t="s">
        <v>73</v>
      </c>
      <c r="AY788" s="212" t="s">
        <v>124</v>
      </c>
    </row>
    <row r="789" spans="1:65" s="13" customFormat="1" ht="11.25">
      <c r="B789" s="213"/>
      <c r="C789" s="214"/>
      <c r="D789" s="193" t="s">
        <v>200</v>
      </c>
      <c r="E789" s="215" t="s">
        <v>1</v>
      </c>
      <c r="F789" s="216" t="s">
        <v>608</v>
      </c>
      <c r="G789" s="214"/>
      <c r="H789" s="217">
        <v>1</v>
      </c>
      <c r="I789" s="218"/>
      <c r="J789" s="214"/>
      <c r="K789" s="214"/>
      <c r="L789" s="219"/>
      <c r="M789" s="220"/>
      <c r="N789" s="221"/>
      <c r="O789" s="221"/>
      <c r="P789" s="221"/>
      <c r="Q789" s="221"/>
      <c r="R789" s="221"/>
      <c r="S789" s="221"/>
      <c r="T789" s="222"/>
      <c r="AT789" s="223" t="s">
        <v>200</v>
      </c>
      <c r="AU789" s="223" t="s">
        <v>81</v>
      </c>
      <c r="AV789" s="13" t="s">
        <v>83</v>
      </c>
      <c r="AW789" s="13" t="s">
        <v>30</v>
      </c>
      <c r="AX789" s="13" t="s">
        <v>73</v>
      </c>
      <c r="AY789" s="223" t="s">
        <v>124</v>
      </c>
    </row>
    <row r="790" spans="1:65" s="14" customFormat="1" ht="11.25">
      <c r="B790" s="224"/>
      <c r="C790" s="225"/>
      <c r="D790" s="193" t="s">
        <v>200</v>
      </c>
      <c r="E790" s="226" t="s">
        <v>1</v>
      </c>
      <c r="F790" s="227" t="s">
        <v>205</v>
      </c>
      <c r="G790" s="225"/>
      <c r="H790" s="228">
        <v>1</v>
      </c>
      <c r="I790" s="229"/>
      <c r="J790" s="225"/>
      <c r="K790" s="225"/>
      <c r="L790" s="230"/>
      <c r="M790" s="231"/>
      <c r="N790" s="232"/>
      <c r="O790" s="232"/>
      <c r="P790" s="232"/>
      <c r="Q790" s="232"/>
      <c r="R790" s="232"/>
      <c r="S790" s="232"/>
      <c r="T790" s="233"/>
      <c r="AT790" s="234" t="s">
        <v>200</v>
      </c>
      <c r="AU790" s="234" t="s">
        <v>81</v>
      </c>
      <c r="AV790" s="14" t="s">
        <v>129</v>
      </c>
      <c r="AW790" s="14" t="s">
        <v>30</v>
      </c>
      <c r="AX790" s="14" t="s">
        <v>81</v>
      </c>
      <c r="AY790" s="234" t="s">
        <v>124</v>
      </c>
    </row>
    <row r="791" spans="1:65" s="2" customFormat="1" ht="21.75" customHeight="1">
      <c r="A791" s="34"/>
      <c r="B791" s="35"/>
      <c r="C791" s="179" t="s">
        <v>613</v>
      </c>
      <c r="D791" s="179" t="s">
        <v>125</v>
      </c>
      <c r="E791" s="180" t="s">
        <v>614</v>
      </c>
      <c r="F791" s="181" t="s">
        <v>615</v>
      </c>
      <c r="G791" s="182" t="s">
        <v>226</v>
      </c>
      <c r="H791" s="183">
        <v>1</v>
      </c>
      <c r="I791" s="184"/>
      <c r="J791" s="185">
        <f>ROUND(I791*H791,2)</f>
        <v>0</v>
      </c>
      <c r="K791" s="186"/>
      <c r="L791" s="39"/>
      <c r="M791" s="187" t="s">
        <v>1</v>
      </c>
      <c r="N791" s="188" t="s">
        <v>38</v>
      </c>
      <c r="O791" s="71"/>
      <c r="P791" s="189">
        <f>O791*H791</f>
        <v>0</v>
      </c>
      <c r="Q791" s="189">
        <v>0</v>
      </c>
      <c r="R791" s="189">
        <f>Q791*H791</f>
        <v>0</v>
      </c>
      <c r="S791" s="189">
        <v>0</v>
      </c>
      <c r="T791" s="190">
        <f>S791*H791</f>
        <v>0</v>
      </c>
      <c r="U791" s="34"/>
      <c r="V791" s="34"/>
      <c r="W791" s="34"/>
      <c r="X791" s="34"/>
      <c r="Y791" s="34"/>
      <c r="Z791" s="34"/>
      <c r="AA791" s="34"/>
      <c r="AB791" s="34"/>
      <c r="AC791" s="34"/>
      <c r="AD791" s="34"/>
      <c r="AE791" s="34"/>
      <c r="AR791" s="191" t="s">
        <v>129</v>
      </c>
      <c r="AT791" s="191" t="s">
        <v>125</v>
      </c>
      <c r="AU791" s="191" t="s">
        <v>81</v>
      </c>
      <c r="AY791" s="17" t="s">
        <v>124</v>
      </c>
      <c r="BE791" s="192">
        <f>IF(N791="základní",J791,0)</f>
        <v>0</v>
      </c>
      <c r="BF791" s="192">
        <f>IF(N791="snížená",J791,0)</f>
        <v>0</v>
      </c>
      <c r="BG791" s="192">
        <f>IF(N791="zákl. přenesená",J791,0)</f>
        <v>0</v>
      </c>
      <c r="BH791" s="192">
        <f>IF(N791="sníž. přenesená",J791,0)</f>
        <v>0</v>
      </c>
      <c r="BI791" s="192">
        <f>IF(N791="nulová",J791,0)</f>
        <v>0</v>
      </c>
      <c r="BJ791" s="17" t="s">
        <v>81</v>
      </c>
      <c r="BK791" s="192">
        <f>ROUND(I791*H791,2)</f>
        <v>0</v>
      </c>
      <c r="BL791" s="17" t="s">
        <v>129</v>
      </c>
      <c r="BM791" s="191" t="s">
        <v>616</v>
      </c>
    </row>
    <row r="792" spans="1:65" s="2" customFormat="1" ht="204.75">
      <c r="A792" s="34"/>
      <c r="B792" s="35"/>
      <c r="C792" s="36"/>
      <c r="D792" s="193" t="s">
        <v>130</v>
      </c>
      <c r="E792" s="36"/>
      <c r="F792" s="194" t="s">
        <v>617</v>
      </c>
      <c r="G792" s="36"/>
      <c r="H792" s="36"/>
      <c r="I792" s="195"/>
      <c r="J792" s="36"/>
      <c r="K792" s="36"/>
      <c r="L792" s="39"/>
      <c r="M792" s="196"/>
      <c r="N792" s="197"/>
      <c r="O792" s="71"/>
      <c r="P792" s="71"/>
      <c r="Q792" s="71"/>
      <c r="R792" s="71"/>
      <c r="S792" s="71"/>
      <c r="T792" s="72"/>
      <c r="U792" s="34"/>
      <c r="V792" s="34"/>
      <c r="W792" s="34"/>
      <c r="X792" s="34"/>
      <c r="Y792" s="34"/>
      <c r="Z792" s="34"/>
      <c r="AA792" s="34"/>
      <c r="AB792" s="34"/>
      <c r="AC792" s="34"/>
      <c r="AD792" s="34"/>
      <c r="AE792" s="34"/>
      <c r="AT792" s="17" t="s">
        <v>130</v>
      </c>
      <c r="AU792" s="17" t="s">
        <v>81</v>
      </c>
    </row>
    <row r="793" spans="1:65" s="12" customFormat="1" ht="11.25">
      <c r="B793" s="203"/>
      <c r="C793" s="204"/>
      <c r="D793" s="193" t="s">
        <v>200</v>
      </c>
      <c r="E793" s="205" t="s">
        <v>1</v>
      </c>
      <c r="F793" s="206" t="s">
        <v>596</v>
      </c>
      <c r="G793" s="204"/>
      <c r="H793" s="205" t="s">
        <v>1</v>
      </c>
      <c r="I793" s="207"/>
      <c r="J793" s="204"/>
      <c r="K793" s="204"/>
      <c r="L793" s="208"/>
      <c r="M793" s="209"/>
      <c r="N793" s="210"/>
      <c r="O793" s="210"/>
      <c r="P793" s="210"/>
      <c r="Q793" s="210"/>
      <c r="R793" s="210"/>
      <c r="S793" s="210"/>
      <c r="T793" s="211"/>
      <c r="AT793" s="212" t="s">
        <v>200</v>
      </c>
      <c r="AU793" s="212" t="s">
        <v>81</v>
      </c>
      <c r="AV793" s="12" t="s">
        <v>81</v>
      </c>
      <c r="AW793" s="12" t="s">
        <v>30</v>
      </c>
      <c r="AX793" s="12" t="s">
        <v>73</v>
      </c>
      <c r="AY793" s="212" t="s">
        <v>124</v>
      </c>
    </row>
    <row r="794" spans="1:65" s="13" customFormat="1" ht="11.25">
      <c r="B794" s="213"/>
      <c r="C794" s="214"/>
      <c r="D794" s="193" t="s">
        <v>200</v>
      </c>
      <c r="E794" s="215" t="s">
        <v>1</v>
      </c>
      <c r="F794" s="216" t="s">
        <v>608</v>
      </c>
      <c r="G794" s="214"/>
      <c r="H794" s="217">
        <v>1</v>
      </c>
      <c r="I794" s="218"/>
      <c r="J794" s="214"/>
      <c r="K794" s="214"/>
      <c r="L794" s="219"/>
      <c r="M794" s="220"/>
      <c r="N794" s="221"/>
      <c r="O794" s="221"/>
      <c r="P794" s="221"/>
      <c r="Q794" s="221"/>
      <c r="R794" s="221"/>
      <c r="S794" s="221"/>
      <c r="T794" s="222"/>
      <c r="AT794" s="223" t="s">
        <v>200</v>
      </c>
      <c r="AU794" s="223" t="s">
        <v>81</v>
      </c>
      <c r="AV794" s="13" t="s">
        <v>83</v>
      </c>
      <c r="AW794" s="13" t="s">
        <v>30</v>
      </c>
      <c r="AX794" s="13" t="s">
        <v>73</v>
      </c>
      <c r="AY794" s="223" t="s">
        <v>124</v>
      </c>
    </row>
    <row r="795" spans="1:65" s="14" customFormat="1" ht="11.25">
      <c r="B795" s="224"/>
      <c r="C795" s="225"/>
      <c r="D795" s="193" t="s">
        <v>200</v>
      </c>
      <c r="E795" s="226" t="s">
        <v>1</v>
      </c>
      <c r="F795" s="227" t="s">
        <v>205</v>
      </c>
      <c r="G795" s="225"/>
      <c r="H795" s="228">
        <v>1</v>
      </c>
      <c r="I795" s="229"/>
      <c r="J795" s="225"/>
      <c r="K795" s="225"/>
      <c r="L795" s="230"/>
      <c r="M795" s="231"/>
      <c r="N795" s="232"/>
      <c r="O795" s="232"/>
      <c r="P795" s="232"/>
      <c r="Q795" s="232"/>
      <c r="R795" s="232"/>
      <c r="S795" s="232"/>
      <c r="T795" s="233"/>
      <c r="AT795" s="234" t="s">
        <v>200</v>
      </c>
      <c r="AU795" s="234" t="s">
        <v>81</v>
      </c>
      <c r="AV795" s="14" t="s">
        <v>129</v>
      </c>
      <c r="AW795" s="14" t="s">
        <v>30</v>
      </c>
      <c r="AX795" s="14" t="s">
        <v>81</v>
      </c>
      <c r="AY795" s="234" t="s">
        <v>124</v>
      </c>
    </row>
    <row r="796" spans="1:65" s="2" customFormat="1" ht="21.75" customHeight="1">
      <c r="A796" s="34"/>
      <c r="B796" s="35"/>
      <c r="C796" s="179" t="s">
        <v>339</v>
      </c>
      <c r="D796" s="179" t="s">
        <v>125</v>
      </c>
      <c r="E796" s="180" t="s">
        <v>618</v>
      </c>
      <c r="F796" s="181" t="s">
        <v>619</v>
      </c>
      <c r="G796" s="182" t="s">
        <v>226</v>
      </c>
      <c r="H796" s="183">
        <v>1</v>
      </c>
      <c r="I796" s="184"/>
      <c r="J796" s="185">
        <f>ROUND(I796*H796,2)</f>
        <v>0</v>
      </c>
      <c r="K796" s="186"/>
      <c r="L796" s="39"/>
      <c r="M796" s="187" t="s">
        <v>1</v>
      </c>
      <c r="N796" s="188" t="s">
        <v>38</v>
      </c>
      <c r="O796" s="71"/>
      <c r="P796" s="189">
        <f>O796*H796</f>
        <v>0</v>
      </c>
      <c r="Q796" s="189">
        <v>0</v>
      </c>
      <c r="R796" s="189">
        <f>Q796*H796</f>
        <v>0</v>
      </c>
      <c r="S796" s="189">
        <v>0</v>
      </c>
      <c r="T796" s="190">
        <f>S796*H796</f>
        <v>0</v>
      </c>
      <c r="U796" s="34"/>
      <c r="V796" s="34"/>
      <c r="W796" s="34"/>
      <c r="X796" s="34"/>
      <c r="Y796" s="34"/>
      <c r="Z796" s="34"/>
      <c r="AA796" s="34"/>
      <c r="AB796" s="34"/>
      <c r="AC796" s="34"/>
      <c r="AD796" s="34"/>
      <c r="AE796" s="34"/>
      <c r="AR796" s="191" t="s">
        <v>129</v>
      </c>
      <c r="AT796" s="191" t="s">
        <v>125</v>
      </c>
      <c r="AU796" s="191" t="s">
        <v>81</v>
      </c>
      <c r="AY796" s="17" t="s">
        <v>124</v>
      </c>
      <c r="BE796" s="192">
        <f>IF(N796="základní",J796,0)</f>
        <v>0</v>
      </c>
      <c r="BF796" s="192">
        <f>IF(N796="snížená",J796,0)</f>
        <v>0</v>
      </c>
      <c r="BG796" s="192">
        <f>IF(N796="zákl. přenesená",J796,0)</f>
        <v>0</v>
      </c>
      <c r="BH796" s="192">
        <f>IF(N796="sníž. přenesená",J796,0)</f>
        <v>0</v>
      </c>
      <c r="BI796" s="192">
        <f>IF(N796="nulová",J796,0)</f>
        <v>0</v>
      </c>
      <c r="BJ796" s="17" t="s">
        <v>81</v>
      </c>
      <c r="BK796" s="192">
        <f>ROUND(I796*H796,2)</f>
        <v>0</v>
      </c>
      <c r="BL796" s="17" t="s">
        <v>129</v>
      </c>
      <c r="BM796" s="191" t="s">
        <v>620</v>
      </c>
    </row>
    <row r="797" spans="1:65" s="2" customFormat="1" ht="214.5">
      <c r="A797" s="34"/>
      <c r="B797" s="35"/>
      <c r="C797" s="36"/>
      <c r="D797" s="193" t="s">
        <v>130</v>
      </c>
      <c r="E797" s="36"/>
      <c r="F797" s="194" t="s">
        <v>621</v>
      </c>
      <c r="G797" s="36"/>
      <c r="H797" s="36"/>
      <c r="I797" s="195"/>
      <c r="J797" s="36"/>
      <c r="K797" s="36"/>
      <c r="L797" s="39"/>
      <c r="M797" s="196"/>
      <c r="N797" s="197"/>
      <c r="O797" s="71"/>
      <c r="P797" s="71"/>
      <c r="Q797" s="71"/>
      <c r="R797" s="71"/>
      <c r="S797" s="71"/>
      <c r="T797" s="72"/>
      <c r="U797" s="34"/>
      <c r="V797" s="34"/>
      <c r="W797" s="34"/>
      <c r="X797" s="34"/>
      <c r="Y797" s="34"/>
      <c r="Z797" s="34"/>
      <c r="AA797" s="34"/>
      <c r="AB797" s="34"/>
      <c r="AC797" s="34"/>
      <c r="AD797" s="34"/>
      <c r="AE797" s="34"/>
      <c r="AT797" s="17" t="s">
        <v>130</v>
      </c>
      <c r="AU797" s="17" t="s">
        <v>81</v>
      </c>
    </row>
    <row r="798" spans="1:65" s="12" customFormat="1" ht="11.25">
      <c r="B798" s="203"/>
      <c r="C798" s="204"/>
      <c r="D798" s="193" t="s">
        <v>200</v>
      </c>
      <c r="E798" s="205" t="s">
        <v>1</v>
      </c>
      <c r="F798" s="206" t="s">
        <v>596</v>
      </c>
      <c r="G798" s="204"/>
      <c r="H798" s="205" t="s">
        <v>1</v>
      </c>
      <c r="I798" s="207"/>
      <c r="J798" s="204"/>
      <c r="K798" s="204"/>
      <c r="L798" s="208"/>
      <c r="M798" s="209"/>
      <c r="N798" s="210"/>
      <c r="O798" s="210"/>
      <c r="P798" s="210"/>
      <c r="Q798" s="210"/>
      <c r="R798" s="210"/>
      <c r="S798" s="210"/>
      <c r="T798" s="211"/>
      <c r="AT798" s="212" t="s">
        <v>200</v>
      </c>
      <c r="AU798" s="212" t="s">
        <v>81</v>
      </c>
      <c r="AV798" s="12" t="s">
        <v>81</v>
      </c>
      <c r="AW798" s="12" t="s">
        <v>30</v>
      </c>
      <c r="AX798" s="12" t="s">
        <v>73</v>
      </c>
      <c r="AY798" s="212" t="s">
        <v>124</v>
      </c>
    </row>
    <row r="799" spans="1:65" s="13" customFormat="1" ht="11.25">
      <c r="B799" s="213"/>
      <c r="C799" s="214"/>
      <c r="D799" s="193" t="s">
        <v>200</v>
      </c>
      <c r="E799" s="215" t="s">
        <v>1</v>
      </c>
      <c r="F799" s="216" t="s">
        <v>608</v>
      </c>
      <c r="G799" s="214"/>
      <c r="H799" s="217">
        <v>1</v>
      </c>
      <c r="I799" s="218"/>
      <c r="J799" s="214"/>
      <c r="K799" s="214"/>
      <c r="L799" s="219"/>
      <c r="M799" s="220"/>
      <c r="N799" s="221"/>
      <c r="O799" s="221"/>
      <c r="P799" s="221"/>
      <c r="Q799" s="221"/>
      <c r="R799" s="221"/>
      <c r="S799" s="221"/>
      <c r="T799" s="222"/>
      <c r="AT799" s="223" t="s">
        <v>200</v>
      </c>
      <c r="AU799" s="223" t="s">
        <v>81</v>
      </c>
      <c r="AV799" s="13" t="s">
        <v>83</v>
      </c>
      <c r="AW799" s="13" t="s">
        <v>30</v>
      </c>
      <c r="AX799" s="13" t="s">
        <v>73</v>
      </c>
      <c r="AY799" s="223" t="s">
        <v>124</v>
      </c>
    </row>
    <row r="800" spans="1:65" s="14" customFormat="1" ht="11.25">
      <c r="B800" s="224"/>
      <c r="C800" s="225"/>
      <c r="D800" s="193" t="s">
        <v>200</v>
      </c>
      <c r="E800" s="226" t="s">
        <v>1</v>
      </c>
      <c r="F800" s="227" t="s">
        <v>205</v>
      </c>
      <c r="G800" s="225"/>
      <c r="H800" s="228">
        <v>1</v>
      </c>
      <c r="I800" s="229"/>
      <c r="J800" s="225"/>
      <c r="K800" s="225"/>
      <c r="L800" s="230"/>
      <c r="M800" s="231"/>
      <c r="N800" s="232"/>
      <c r="O800" s="232"/>
      <c r="P800" s="232"/>
      <c r="Q800" s="232"/>
      <c r="R800" s="232"/>
      <c r="S800" s="232"/>
      <c r="T800" s="233"/>
      <c r="AT800" s="234" t="s">
        <v>200</v>
      </c>
      <c r="AU800" s="234" t="s">
        <v>81</v>
      </c>
      <c r="AV800" s="14" t="s">
        <v>129</v>
      </c>
      <c r="AW800" s="14" t="s">
        <v>30</v>
      </c>
      <c r="AX800" s="14" t="s">
        <v>81</v>
      </c>
      <c r="AY800" s="234" t="s">
        <v>124</v>
      </c>
    </row>
    <row r="801" spans="1:65" s="2" customFormat="1" ht="21.75" customHeight="1">
      <c r="A801" s="34"/>
      <c r="B801" s="35"/>
      <c r="C801" s="179" t="s">
        <v>622</v>
      </c>
      <c r="D801" s="179" t="s">
        <v>125</v>
      </c>
      <c r="E801" s="180" t="s">
        <v>623</v>
      </c>
      <c r="F801" s="181" t="s">
        <v>624</v>
      </c>
      <c r="G801" s="182" t="s">
        <v>226</v>
      </c>
      <c r="H801" s="183">
        <v>1</v>
      </c>
      <c r="I801" s="184"/>
      <c r="J801" s="185">
        <f>ROUND(I801*H801,2)</f>
        <v>0</v>
      </c>
      <c r="K801" s="186"/>
      <c r="L801" s="39"/>
      <c r="M801" s="187" t="s">
        <v>1</v>
      </c>
      <c r="N801" s="188" t="s">
        <v>38</v>
      </c>
      <c r="O801" s="71"/>
      <c r="P801" s="189">
        <f>O801*H801</f>
        <v>0</v>
      </c>
      <c r="Q801" s="189">
        <v>0</v>
      </c>
      <c r="R801" s="189">
        <f>Q801*H801</f>
        <v>0</v>
      </c>
      <c r="S801" s="189">
        <v>0</v>
      </c>
      <c r="T801" s="190">
        <f>S801*H801</f>
        <v>0</v>
      </c>
      <c r="U801" s="34"/>
      <c r="V801" s="34"/>
      <c r="W801" s="34"/>
      <c r="X801" s="34"/>
      <c r="Y801" s="34"/>
      <c r="Z801" s="34"/>
      <c r="AA801" s="34"/>
      <c r="AB801" s="34"/>
      <c r="AC801" s="34"/>
      <c r="AD801" s="34"/>
      <c r="AE801" s="34"/>
      <c r="AR801" s="191" t="s">
        <v>129</v>
      </c>
      <c r="AT801" s="191" t="s">
        <v>125</v>
      </c>
      <c r="AU801" s="191" t="s">
        <v>81</v>
      </c>
      <c r="AY801" s="17" t="s">
        <v>124</v>
      </c>
      <c r="BE801" s="192">
        <f>IF(N801="základní",J801,0)</f>
        <v>0</v>
      </c>
      <c r="BF801" s="192">
        <f>IF(N801="snížená",J801,0)</f>
        <v>0</v>
      </c>
      <c r="BG801" s="192">
        <f>IF(N801="zákl. přenesená",J801,0)</f>
        <v>0</v>
      </c>
      <c r="BH801" s="192">
        <f>IF(N801="sníž. přenesená",J801,0)</f>
        <v>0</v>
      </c>
      <c r="BI801" s="192">
        <f>IF(N801="nulová",J801,0)</f>
        <v>0</v>
      </c>
      <c r="BJ801" s="17" t="s">
        <v>81</v>
      </c>
      <c r="BK801" s="192">
        <f>ROUND(I801*H801,2)</f>
        <v>0</v>
      </c>
      <c r="BL801" s="17" t="s">
        <v>129</v>
      </c>
      <c r="BM801" s="191" t="s">
        <v>625</v>
      </c>
    </row>
    <row r="802" spans="1:65" s="2" customFormat="1" ht="214.5">
      <c r="A802" s="34"/>
      <c r="B802" s="35"/>
      <c r="C802" s="36"/>
      <c r="D802" s="193" t="s">
        <v>130</v>
      </c>
      <c r="E802" s="36"/>
      <c r="F802" s="194" t="s">
        <v>626</v>
      </c>
      <c r="G802" s="36"/>
      <c r="H802" s="36"/>
      <c r="I802" s="195"/>
      <c r="J802" s="36"/>
      <c r="K802" s="36"/>
      <c r="L802" s="39"/>
      <c r="M802" s="196"/>
      <c r="N802" s="197"/>
      <c r="O802" s="71"/>
      <c r="P802" s="71"/>
      <c r="Q802" s="71"/>
      <c r="R802" s="71"/>
      <c r="S802" s="71"/>
      <c r="T802" s="72"/>
      <c r="U802" s="34"/>
      <c r="V802" s="34"/>
      <c r="W802" s="34"/>
      <c r="X802" s="34"/>
      <c r="Y802" s="34"/>
      <c r="Z802" s="34"/>
      <c r="AA802" s="34"/>
      <c r="AB802" s="34"/>
      <c r="AC802" s="34"/>
      <c r="AD802" s="34"/>
      <c r="AE802" s="34"/>
      <c r="AT802" s="17" t="s">
        <v>130</v>
      </c>
      <c r="AU802" s="17" t="s">
        <v>81</v>
      </c>
    </row>
    <row r="803" spans="1:65" s="12" customFormat="1" ht="11.25">
      <c r="B803" s="203"/>
      <c r="C803" s="204"/>
      <c r="D803" s="193" t="s">
        <v>200</v>
      </c>
      <c r="E803" s="205" t="s">
        <v>1</v>
      </c>
      <c r="F803" s="206" t="s">
        <v>596</v>
      </c>
      <c r="G803" s="204"/>
      <c r="H803" s="205" t="s">
        <v>1</v>
      </c>
      <c r="I803" s="207"/>
      <c r="J803" s="204"/>
      <c r="K803" s="204"/>
      <c r="L803" s="208"/>
      <c r="M803" s="209"/>
      <c r="N803" s="210"/>
      <c r="O803" s="210"/>
      <c r="P803" s="210"/>
      <c r="Q803" s="210"/>
      <c r="R803" s="210"/>
      <c r="S803" s="210"/>
      <c r="T803" s="211"/>
      <c r="AT803" s="212" t="s">
        <v>200</v>
      </c>
      <c r="AU803" s="212" t="s">
        <v>81</v>
      </c>
      <c r="AV803" s="12" t="s">
        <v>81</v>
      </c>
      <c r="AW803" s="12" t="s">
        <v>30</v>
      </c>
      <c r="AX803" s="12" t="s">
        <v>73</v>
      </c>
      <c r="AY803" s="212" t="s">
        <v>124</v>
      </c>
    </row>
    <row r="804" spans="1:65" s="13" customFormat="1" ht="11.25">
      <c r="B804" s="213"/>
      <c r="C804" s="214"/>
      <c r="D804" s="193" t="s">
        <v>200</v>
      </c>
      <c r="E804" s="215" t="s">
        <v>1</v>
      </c>
      <c r="F804" s="216" t="s">
        <v>608</v>
      </c>
      <c r="G804" s="214"/>
      <c r="H804" s="217">
        <v>1</v>
      </c>
      <c r="I804" s="218"/>
      <c r="J804" s="214"/>
      <c r="K804" s="214"/>
      <c r="L804" s="219"/>
      <c r="M804" s="220"/>
      <c r="N804" s="221"/>
      <c r="O804" s="221"/>
      <c r="P804" s="221"/>
      <c r="Q804" s="221"/>
      <c r="R804" s="221"/>
      <c r="S804" s="221"/>
      <c r="T804" s="222"/>
      <c r="AT804" s="223" t="s">
        <v>200</v>
      </c>
      <c r="AU804" s="223" t="s">
        <v>81</v>
      </c>
      <c r="AV804" s="13" t="s">
        <v>83</v>
      </c>
      <c r="AW804" s="13" t="s">
        <v>30</v>
      </c>
      <c r="AX804" s="13" t="s">
        <v>73</v>
      </c>
      <c r="AY804" s="223" t="s">
        <v>124</v>
      </c>
    </row>
    <row r="805" spans="1:65" s="14" customFormat="1" ht="11.25">
      <c r="B805" s="224"/>
      <c r="C805" s="225"/>
      <c r="D805" s="193" t="s">
        <v>200</v>
      </c>
      <c r="E805" s="226" t="s">
        <v>1</v>
      </c>
      <c r="F805" s="227" t="s">
        <v>205</v>
      </c>
      <c r="G805" s="225"/>
      <c r="H805" s="228">
        <v>1</v>
      </c>
      <c r="I805" s="229"/>
      <c r="J805" s="225"/>
      <c r="K805" s="225"/>
      <c r="L805" s="230"/>
      <c r="M805" s="231"/>
      <c r="N805" s="232"/>
      <c r="O805" s="232"/>
      <c r="P805" s="232"/>
      <c r="Q805" s="232"/>
      <c r="R805" s="232"/>
      <c r="S805" s="232"/>
      <c r="T805" s="233"/>
      <c r="AT805" s="234" t="s">
        <v>200</v>
      </c>
      <c r="AU805" s="234" t="s">
        <v>81</v>
      </c>
      <c r="AV805" s="14" t="s">
        <v>129</v>
      </c>
      <c r="AW805" s="14" t="s">
        <v>30</v>
      </c>
      <c r="AX805" s="14" t="s">
        <v>81</v>
      </c>
      <c r="AY805" s="234" t="s">
        <v>124</v>
      </c>
    </row>
    <row r="806" spans="1:65" s="2" customFormat="1" ht="21.75" customHeight="1">
      <c r="A806" s="34"/>
      <c r="B806" s="35"/>
      <c r="C806" s="179" t="s">
        <v>350</v>
      </c>
      <c r="D806" s="179" t="s">
        <v>125</v>
      </c>
      <c r="E806" s="180" t="s">
        <v>627</v>
      </c>
      <c r="F806" s="181" t="s">
        <v>628</v>
      </c>
      <c r="G806" s="182" t="s">
        <v>226</v>
      </c>
      <c r="H806" s="183">
        <v>1</v>
      </c>
      <c r="I806" s="184"/>
      <c r="J806" s="185">
        <f>ROUND(I806*H806,2)</f>
        <v>0</v>
      </c>
      <c r="K806" s="186"/>
      <c r="L806" s="39"/>
      <c r="M806" s="187" t="s">
        <v>1</v>
      </c>
      <c r="N806" s="188" t="s">
        <v>38</v>
      </c>
      <c r="O806" s="71"/>
      <c r="P806" s="189">
        <f>O806*H806</f>
        <v>0</v>
      </c>
      <c r="Q806" s="189">
        <v>0</v>
      </c>
      <c r="R806" s="189">
        <f>Q806*H806</f>
        <v>0</v>
      </c>
      <c r="S806" s="189">
        <v>0</v>
      </c>
      <c r="T806" s="190">
        <f>S806*H806</f>
        <v>0</v>
      </c>
      <c r="U806" s="34"/>
      <c r="V806" s="34"/>
      <c r="W806" s="34"/>
      <c r="X806" s="34"/>
      <c r="Y806" s="34"/>
      <c r="Z806" s="34"/>
      <c r="AA806" s="34"/>
      <c r="AB806" s="34"/>
      <c r="AC806" s="34"/>
      <c r="AD806" s="34"/>
      <c r="AE806" s="34"/>
      <c r="AR806" s="191" t="s">
        <v>129</v>
      </c>
      <c r="AT806" s="191" t="s">
        <v>125</v>
      </c>
      <c r="AU806" s="191" t="s">
        <v>81</v>
      </c>
      <c r="AY806" s="17" t="s">
        <v>124</v>
      </c>
      <c r="BE806" s="192">
        <f>IF(N806="základní",J806,0)</f>
        <v>0</v>
      </c>
      <c r="BF806" s="192">
        <f>IF(N806="snížená",J806,0)</f>
        <v>0</v>
      </c>
      <c r="BG806" s="192">
        <f>IF(N806="zákl. přenesená",J806,0)</f>
        <v>0</v>
      </c>
      <c r="BH806" s="192">
        <f>IF(N806="sníž. přenesená",J806,0)</f>
        <v>0</v>
      </c>
      <c r="BI806" s="192">
        <f>IF(N806="nulová",J806,0)</f>
        <v>0</v>
      </c>
      <c r="BJ806" s="17" t="s">
        <v>81</v>
      </c>
      <c r="BK806" s="192">
        <f>ROUND(I806*H806,2)</f>
        <v>0</v>
      </c>
      <c r="BL806" s="17" t="s">
        <v>129</v>
      </c>
      <c r="BM806" s="191" t="s">
        <v>629</v>
      </c>
    </row>
    <row r="807" spans="1:65" s="2" customFormat="1" ht="214.5">
      <c r="A807" s="34"/>
      <c r="B807" s="35"/>
      <c r="C807" s="36"/>
      <c r="D807" s="193" t="s">
        <v>130</v>
      </c>
      <c r="E807" s="36"/>
      <c r="F807" s="194" t="s">
        <v>630</v>
      </c>
      <c r="G807" s="36"/>
      <c r="H807" s="36"/>
      <c r="I807" s="195"/>
      <c r="J807" s="36"/>
      <c r="K807" s="36"/>
      <c r="L807" s="39"/>
      <c r="M807" s="196"/>
      <c r="N807" s="197"/>
      <c r="O807" s="71"/>
      <c r="P807" s="71"/>
      <c r="Q807" s="71"/>
      <c r="R807" s="71"/>
      <c r="S807" s="71"/>
      <c r="T807" s="72"/>
      <c r="U807" s="34"/>
      <c r="V807" s="34"/>
      <c r="W807" s="34"/>
      <c r="X807" s="34"/>
      <c r="Y807" s="34"/>
      <c r="Z807" s="34"/>
      <c r="AA807" s="34"/>
      <c r="AB807" s="34"/>
      <c r="AC807" s="34"/>
      <c r="AD807" s="34"/>
      <c r="AE807" s="34"/>
      <c r="AT807" s="17" t="s">
        <v>130</v>
      </c>
      <c r="AU807" s="17" t="s">
        <v>81</v>
      </c>
    </row>
    <row r="808" spans="1:65" s="12" customFormat="1" ht="11.25">
      <c r="B808" s="203"/>
      <c r="C808" s="204"/>
      <c r="D808" s="193" t="s">
        <v>200</v>
      </c>
      <c r="E808" s="205" t="s">
        <v>1</v>
      </c>
      <c r="F808" s="206" t="s">
        <v>596</v>
      </c>
      <c r="G808" s="204"/>
      <c r="H808" s="205" t="s">
        <v>1</v>
      </c>
      <c r="I808" s="207"/>
      <c r="J808" s="204"/>
      <c r="K808" s="204"/>
      <c r="L808" s="208"/>
      <c r="M808" s="209"/>
      <c r="N808" s="210"/>
      <c r="O808" s="210"/>
      <c r="P808" s="210"/>
      <c r="Q808" s="210"/>
      <c r="R808" s="210"/>
      <c r="S808" s="210"/>
      <c r="T808" s="211"/>
      <c r="AT808" s="212" t="s">
        <v>200</v>
      </c>
      <c r="AU808" s="212" t="s">
        <v>81</v>
      </c>
      <c r="AV808" s="12" t="s">
        <v>81</v>
      </c>
      <c r="AW808" s="12" t="s">
        <v>30</v>
      </c>
      <c r="AX808" s="12" t="s">
        <v>73</v>
      </c>
      <c r="AY808" s="212" t="s">
        <v>124</v>
      </c>
    </row>
    <row r="809" spans="1:65" s="13" customFormat="1" ht="11.25">
      <c r="B809" s="213"/>
      <c r="C809" s="214"/>
      <c r="D809" s="193" t="s">
        <v>200</v>
      </c>
      <c r="E809" s="215" t="s">
        <v>1</v>
      </c>
      <c r="F809" s="216" t="s">
        <v>608</v>
      </c>
      <c r="G809" s="214"/>
      <c r="H809" s="217">
        <v>1</v>
      </c>
      <c r="I809" s="218"/>
      <c r="J809" s="214"/>
      <c r="K809" s="214"/>
      <c r="L809" s="219"/>
      <c r="M809" s="220"/>
      <c r="N809" s="221"/>
      <c r="O809" s="221"/>
      <c r="P809" s="221"/>
      <c r="Q809" s="221"/>
      <c r="R809" s="221"/>
      <c r="S809" s="221"/>
      <c r="T809" s="222"/>
      <c r="AT809" s="223" t="s">
        <v>200</v>
      </c>
      <c r="AU809" s="223" t="s">
        <v>81</v>
      </c>
      <c r="AV809" s="13" t="s">
        <v>83</v>
      </c>
      <c r="AW809" s="13" t="s">
        <v>30</v>
      </c>
      <c r="AX809" s="13" t="s">
        <v>73</v>
      </c>
      <c r="AY809" s="223" t="s">
        <v>124</v>
      </c>
    </row>
    <row r="810" spans="1:65" s="14" customFormat="1" ht="11.25">
      <c r="B810" s="224"/>
      <c r="C810" s="225"/>
      <c r="D810" s="193" t="s">
        <v>200</v>
      </c>
      <c r="E810" s="226" t="s">
        <v>1</v>
      </c>
      <c r="F810" s="227" t="s">
        <v>205</v>
      </c>
      <c r="G810" s="225"/>
      <c r="H810" s="228">
        <v>1</v>
      </c>
      <c r="I810" s="229"/>
      <c r="J810" s="225"/>
      <c r="K810" s="225"/>
      <c r="L810" s="230"/>
      <c r="M810" s="231"/>
      <c r="N810" s="232"/>
      <c r="O810" s="232"/>
      <c r="P810" s="232"/>
      <c r="Q810" s="232"/>
      <c r="R810" s="232"/>
      <c r="S810" s="232"/>
      <c r="T810" s="233"/>
      <c r="AT810" s="234" t="s">
        <v>200</v>
      </c>
      <c r="AU810" s="234" t="s">
        <v>81</v>
      </c>
      <c r="AV810" s="14" t="s">
        <v>129</v>
      </c>
      <c r="AW810" s="14" t="s">
        <v>30</v>
      </c>
      <c r="AX810" s="14" t="s">
        <v>81</v>
      </c>
      <c r="AY810" s="234" t="s">
        <v>124</v>
      </c>
    </row>
    <row r="811" spans="1:65" s="2" customFormat="1" ht="21.75" customHeight="1">
      <c r="A811" s="34"/>
      <c r="B811" s="35"/>
      <c r="C811" s="179" t="s">
        <v>631</v>
      </c>
      <c r="D811" s="179" t="s">
        <v>125</v>
      </c>
      <c r="E811" s="180" t="s">
        <v>632</v>
      </c>
      <c r="F811" s="181" t="s">
        <v>633</v>
      </c>
      <c r="G811" s="182" t="s">
        <v>226</v>
      </c>
      <c r="H811" s="183">
        <v>1</v>
      </c>
      <c r="I811" s="184"/>
      <c r="J811" s="185">
        <f>ROUND(I811*H811,2)</f>
        <v>0</v>
      </c>
      <c r="K811" s="186"/>
      <c r="L811" s="39"/>
      <c r="M811" s="187" t="s">
        <v>1</v>
      </c>
      <c r="N811" s="188" t="s">
        <v>38</v>
      </c>
      <c r="O811" s="71"/>
      <c r="P811" s="189">
        <f>O811*H811</f>
        <v>0</v>
      </c>
      <c r="Q811" s="189">
        <v>0</v>
      </c>
      <c r="R811" s="189">
        <f>Q811*H811</f>
        <v>0</v>
      </c>
      <c r="S811" s="189">
        <v>0</v>
      </c>
      <c r="T811" s="190">
        <f>S811*H811</f>
        <v>0</v>
      </c>
      <c r="U811" s="34"/>
      <c r="V811" s="34"/>
      <c r="W811" s="34"/>
      <c r="X811" s="34"/>
      <c r="Y811" s="34"/>
      <c r="Z811" s="34"/>
      <c r="AA811" s="34"/>
      <c r="AB811" s="34"/>
      <c r="AC811" s="34"/>
      <c r="AD811" s="34"/>
      <c r="AE811" s="34"/>
      <c r="AR811" s="191" t="s">
        <v>129</v>
      </c>
      <c r="AT811" s="191" t="s">
        <v>125</v>
      </c>
      <c r="AU811" s="191" t="s">
        <v>81</v>
      </c>
      <c r="AY811" s="17" t="s">
        <v>124</v>
      </c>
      <c r="BE811" s="192">
        <f>IF(N811="základní",J811,0)</f>
        <v>0</v>
      </c>
      <c r="BF811" s="192">
        <f>IF(N811="snížená",J811,0)</f>
        <v>0</v>
      </c>
      <c r="BG811" s="192">
        <f>IF(N811="zákl. přenesená",J811,0)</f>
        <v>0</v>
      </c>
      <c r="BH811" s="192">
        <f>IF(N811="sníž. přenesená",J811,0)</f>
        <v>0</v>
      </c>
      <c r="BI811" s="192">
        <f>IF(N811="nulová",J811,0)</f>
        <v>0</v>
      </c>
      <c r="BJ811" s="17" t="s">
        <v>81</v>
      </c>
      <c r="BK811" s="192">
        <f>ROUND(I811*H811,2)</f>
        <v>0</v>
      </c>
      <c r="BL811" s="17" t="s">
        <v>129</v>
      </c>
      <c r="BM811" s="191" t="s">
        <v>634</v>
      </c>
    </row>
    <row r="812" spans="1:65" s="2" customFormat="1" ht="224.25">
      <c r="A812" s="34"/>
      <c r="B812" s="35"/>
      <c r="C812" s="36"/>
      <c r="D812" s="193" t="s">
        <v>130</v>
      </c>
      <c r="E812" s="36"/>
      <c r="F812" s="194" t="s">
        <v>635</v>
      </c>
      <c r="G812" s="36"/>
      <c r="H812" s="36"/>
      <c r="I812" s="195"/>
      <c r="J812" s="36"/>
      <c r="K812" s="36"/>
      <c r="L812" s="39"/>
      <c r="M812" s="196"/>
      <c r="N812" s="197"/>
      <c r="O812" s="71"/>
      <c r="P812" s="71"/>
      <c r="Q812" s="71"/>
      <c r="R812" s="71"/>
      <c r="S812" s="71"/>
      <c r="T812" s="72"/>
      <c r="U812" s="34"/>
      <c r="V812" s="34"/>
      <c r="W812" s="34"/>
      <c r="X812" s="34"/>
      <c r="Y812" s="34"/>
      <c r="Z812" s="34"/>
      <c r="AA812" s="34"/>
      <c r="AB812" s="34"/>
      <c r="AC812" s="34"/>
      <c r="AD812" s="34"/>
      <c r="AE812" s="34"/>
      <c r="AT812" s="17" t="s">
        <v>130</v>
      </c>
      <c r="AU812" s="17" t="s">
        <v>81</v>
      </c>
    </row>
    <row r="813" spans="1:65" s="12" customFormat="1" ht="11.25">
      <c r="B813" s="203"/>
      <c r="C813" s="204"/>
      <c r="D813" s="193" t="s">
        <v>200</v>
      </c>
      <c r="E813" s="205" t="s">
        <v>1</v>
      </c>
      <c r="F813" s="206" t="s">
        <v>596</v>
      </c>
      <c r="G813" s="204"/>
      <c r="H813" s="205" t="s">
        <v>1</v>
      </c>
      <c r="I813" s="207"/>
      <c r="J813" s="204"/>
      <c r="K813" s="204"/>
      <c r="L813" s="208"/>
      <c r="M813" s="209"/>
      <c r="N813" s="210"/>
      <c r="O813" s="210"/>
      <c r="P813" s="210"/>
      <c r="Q813" s="210"/>
      <c r="R813" s="210"/>
      <c r="S813" s="210"/>
      <c r="T813" s="211"/>
      <c r="AT813" s="212" t="s">
        <v>200</v>
      </c>
      <c r="AU813" s="212" t="s">
        <v>81</v>
      </c>
      <c r="AV813" s="12" t="s">
        <v>81</v>
      </c>
      <c r="AW813" s="12" t="s">
        <v>30</v>
      </c>
      <c r="AX813" s="12" t="s">
        <v>73</v>
      </c>
      <c r="AY813" s="212" t="s">
        <v>124</v>
      </c>
    </row>
    <row r="814" spans="1:65" s="13" customFormat="1" ht="11.25">
      <c r="B814" s="213"/>
      <c r="C814" s="214"/>
      <c r="D814" s="193" t="s">
        <v>200</v>
      </c>
      <c r="E814" s="215" t="s">
        <v>1</v>
      </c>
      <c r="F814" s="216" t="s">
        <v>608</v>
      </c>
      <c r="G814" s="214"/>
      <c r="H814" s="217">
        <v>1</v>
      </c>
      <c r="I814" s="218"/>
      <c r="J814" s="214"/>
      <c r="K814" s="214"/>
      <c r="L814" s="219"/>
      <c r="M814" s="220"/>
      <c r="N814" s="221"/>
      <c r="O814" s="221"/>
      <c r="P814" s="221"/>
      <c r="Q814" s="221"/>
      <c r="R814" s="221"/>
      <c r="S814" s="221"/>
      <c r="T814" s="222"/>
      <c r="AT814" s="223" t="s">
        <v>200</v>
      </c>
      <c r="AU814" s="223" t="s">
        <v>81</v>
      </c>
      <c r="AV814" s="13" t="s">
        <v>83</v>
      </c>
      <c r="AW814" s="13" t="s">
        <v>30</v>
      </c>
      <c r="AX814" s="13" t="s">
        <v>73</v>
      </c>
      <c r="AY814" s="223" t="s">
        <v>124</v>
      </c>
    </row>
    <row r="815" spans="1:65" s="14" customFormat="1" ht="11.25">
      <c r="B815" s="224"/>
      <c r="C815" s="225"/>
      <c r="D815" s="193" t="s">
        <v>200</v>
      </c>
      <c r="E815" s="226" t="s">
        <v>1</v>
      </c>
      <c r="F815" s="227" t="s">
        <v>205</v>
      </c>
      <c r="G815" s="225"/>
      <c r="H815" s="228">
        <v>1</v>
      </c>
      <c r="I815" s="229"/>
      <c r="J815" s="225"/>
      <c r="K815" s="225"/>
      <c r="L815" s="230"/>
      <c r="M815" s="231"/>
      <c r="N815" s="232"/>
      <c r="O815" s="232"/>
      <c r="P815" s="232"/>
      <c r="Q815" s="232"/>
      <c r="R815" s="232"/>
      <c r="S815" s="232"/>
      <c r="T815" s="233"/>
      <c r="AT815" s="234" t="s">
        <v>200</v>
      </c>
      <c r="AU815" s="234" t="s">
        <v>81</v>
      </c>
      <c r="AV815" s="14" t="s">
        <v>129</v>
      </c>
      <c r="AW815" s="14" t="s">
        <v>30</v>
      </c>
      <c r="AX815" s="14" t="s">
        <v>81</v>
      </c>
      <c r="AY815" s="234" t="s">
        <v>124</v>
      </c>
    </row>
    <row r="816" spans="1:65" s="2" customFormat="1" ht="24.2" customHeight="1">
      <c r="A816" s="34"/>
      <c r="B816" s="35"/>
      <c r="C816" s="179" t="s">
        <v>380</v>
      </c>
      <c r="D816" s="179" t="s">
        <v>125</v>
      </c>
      <c r="E816" s="180" t="s">
        <v>636</v>
      </c>
      <c r="F816" s="181" t="s">
        <v>637</v>
      </c>
      <c r="G816" s="182" t="s">
        <v>226</v>
      </c>
      <c r="H816" s="183">
        <v>1</v>
      </c>
      <c r="I816" s="184"/>
      <c r="J816" s="185">
        <f>ROUND(I816*H816,2)</f>
        <v>0</v>
      </c>
      <c r="K816" s="186"/>
      <c r="L816" s="39"/>
      <c r="M816" s="187" t="s">
        <v>1</v>
      </c>
      <c r="N816" s="188" t="s">
        <v>38</v>
      </c>
      <c r="O816" s="71"/>
      <c r="P816" s="189">
        <f>O816*H816</f>
        <v>0</v>
      </c>
      <c r="Q816" s="189">
        <v>0</v>
      </c>
      <c r="R816" s="189">
        <f>Q816*H816</f>
        <v>0</v>
      </c>
      <c r="S816" s="189">
        <v>0</v>
      </c>
      <c r="T816" s="190">
        <f>S816*H816</f>
        <v>0</v>
      </c>
      <c r="U816" s="34"/>
      <c r="V816" s="34"/>
      <c r="W816" s="34"/>
      <c r="X816" s="34"/>
      <c r="Y816" s="34"/>
      <c r="Z816" s="34"/>
      <c r="AA816" s="34"/>
      <c r="AB816" s="34"/>
      <c r="AC816" s="34"/>
      <c r="AD816" s="34"/>
      <c r="AE816" s="34"/>
      <c r="AR816" s="191" t="s">
        <v>129</v>
      </c>
      <c r="AT816" s="191" t="s">
        <v>125</v>
      </c>
      <c r="AU816" s="191" t="s">
        <v>81</v>
      </c>
      <c r="AY816" s="17" t="s">
        <v>124</v>
      </c>
      <c r="BE816" s="192">
        <f>IF(N816="základní",J816,0)</f>
        <v>0</v>
      </c>
      <c r="BF816" s="192">
        <f>IF(N816="snížená",J816,0)</f>
        <v>0</v>
      </c>
      <c r="BG816" s="192">
        <f>IF(N816="zákl. přenesená",J816,0)</f>
        <v>0</v>
      </c>
      <c r="BH816" s="192">
        <f>IF(N816="sníž. přenesená",J816,0)</f>
        <v>0</v>
      </c>
      <c r="BI816" s="192">
        <f>IF(N816="nulová",J816,0)</f>
        <v>0</v>
      </c>
      <c r="BJ816" s="17" t="s">
        <v>81</v>
      </c>
      <c r="BK816" s="192">
        <f>ROUND(I816*H816,2)</f>
        <v>0</v>
      </c>
      <c r="BL816" s="17" t="s">
        <v>129</v>
      </c>
      <c r="BM816" s="191" t="s">
        <v>638</v>
      </c>
    </row>
    <row r="817" spans="1:65" s="2" customFormat="1" ht="78">
      <c r="A817" s="34"/>
      <c r="B817" s="35"/>
      <c r="C817" s="36"/>
      <c r="D817" s="193" t="s">
        <v>130</v>
      </c>
      <c r="E817" s="36"/>
      <c r="F817" s="194" t="s">
        <v>639</v>
      </c>
      <c r="G817" s="36"/>
      <c r="H817" s="36"/>
      <c r="I817" s="195"/>
      <c r="J817" s="36"/>
      <c r="K817" s="36"/>
      <c r="L817" s="39"/>
      <c r="M817" s="196"/>
      <c r="N817" s="197"/>
      <c r="O817" s="71"/>
      <c r="P817" s="71"/>
      <c r="Q817" s="71"/>
      <c r="R817" s="71"/>
      <c r="S817" s="71"/>
      <c r="T817" s="72"/>
      <c r="U817" s="34"/>
      <c r="V817" s="34"/>
      <c r="W817" s="34"/>
      <c r="X817" s="34"/>
      <c r="Y817" s="34"/>
      <c r="Z817" s="34"/>
      <c r="AA817" s="34"/>
      <c r="AB817" s="34"/>
      <c r="AC817" s="34"/>
      <c r="AD817" s="34"/>
      <c r="AE817" s="34"/>
      <c r="AT817" s="17" t="s">
        <v>130</v>
      </c>
      <c r="AU817" s="17" t="s">
        <v>81</v>
      </c>
    </row>
    <row r="818" spans="1:65" s="12" customFormat="1" ht="11.25">
      <c r="B818" s="203"/>
      <c r="C818" s="204"/>
      <c r="D818" s="193" t="s">
        <v>200</v>
      </c>
      <c r="E818" s="205" t="s">
        <v>1</v>
      </c>
      <c r="F818" s="206" t="s">
        <v>596</v>
      </c>
      <c r="G818" s="204"/>
      <c r="H818" s="205" t="s">
        <v>1</v>
      </c>
      <c r="I818" s="207"/>
      <c r="J818" s="204"/>
      <c r="K818" s="204"/>
      <c r="L818" s="208"/>
      <c r="M818" s="209"/>
      <c r="N818" s="210"/>
      <c r="O818" s="210"/>
      <c r="P818" s="210"/>
      <c r="Q818" s="210"/>
      <c r="R818" s="210"/>
      <c r="S818" s="210"/>
      <c r="T818" s="211"/>
      <c r="AT818" s="212" t="s">
        <v>200</v>
      </c>
      <c r="AU818" s="212" t="s">
        <v>81</v>
      </c>
      <c r="AV818" s="12" t="s">
        <v>81</v>
      </c>
      <c r="AW818" s="12" t="s">
        <v>30</v>
      </c>
      <c r="AX818" s="12" t="s">
        <v>73</v>
      </c>
      <c r="AY818" s="212" t="s">
        <v>124</v>
      </c>
    </row>
    <row r="819" spans="1:65" s="13" customFormat="1" ht="11.25">
      <c r="B819" s="213"/>
      <c r="C819" s="214"/>
      <c r="D819" s="193" t="s">
        <v>200</v>
      </c>
      <c r="E819" s="215" t="s">
        <v>1</v>
      </c>
      <c r="F819" s="216" t="s">
        <v>608</v>
      </c>
      <c r="G819" s="214"/>
      <c r="H819" s="217">
        <v>1</v>
      </c>
      <c r="I819" s="218"/>
      <c r="J819" s="214"/>
      <c r="K819" s="214"/>
      <c r="L819" s="219"/>
      <c r="M819" s="220"/>
      <c r="N819" s="221"/>
      <c r="O819" s="221"/>
      <c r="P819" s="221"/>
      <c r="Q819" s="221"/>
      <c r="R819" s="221"/>
      <c r="S819" s="221"/>
      <c r="T819" s="222"/>
      <c r="AT819" s="223" t="s">
        <v>200</v>
      </c>
      <c r="AU819" s="223" t="s">
        <v>81</v>
      </c>
      <c r="AV819" s="13" t="s">
        <v>83</v>
      </c>
      <c r="AW819" s="13" t="s">
        <v>30</v>
      </c>
      <c r="AX819" s="13" t="s">
        <v>73</v>
      </c>
      <c r="AY819" s="223" t="s">
        <v>124</v>
      </c>
    </row>
    <row r="820" spans="1:65" s="14" customFormat="1" ht="11.25">
      <c r="B820" s="224"/>
      <c r="C820" s="225"/>
      <c r="D820" s="193" t="s">
        <v>200</v>
      </c>
      <c r="E820" s="226" t="s">
        <v>1</v>
      </c>
      <c r="F820" s="227" t="s">
        <v>205</v>
      </c>
      <c r="G820" s="225"/>
      <c r="H820" s="228">
        <v>1</v>
      </c>
      <c r="I820" s="229"/>
      <c r="J820" s="225"/>
      <c r="K820" s="225"/>
      <c r="L820" s="230"/>
      <c r="M820" s="231"/>
      <c r="N820" s="232"/>
      <c r="O820" s="232"/>
      <c r="P820" s="232"/>
      <c r="Q820" s="232"/>
      <c r="R820" s="232"/>
      <c r="S820" s="232"/>
      <c r="T820" s="233"/>
      <c r="AT820" s="234" t="s">
        <v>200</v>
      </c>
      <c r="AU820" s="234" t="s">
        <v>81</v>
      </c>
      <c r="AV820" s="14" t="s">
        <v>129</v>
      </c>
      <c r="AW820" s="14" t="s">
        <v>30</v>
      </c>
      <c r="AX820" s="14" t="s">
        <v>81</v>
      </c>
      <c r="AY820" s="234" t="s">
        <v>124</v>
      </c>
    </row>
    <row r="821" spans="1:65" s="2" customFormat="1" ht="21.75" customHeight="1">
      <c r="A821" s="34"/>
      <c r="B821" s="35"/>
      <c r="C821" s="179" t="s">
        <v>640</v>
      </c>
      <c r="D821" s="179" t="s">
        <v>125</v>
      </c>
      <c r="E821" s="180" t="s">
        <v>641</v>
      </c>
      <c r="F821" s="181" t="s">
        <v>642</v>
      </c>
      <c r="G821" s="182" t="s">
        <v>226</v>
      </c>
      <c r="H821" s="183">
        <v>1</v>
      </c>
      <c r="I821" s="184"/>
      <c r="J821" s="185">
        <f>ROUND(I821*H821,2)</f>
        <v>0</v>
      </c>
      <c r="K821" s="186"/>
      <c r="L821" s="39"/>
      <c r="M821" s="187" t="s">
        <v>1</v>
      </c>
      <c r="N821" s="188" t="s">
        <v>38</v>
      </c>
      <c r="O821" s="71"/>
      <c r="P821" s="189">
        <f>O821*H821</f>
        <v>0</v>
      </c>
      <c r="Q821" s="189">
        <v>0</v>
      </c>
      <c r="R821" s="189">
        <f>Q821*H821</f>
        <v>0</v>
      </c>
      <c r="S821" s="189">
        <v>0</v>
      </c>
      <c r="T821" s="190">
        <f>S821*H821</f>
        <v>0</v>
      </c>
      <c r="U821" s="34"/>
      <c r="V821" s="34"/>
      <c r="W821" s="34"/>
      <c r="X821" s="34"/>
      <c r="Y821" s="34"/>
      <c r="Z821" s="34"/>
      <c r="AA821" s="34"/>
      <c r="AB821" s="34"/>
      <c r="AC821" s="34"/>
      <c r="AD821" s="34"/>
      <c r="AE821" s="34"/>
      <c r="AR821" s="191" t="s">
        <v>129</v>
      </c>
      <c r="AT821" s="191" t="s">
        <v>125</v>
      </c>
      <c r="AU821" s="191" t="s">
        <v>81</v>
      </c>
      <c r="AY821" s="17" t="s">
        <v>124</v>
      </c>
      <c r="BE821" s="192">
        <f>IF(N821="základní",J821,0)</f>
        <v>0</v>
      </c>
      <c r="BF821" s="192">
        <f>IF(N821="snížená",J821,0)</f>
        <v>0</v>
      </c>
      <c r="BG821" s="192">
        <f>IF(N821="zákl. přenesená",J821,0)</f>
        <v>0</v>
      </c>
      <c r="BH821" s="192">
        <f>IF(N821="sníž. přenesená",J821,0)</f>
        <v>0</v>
      </c>
      <c r="BI821" s="192">
        <f>IF(N821="nulová",J821,0)</f>
        <v>0</v>
      </c>
      <c r="BJ821" s="17" t="s">
        <v>81</v>
      </c>
      <c r="BK821" s="192">
        <f>ROUND(I821*H821,2)</f>
        <v>0</v>
      </c>
      <c r="BL821" s="17" t="s">
        <v>129</v>
      </c>
      <c r="BM821" s="191" t="s">
        <v>643</v>
      </c>
    </row>
    <row r="822" spans="1:65" s="2" customFormat="1" ht="68.25">
      <c r="A822" s="34"/>
      <c r="B822" s="35"/>
      <c r="C822" s="36"/>
      <c r="D822" s="193" t="s">
        <v>130</v>
      </c>
      <c r="E822" s="36"/>
      <c r="F822" s="194" t="s">
        <v>644</v>
      </c>
      <c r="G822" s="36"/>
      <c r="H822" s="36"/>
      <c r="I822" s="195"/>
      <c r="J822" s="36"/>
      <c r="K822" s="36"/>
      <c r="L822" s="39"/>
      <c r="M822" s="196"/>
      <c r="N822" s="197"/>
      <c r="O822" s="71"/>
      <c r="P822" s="71"/>
      <c r="Q822" s="71"/>
      <c r="R822" s="71"/>
      <c r="S822" s="71"/>
      <c r="T822" s="72"/>
      <c r="U822" s="34"/>
      <c r="V822" s="34"/>
      <c r="W822" s="34"/>
      <c r="X822" s="34"/>
      <c r="Y822" s="34"/>
      <c r="Z822" s="34"/>
      <c r="AA822" s="34"/>
      <c r="AB822" s="34"/>
      <c r="AC822" s="34"/>
      <c r="AD822" s="34"/>
      <c r="AE822" s="34"/>
      <c r="AT822" s="17" t="s">
        <v>130</v>
      </c>
      <c r="AU822" s="17" t="s">
        <v>81</v>
      </c>
    </row>
    <row r="823" spans="1:65" s="12" customFormat="1" ht="11.25">
      <c r="B823" s="203"/>
      <c r="C823" s="204"/>
      <c r="D823" s="193" t="s">
        <v>200</v>
      </c>
      <c r="E823" s="205" t="s">
        <v>1</v>
      </c>
      <c r="F823" s="206" t="s">
        <v>596</v>
      </c>
      <c r="G823" s="204"/>
      <c r="H823" s="205" t="s">
        <v>1</v>
      </c>
      <c r="I823" s="207"/>
      <c r="J823" s="204"/>
      <c r="K823" s="204"/>
      <c r="L823" s="208"/>
      <c r="M823" s="209"/>
      <c r="N823" s="210"/>
      <c r="O823" s="210"/>
      <c r="P823" s="210"/>
      <c r="Q823" s="210"/>
      <c r="R823" s="210"/>
      <c r="S823" s="210"/>
      <c r="T823" s="211"/>
      <c r="AT823" s="212" t="s">
        <v>200</v>
      </c>
      <c r="AU823" s="212" t="s">
        <v>81</v>
      </c>
      <c r="AV823" s="12" t="s">
        <v>81</v>
      </c>
      <c r="AW823" s="12" t="s">
        <v>30</v>
      </c>
      <c r="AX823" s="12" t="s">
        <v>73</v>
      </c>
      <c r="AY823" s="212" t="s">
        <v>124</v>
      </c>
    </row>
    <row r="824" spans="1:65" s="13" customFormat="1" ht="11.25">
      <c r="B824" s="213"/>
      <c r="C824" s="214"/>
      <c r="D824" s="193" t="s">
        <v>200</v>
      </c>
      <c r="E824" s="215" t="s">
        <v>1</v>
      </c>
      <c r="F824" s="216" t="s">
        <v>608</v>
      </c>
      <c r="G824" s="214"/>
      <c r="H824" s="217">
        <v>1</v>
      </c>
      <c r="I824" s="218"/>
      <c r="J824" s="214"/>
      <c r="K824" s="214"/>
      <c r="L824" s="219"/>
      <c r="M824" s="220"/>
      <c r="N824" s="221"/>
      <c r="O824" s="221"/>
      <c r="P824" s="221"/>
      <c r="Q824" s="221"/>
      <c r="R824" s="221"/>
      <c r="S824" s="221"/>
      <c r="T824" s="222"/>
      <c r="AT824" s="223" t="s">
        <v>200</v>
      </c>
      <c r="AU824" s="223" t="s">
        <v>81</v>
      </c>
      <c r="AV824" s="13" t="s">
        <v>83</v>
      </c>
      <c r="AW824" s="13" t="s">
        <v>30</v>
      </c>
      <c r="AX824" s="13" t="s">
        <v>73</v>
      </c>
      <c r="AY824" s="223" t="s">
        <v>124</v>
      </c>
    </row>
    <row r="825" spans="1:65" s="14" customFormat="1" ht="11.25">
      <c r="B825" s="224"/>
      <c r="C825" s="225"/>
      <c r="D825" s="193" t="s">
        <v>200</v>
      </c>
      <c r="E825" s="226" t="s">
        <v>1</v>
      </c>
      <c r="F825" s="227" t="s">
        <v>205</v>
      </c>
      <c r="G825" s="225"/>
      <c r="H825" s="228">
        <v>1</v>
      </c>
      <c r="I825" s="229"/>
      <c r="J825" s="225"/>
      <c r="K825" s="225"/>
      <c r="L825" s="230"/>
      <c r="M825" s="231"/>
      <c r="N825" s="232"/>
      <c r="O825" s="232"/>
      <c r="P825" s="232"/>
      <c r="Q825" s="232"/>
      <c r="R825" s="232"/>
      <c r="S825" s="232"/>
      <c r="T825" s="233"/>
      <c r="AT825" s="234" t="s">
        <v>200</v>
      </c>
      <c r="AU825" s="234" t="s">
        <v>81</v>
      </c>
      <c r="AV825" s="14" t="s">
        <v>129</v>
      </c>
      <c r="AW825" s="14" t="s">
        <v>30</v>
      </c>
      <c r="AX825" s="14" t="s">
        <v>81</v>
      </c>
      <c r="AY825" s="234" t="s">
        <v>124</v>
      </c>
    </row>
    <row r="826" spans="1:65" s="2" customFormat="1" ht="16.5" customHeight="1">
      <c r="A826" s="34"/>
      <c r="B826" s="35"/>
      <c r="C826" s="179" t="s">
        <v>391</v>
      </c>
      <c r="D826" s="179" t="s">
        <v>125</v>
      </c>
      <c r="E826" s="180" t="s">
        <v>645</v>
      </c>
      <c r="F826" s="181" t="s">
        <v>646</v>
      </c>
      <c r="G826" s="182" t="s">
        <v>226</v>
      </c>
      <c r="H826" s="183">
        <v>2</v>
      </c>
      <c r="I826" s="184"/>
      <c r="J826" s="185">
        <f>ROUND(I826*H826,2)</f>
        <v>0</v>
      </c>
      <c r="K826" s="186"/>
      <c r="L826" s="39"/>
      <c r="M826" s="187" t="s">
        <v>1</v>
      </c>
      <c r="N826" s="188" t="s">
        <v>38</v>
      </c>
      <c r="O826" s="71"/>
      <c r="P826" s="189">
        <f>O826*H826</f>
        <v>0</v>
      </c>
      <c r="Q826" s="189">
        <v>0</v>
      </c>
      <c r="R826" s="189">
        <f>Q826*H826</f>
        <v>0</v>
      </c>
      <c r="S826" s="189">
        <v>0</v>
      </c>
      <c r="T826" s="190">
        <f>S826*H826</f>
        <v>0</v>
      </c>
      <c r="U826" s="34"/>
      <c r="V826" s="34"/>
      <c r="W826" s="34"/>
      <c r="X826" s="34"/>
      <c r="Y826" s="34"/>
      <c r="Z826" s="34"/>
      <c r="AA826" s="34"/>
      <c r="AB826" s="34"/>
      <c r="AC826" s="34"/>
      <c r="AD826" s="34"/>
      <c r="AE826" s="34"/>
      <c r="AR826" s="191" t="s">
        <v>129</v>
      </c>
      <c r="AT826" s="191" t="s">
        <v>125</v>
      </c>
      <c r="AU826" s="191" t="s">
        <v>81</v>
      </c>
      <c r="AY826" s="17" t="s">
        <v>124</v>
      </c>
      <c r="BE826" s="192">
        <f>IF(N826="základní",J826,0)</f>
        <v>0</v>
      </c>
      <c r="BF826" s="192">
        <f>IF(N826="snížená",J826,0)</f>
        <v>0</v>
      </c>
      <c r="BG826" s="192">
        <f>IF(N826="zákl. přenesená",J826,0)</f>
        <v>0</v>
      </c>
      <c r="BH826" s="192">
        <f>IF(N826="sníž. přenesená",J826,0)</f>
        <v>0</v>
      </c>
      <c r="BI826" s="192">
        <f>IF(N826="nulová",J826,0)</f>
        <v>0</v>
      </c>
      <c r="BJ826" s="17" t="s">
        <v>81</v>
      </c>
      <c r="BK826" s="192">
        <f>ROUND(I826*H826,2)</f>
        <v>0</v>
      </c>
      <c r="BL826" s="17" t="s">
        <v>129</v>
      </c>
      <c r="BM826" s="191" t="s">
        <v>647</v>
      </c>
    </row>
    <row r="827" spans="1:65" s="11" customFormat="1" ht="25.9" customHeight="1">
      <c r="B827" s="165"/>
      <c r="C827" s="166"/>
      <c r="D827" s="167" t="s">
        <v>72</v>
      </c>
      <c r="E827" s="168" t="s">
        <v>587</v>
      </c>
      <c r="F827" s="168" t="s">
        <v>648</v>
      </c>
      <c r="G827" s="166"/>
      <c r="H827" s="166"/>
      <c r="I827" s="169"/>
      <c r="J827" s="170">
        <f>BK827</f>
        <v>0</v>
      </c>
      <c r="K827" s="166"/>
      <c r="L827" s="171"/>
      <c r="M827" s="172"/>
      <c r="N827" s="173"/>
      <c r="O827" s="173"/>
      <c r="P827" s="174">
        <f>SUM(P828:P1246)</f>
        <v>0</v>
      </c>
      <c r="Q827" s="173"/>
      <c r="R827" s="174">
        <f>SUM(R828:R1246)</f>
        <v>0</v>
      </c>
      <c r="S827" s="173"/>
      <c r="T827" s="175">
        <f>SUM(T828:T1246)</f>
        <v>0</v>
      </c>
      <c r="AR827" s="176" t="s">
        <v>81</v>
      </c>
      <c r="AT827" s="177" t="s">
        <v>72</v>
      </c>
      <c r="AU827" s="177" t="s">
        <v>73</v>
      </c>
      <c r="AY827" s="176" t="s">
        <v>124</v>
      </c>
      <c r="BK827" s="178">
        <f>SUM(BK828:BK1246)</f>
        <v>0</v>
      </c>
    </row>
    <row r="828" spans="1:65" s="2" customFormat="1" ht="21.75" customHeight="1">
      <c r="A828" s="34"/>
      <c r="B828" s="35"/>
      <c r="C828" s="179" t="s">
        <v>345</v>
      </c>
      <c r="D828" s="179" t="s">
        <v>125</v>
      </c>
      <c r="E828" s="180" t="s">
        <v>649</v>
      </c>
      <c r="F828" s="181" t="s">
        <v>650</v>
      </c>
      <c r="G828" s="182" t="s">
        <v>216</v>
      </c>
      <c r="H828" s="183">
        <v>2.82</v>
      </c>
      <c r="I828" s="184"/>
      <c r="J828" s="185">
        <f>ROUND(I828*H828,2)</f>
        <v>0</v>
      </c>
      <c r="K828" s="186"/>
      <c r="L828" s="39"/>
      <c r="M828" s="187" t="s">
        <v>1</v>
      </c>
      <c r="N828" s="188" t="s">
        <v>38</v>
      </c>
      <c r="O828" s="71"/>
      <c r="P828" s="189">
        <f>O828*H828</f>
        <v>0</v>
      </c>
      <c r="Q828" s="189">
        <v>0</v>
      </c>
      <c r="R828" s="189">
        <f>Q828*H828</f>
        <v>0</v>
      </c>
      <c r="S828" s="189">
        <v>0</v>
      </c>
      <c r="T828" s="190">
        <f>S828*H828</f>
        <v>0</v>
      </c>
      <c r="U828" s="34"/>
      <c r="V828" s="34"/>
      <c r="W828" s="34"/>
      <c r="X828" s="34"/>
      <c r="Y828" s="34"/>
      <c r="Z828" s="34"/>
      <c r="AA828" s="34"/>
      <c r="AB828" s="34"/>
      <c r="AC828" s="34"/>
      <c r="AD828" s="34"/>
      <c r="AE828" s="34"/>
      <c r="AR828" s="191" t="s">
        <v>129</v>
      </c>
      <c r="AT828" s="191" t="s">
        <v>125</v>
      </c>
      <c r="AU828" s="191" t="s">
        <v>81</v>
      </c>
      <c r="AY828" s="17" t="s">
        <v>124</v>
      </c>
      <c r="BE828" s="192">
        <f>IF(N828="základní",J828,0)</f>
        <v>0</v>
      </c>
      <c r="BF828" s="192">
        <f>IF(N828="snížená",J828,0)</f>
        <v>0</v>
      </c>
      <c r="BG828" s="192">
        <f>IF(N828="zákl. přenesená",J828,0)</f>
        <v>0</v>
      </c>
      <c r="BH828" s="192">
        <f>IF(N828="sníž. přenesená",J828,0)</f>
        <v>0</v>
      </c>
      <c r="BI828" s="192">
        <f>IF(N828="nulová",J828,0)</f>
        <v>0</v>
      </c>
      <c r="BJ828" s="17" t="s">
        <v>81</v>
      </c>
      <c r="BK828" s="192">
        <f>ROUND(I828*H828,2)</f>
        <v>0</v>
      </c>
      <c r="BL828" s="17" t="s">
        <v>129</v>
      </c>
      <c r="BM828" s="191" t="s">
        <v>651</v>
      </c>
    </row>
    <row r="829" spans="1:65" s="2" customFormat="1" ht="39">
      <c r="A829" s="34"/>
      <c r="B829" s="35"/>
      <c r="C829" s="36"/>
      <c r="D829" s="193" t="s">
        <v>198</v>
      </c>
      <c r="E829" s="36"/>
      <c r="F829" s="194" t="s">
        <v>652</v>
      </c>
      <c r="G829" s="36"/>
      <c r="H829" s="36"/>
      <c r="I829" s="195"/>
      <c r="J829" s="36"/>
      <c r="K829" s="36"/>
      <c r="L829" s="39"/>
      <c r="M829" s="196"/>
      <c r="N829" s="197"/>
      <c r="O829" s="71"/>
      <c r="P829" s="71"/>
      <c r="Q829" s="71"/>
      <c r="R829" s="71"/>
      <c r="S829" s="71"/>
      <c r="T829" s="72"/>
      <c r="U829" s="34"/>
      <c r="V829" s="34"/>
      <c r="W829" s="34"/>
      <c r="X829" s="34"/>
      <c r="Y829" s="34"/>
      <c r="Z829" s="34"/>
      <c r="AA829" s="34"/>
      <c r="AB829" s="34"/>
      <c r="AC829" s="34"/>
      <c r="AD829" s="34"/>
      <c r="AE829" s="34"/>
      <c r="AT829" s="17" t="s">
        <v>198</v>
      </c>
      <c r="AU829" s="17" t="s">
        <v>81</v>
      </c>
    </row>
    <row r="830" spans="1:65" s="12" customFormat="1" ht="11.25">
      <c r="B830" s="203"/>
      <c r="C830" s="204"/>
      <c r="D830" s="193" t="s">
        <v>200</v>
      </c>
      <c r="E830" s="205" t="s">
        <v>1</v>
      </c>
      <c r="F830" s="206" t="s">
        <v>555</v>
      </c>
      <c r="G830" s="204"/>
      <c r="H830" s="205" t="s">
        <v>1</v>
      </c>
      <c r="I830" s="207"/>
      <c r="J830" s="204"/>
      <c r="K830" s="204"/>
      <c r="L830" s="208"/>
      <c r="M830" s="209"/>
      <c r="N830" s="210"/>
      <c r="O830" s="210"/>
      <c r="P830" s="210"/>
      <c r="Q830" s="210"/>
      <c r="R830" s="210"/>
      <c r="S830" s="210"/>
      <c r="T830" s="211"/>
      <c r="AT830" s="212" t="s">
        <v>200</v>
      </c>
      <c r="AU830" s="212" t="s">
        <v>81</v>
      </c>
      <c r="AV830" s="12" t="s">
        <v>81</v>
      </c>
      <c r="AW830" s="12" t="s">
        <v>30</v>
      </c>
      <c r="AX830" s="12" t="s">
        <v>73</v>
      </c>
      <c r="AY830" s="212" t="s">
        <v>124</v>
      </c>
    </row>
    <row r="831" spans="1:65" s="12" customFormat="1" ht="11.25">
      <c r="B831" s="203"/>
      <c r="C831" s="204"/>
      <c r="D831" s="193" t="s">
        <v>200</v>
      </c>
      <c r="E831" s="205" t="s">
        <v>1</v>
      </c>
      <c r="F831" s="206" t="s">
        <v>229</v>
      </c>
      <c r="G831" s="204"/>
      <c r="H831" s="205" t="s">
        <v>1</v>
      </c>
      <c r="I831" s="207"/>
      <c r="J831" s="204"/>
      <c r="K831" s="204"/>
      <c r="L831" s="208"/>
      <c r="M831" s="209"/>
      <c r="N831" s="210"/>
      <c r="O831" s="210"/>
      <c r="P831" s="210"/>
      <c r="Q831" s="210"/>
      <c r="R831" s="210"/>
      <c r="S831" s="210"/>
      <c r="T831" s="211"/>
      <c r="AT831" s="212" t="s">
        <v>200</v>
      </c>
      <c r="AU831" s="212" t="s">
        <v>81</v>
      </c>
      <c r="AV831" s="12" t="s">
        <v>81</v>
      </c>
      <c r="AW831" s="12" t="s">
        <v>30</v>
      </c>
      <c r="AX831" s="12" t="s">
        <v>73</v>
      </c>
      <c r="AY831" s="212" t="s">
        <v>124</v>
      </c>
    </row>
    <row r="832" spans="1:65" s="13" customFormat="1" ht="11.25">
      <c r="B832" s="213"/>
      <c r="C832" s="214"/>
      <c r="D832" s="193" t="s">
        <v>200</v>
      </c>
      <c r="E832" s="215" t="s">
        <v>1</v>
      </c>
      <c r="F832" s="216" t="s">
        <v>653</v>
      </c>
      <c r="G832" s="214"/>
      <c r="H832" s="217">
        <v>0.18</v>
      </c>
      <c r="I832" s="218"/>
      <c r="J832" s="214"/>
      <c r="K832" s="214"/>
      <c r="L832" s="219"/>
      <c r="M832" s="220"/>
      <c r="N832" s="221"/>
      <c r="O832" s="221"/>
      <c r="P832" s="221"/>
      <c r="Q832" s="221"/>
      <c r="R832" s="221"/>
      <c r="S832" s="221"/>
      <c r="T832" s="222"/>
      <c r="AT832" s="223" t="s">
        <v>200</v>
      </c>
      <c r="AU832" s="223" t="s">
        <v>81</v>
      </c>
      <c r="AV832" s="13" t="s">
        <v>83</v>
      </c>
      <c r="AW832" s="13" t="s">
        <v>30</v>
      </c>
      <c r="AX832" s="13" t="s">
        <v>73</v>
      </c>
      <c r="AY832" s="223" t="s">
        <v>124</v>
      </c>
    </row>
    <row r="833" spans="1:65" s="12" customFormat="1" ht="11.25">
      <c r="B833" s="203"/>
      <c r="C833" s="204"/>
      <c r="D833" s="193" t="s">
        <v>200</v>
      </c>
      <c r="E833" s="205" t="s">
        <v>1</v>
      </c>
      <c r="F833" s="206" t="s">
        <v>231</v>
      </c>
      <c r="G833" s="204"/>
      <c r="H833" s="205" t="s">
        <v>1</v>
      </c>
      <c r="I833" s="207"/>
      <c r="J833" s="204"/>
      <c r="K833" s="204"/>
      <c r="L833" s="208"/>
      <c r="M833" s="209"/>
      <c r="N833" s="210"/>
      <c r="O833" s="210"/>
      <c r="P833" s="210"/>
      <c r="Q833" s="210"/>
      <c r="R833" s="210"/>
      <c r="S833" s="210"/>
      <c r="T833" s="211"/>
      <c r="AT833" s="212" t="s">
        <v>200</v>
      </c>
      <c r="AU833" s="212" t="s">
        <v>81</v>
      </c>
      <c r="AV833" s="12" t="s">
        <v>81</v>
      </c>
      <c r="AW833" s="12" t="s">
        <v>30</v>
      </c>
      <c r="AX833" s="12" t="s">
        <v>73</v>
      </c>
      <c r="AY833" s="212" t="s">
        <v>124</v>
      </c>
    </row>
    <row r="834" spans="1:65" s="13" customFormat="1" ht="11.25">
      <c r="B834" s="213"/>
      <c r="C834" s="214"/>
      <c r="D834" s="193" t="s">
        <v>200</v>
      </c>
      <c r="E834" s="215" t="s">
        <v>1</v>
      </c>
      <c r="F834" s="216" t="s">
        <v>654</v>
      </c>
      <c r="G834" s="214"/>
      <c r="H834" s="217">
        <v>1.05</v>
      </c>
      <c r="I834" s="218"/>
      <c r="J834" s="214"/>
      <c r="K834" s="214"/>
      <c r="L834" s="219"/>
      <c r="M834" s="220"/>
      <c r="N834" s="221"/>
      <c r="O834" s="221"/>
      <c r="P834" s="221"/>
      <c r="Q834" s="221"/>
      <c r="R834" s="221"/>
      <c r="S834" s="221"/>
      <c r="T834" s="222"/>
      <c r="AT834" s="223" t="s">
        <v>200</v>
      </c>
      <c r="AU834" s="223" t="s">
        <v>81</v>
      </c>
      <c r="AV834" s="13" t="s">
        <v>83</v>
      </c>
      <c r="AW834" s="13" t="s">
        <v>30</v>
      </c>
      <c r="AX834" s="13" t="s">
        <v>73</v>
      </c>
      <c r="AY834" s="223" t="s">
        <v>124</v>
      </c>
    </row>
    <row r="835" spans="1:65" s="13" customFormat="1" ht="11.25">
      <c r="B835" s="213"/>
      <c r="C835" s="214"/>
      <c r="D835" s="193" t="s">
        <v>200</v>
      </c>
      <c r="E835" s="215" t="s">
        <v>1</v>
      </c>
      <c r="F835" s="216" t="s">
        <v>655</v>
      </c>
      <c r="G835" s="214"/>
      <c r="H835" s="217">
        <v>0.18</v>
      </c>
      <c r="I835" s="218"/>
      <c r="J835" s="214"/>
      <c r="K835" s="214"/>
      <c r="L835" s="219"/>
      <c r="M835" s="220"/>
      <c r="N835" s="221"/>
      <c r="O835" s="221"/>
      <c r="P835" s="221"/>
      <c r="Q835" s="221"/>
      <c r="R835" s="221"/>
      <c r="S835" s="221"/>
      <c r="T835" s="222"/>
      <c r="AT835" s="223" t="s">
        <v>200</v>
      </c>
      <c r="AU835" s="223" t="s">
        <v>81</v>
      </c>
      <c r="AV835" s="13" t="s">
        <v>83</v>
      </c>
      <c r="AW835" s="13" t="s">
        <v>30</v>
      </c>
      <c r="AX835" s="13" t="s">
        <v>73</v>
      </c>
      <c r="AY835" s="223" t="s">
        <v>124</v>
      </c>
    </row>
    <row r="836" spans="1:65" s="12" customFormat="1" ht="11.25">
      <c r="B836" s="203"/>
      <c r="C836" s="204"/>
      <c r="D836" s="193" t="s">
        <v>200</v>
      </c>
      <c r="E836" s="205" t="s">
        <v>1</v>
      </c>
      <c r="F836" s="206" t="s">
        <v>561</v>
      </c>
      <c r="G836" s="204"/>
      <c r="H836" s="205" t="s">
        <v>1</v>
      </c>
      <c r="I836" s="207"/>
      <c r="J836" s="204"/>
      <c r="K836" s="204"/>
      <c r="L836" s="208"/>
      <c r="M836" s="209"/>
      <c r="N836" s="210"/>
      <c r="O836" s="210"/>
      <c r="P836" s="210"/>
      <c r="Q836" s="210"/>
      <c r="R836" s="210"/>
      <c r="S836" s="210"/>
      <c r="T836" s="211"/>
      <c r="AT836" s="212" t="s">
        <v>200</v>
      </c>
      <c r="AU836" s="212" t="s">
        <v>81</v>
      </c>
      <c r="AV836" s="12" t="s">
        <v>81</v>
      </c>
      <c r="AW836" s="12" t="s">
        <v>30</v>
      </c>
      <c r="AX836" s="12" t="s">
        <v>73</v>
      </c>
      <c r="AY836" s="212" t="s">
        <v>124</v>
      </c>
    </row>
    <row r="837" spans="1:65" s="12" customFormat="1" ht="11.25">
      <c r="B837" s="203"/>
      <c r="C837" s="204"/>
      <c r="D837" s="193" t="s">
        <v>200</v>
      </c>
      <c r="E837" s="205" t="s">
        <v>1</v>
      </c>
      <c r="F837" s="206" t="s">
        <v>229</v>
      </c>
      <c r="G837" s="204"/>
      <c r="H837" s="205" t="s">
        <v>1</v>
      </c>
      <c r="I837" s="207"/>
      <c r="J837" s="204"/>
      <c r="K837" s="204"/>
      <c r="L837" s="208"/>
      <c r="M837" s="209"/>
      <c r="N837" s="210"/>
      <c r="O837" s="210"/>
      <c r="P837" s="210"/>
      <c r="Q837" s="210"/>
      <c r="R837" s="210"/>
      <c r="S837" s="210"/>
      <c r="T837" s="211"/>
      <c r="AT837" s="212" t="s">
        <v>200</v>
      </c>
      <c r="AU837" s="212" t="s">
        <v>81</v>
      </c>
      <c r="AV837" s="12" t="s">
        <v>81</v>
      </c>
      <c r="AW837" s="12" t="s">
        <v>30</v>
      </c>
      <c r="AX837" s="12" t="s">
        <v>73</v>
      </c>
      <c r="AY837" s="212" t="s">
        <v>124</v>
      </c>
    </row>
    <row r="838" spans="1:65" s="13" customFormat="1" ht="11.25">
      <c r="B838" s="213"/>
      <c r="C838" s="214"/>
      <c r="D838" s="193" t="s">
        <v>200</v>
      </c>
      <c r="E838" s="215" t="s">
        <v>1</v>
      </c>
      <c r="F838" s="216" t="s">
        <v>656</v>
      </c>
      <c r="G838" s="214"/>
      <c r="H838" s="217">
        <v>0.18</v>
      </c>
      <c r="I838" s="218"/>
      <c r="J838" s="214"/>
      <c r="K838" s="214"/>
      <c r="L838" s="219"/>
      <c r="M838" s="220"/>
      <c r="N838" s="221"/>
      <c r="O838" s="221"/>
      <c r="P838" s="221"/>
      <c r="Q838" s="221"/>
      <c r="R838" s="221"/>
      <c r="S838" s="221"/>
      <c r="T838" s="222"/>
      <c r="AT838" s="223" t="s">
        <v>200</v>
      </c>
      <c r="AU838" s="223" t="s">
        <v>81</v>
      </c>
      <c r="AV838" s="13" t="s">
        <v>83</v>
      </c>
      <c r="AW838" s="13" t="s">
        <v>30</v>
      </c>
      <c r="AX838" s="13" t="s">
        <v>73</v>
      </c>
      <c r="AY838" s="223" t="s">
        <v>124</v>
      </c>
    </row>
    <row r="839" spans="1:65" s="12" customFormat="1" ht="11.25">
      <c r="B839" s="203"/>
      <c r="C839" s="204"/>
      <c r="D839" s="193" t="s">
        <v>200</v>
      </c>
      <c r="E839" s="205" t="s">
        <v>1</v>
      </c>
      <c r="F839" s="206" t="s">
        <v>231</v>
      </c>
      <c r="G839" s="204"/>
      <c r="H839" s="205" t="s">
        <v>1</v>
      </c>
      <c r="I839" s="207"/>
      <c r="J839" s="204"/>
      <c r="K839" s="204"/>
      <c r="L839" s="208"/>
      <c r="M839" s="209"/>
      <c r="N839" s="210"/>
      <c r="O839" s="210"/>
      <c r="P839" s="210"/>
      <c r="Q839" s="210"/>
      <c r="R839" s="210"/>
      <c r="S839" s="210"/>
      <c r="T839" s="211"/>
      <c r="AT839" s="212" t="s">
        <v>200</v>
      </c>
      <c r="AU839" s="212" t="s">
        <v>81</v>
      </c>
      <c r="AV839" s="12" t="s">
        <v>81</v>
      </c>
      <c r="AW839" s="12" t="s">
        <v>30</v>
      </c>
      <c r="AX839" s="12" t="s">
        <v>73</v>
      </c>
      <c r="AY839" s="212" t="s">
        <v>124</v>
      </c>
    </row>
    <row r="840" spans="1:65" s="13" customFormat="1" ht="11.25">
      <c r="B840" s="213"/>
      <c r="C840" s="214"/>
      <c r="D840" s="193" t="s">
        <v>200</v>
      </c>
      <c r="E840" s="215" t="s">
        <v>1</v>
      </c>
      <c r="F840" s="216" t="s">
        <v>657</v>
      </c>
      <c r="G840" s="214"/>
      <c r="H840" s="217">
        <v>1.05</v>
      </c>
      <c r="I840" s="218"/>
      <c r="J840" s="214"/>
      <c r="K840" s="214"/>
      <c r="L840" s="219"/>
      <c r="M840" s="220"/>
      <c r="N840" s="221"/>
      <c r="O840" s="221"/>
      <c r="P840" s="221"/>
      <c r="Q840" s="221"/>
      <c r="R840" s="221"/>
      <c r="S840" s="221"/>
      <c r="T840" s="222"/>
      <c r="AT840" s="223" t="s">
        <v>200</v>
      </c>
      <c r="AU840" s="223" t="s">
        <v>81</v>
      </c>
      <c r="AV840" s="13" t="s">
        <v>83</v>
      </c>
      <c r="AW840" s="13" t="s">
        <v>30</v>
      </c>
      <c r="AX840" s="13" t="s">
        <v>73</v>
      </c>
      <c r="AY840" s="223" t="s">
        <v>124</v>
      </c>
    </row>
    <row r="841" spans="1:65" s="13" customFormat="1" ht="11.25">
      <c r="B841" s="213"/>
      <c r="C841" s="214"/>
      <c r="D841" s="193" t="s">
        <v>200</v>
      </c>
      <c r="E841" s="215" t="s">
        <v>1</v>
      </c>
      <c r="F841" s="216" t="s">
        <v>658</v>
      </c>
      <c r="G841" s="214"/>
      <c r="H841" s="217">
        <v>0.18</v>
      </c>
      <c r="I841" s="218"/>
      <c r="J841" s="214"/>
      <c r="K841" s="214"/>
      <c r="L841" s="219"/>
      <c r="M841" s="220"/>
      <c r="N841" s="221"/>
      <c r="O841" s="221"/>
      <c r="P841" s="221"/>
      <c r="Q841" s="221"/>
      <c r="R841" s="221"/>
      <c r="S841" s="221"/>
      <c r="T841" s="222"/>
      <c r="AT841" s="223" t="s">
        <v>200</v>
      </c>
      <c r="AU841" s="223" t="s">
        <v>81</v>
      </c>
      <c r="AV841" s="13" t="s">
        <v>83</v>
      </c>
      <c r="AW841" s="13" t="s">
        <v>30</v>
      </c>
      <c r="AX841" s="13" t="s">
        <v>73</v>
      </c>
      <c r="AY841" s="223" t="s">
        <v>124</v>
      </c>
    </row>
    <row r="842" spans="1:65" s="14" customFormat="1" ht="11.25">
      <c r="B842" s="224"/>
      <c r="C842" s="225"/>
      <c r="D842" s="193" t="s">
        <v>200</v>
      </c>
      <c r="E842" s="226" t="s">
        <v>1</v>
      </c>
      <c r="F842" s="227" t="s">
        <v>205</v>
      </c>
      <c r="G842" s="225"/>
      <c r="H842" s="228">
        <v>2.82</v>
      </c>
      <c r="I842" s="229"/>
      <c r="J842" s="225"/>
      <c r="K842" s="225"/>
      <c r="L842" s="230"/>
      <c r="M842" s="231"/>
      <c r="N842" s="232"/>
      <c r="O842" s="232"/>
      <c r="P842" s="232"/>
      <c r="Q842" s="232"/>
      <c r="R842" s="232"/>
      <c r="S842" s="232"/>
      <c r="T842" s="233"/>
      <c r="AT842" s="234" t="s">
        <v>200</v>
      </c>
      <c r="AU842" s="234" t="s">
        <v>81</v>
      </c>
      <c r="AV842" s="14" t="s">
        <v>129</v>
      </c>
      <c r="AW842" s="14" t="s">
        <v>30</v>
      </c>
      <c r="AX842" s="14" t="s">
        <v>81</v>
      </c>
      <c r="AY842" s="234" t="s">
        <v>124</v>
      </c>
    </row>
    <row r="843" spans="1:65" s="2" customFormat="1" ht="24.2" customHeight="1">
      <c r="A843" s="34"/>
      <c r="B843" s="35"/>
      <c r="C843" s="179" t="s">
        <v>398</v>
      </c>
      <c r="D843" s="179" t="s">
        <v>125</v>
      </c>
      <c r="E843" s="180" t="s">
        <v>659</v>
      </c>
      <c r="F843" s="181" t="s">
        <v>660</v>
      </c>
      <c r="G843" s="182" t="s">
        <v>216</v>
      </c>
      <c r="H843" s="183">
        <v>4.8</v>
      </c>
      <c r="I843" s="184"/>
      <c r="J843" s="185">
        <f>ROUND(I843*H843,2)</f>
        <v>0</v>
      </c>
      <c r="K843" s="186"/>
      <c r="L843" s="39"/>
      <c r="M843" s="187" t="s">
        <v>1</v>
      </c>
      <c r="N843" s="188" t="s">
        <v>38</v>
      </c>
      <c r="O843" s="71"/>
      <c r="P843" s="189">
        <f>O843*H843</f>
        <v>0</v>
      </c>
      <c r="Q843" s="189">
        <v>0</v>
      </c>
      <c r="R843" s="189">
        <f>Q843*H843</f>
        <v>0</v>
      </c>
      <c r="S843" s="189">
        <v>0</v>
      </c>
      <c r="T843" s="190">
        <f>S843*H843</f>
        <v>0</v>
      </c>
      <c r="U843" s="34"/>
      <c r="V843" s="34"/>
      <c r="W843" s="34"/>
      <c r="X843" s="34"/>
      <c r="Y843" s="34"/>
      <c r="Z843" s="34"/>
      <c r="AA843" s="34"/>
      <c r="AB843" s="34"/>
      <c r="AC843" s="34"/>
      <c r="AD843" s="34"/>
      <c r="AE843" s="34"/>
      <c r="AR843" s="191" t="s">
        <v>129</v>
      </c>
      <c r="AT843" s="191" t="s">
        <v>125</v>
      </c>
      <c r="AU843" s="191" t="s">
        <v>81</v>
      </c>
      <c r="AY843" s="17" t="s">
        <v>124</v>
      </c>
      <c r="BE843" s="192">
        <f>IF(N843="základní",J843,0)</f>
        <v>0</v>
      </c>
      <c r="BF843" s="192">
        <f>IF(N843="snížená",J843,0)</f>
        <v>0</v>
      </c>
      <c r="BG843" s="192">
        <f>IF(N843="zákl. přenesená",J843,0)</f>
        <v>0</v>
      </c>
      <c r="BH843" s="192">
        <f>IF(N843="sníž. přenesená",J843,0)</f>
        <v>0</v>
      </c>
      <c r="BI843" s="192">
        <f>IF(N843="nulová",J843,0)</f>
        <v>0</v>
      </c>
      <c r="BJ843" s="17" t="s">
        <v>81</v>
      </c>
      <c r="BK843" s="192">
        <f>ROUND(I843*H843,2)</f>
        <v>0</v>
      </c>
      <c r="BL843" s="17" t="s">
        <v>129</v>
      </c>
      <c r="BM843" s="191" t="s">
        <v>661</v>
      </c>
    </row>
    <row r="844" spans="1:65" s="2" customFormat="1" ht="39">
      <c r="A844" s="34"/>
      <c r="B844" s="35"/>
      <c r="C844" s="36"/>
      <c r="D844" s="193" t="s">
        <v>198</v>
      </c>
      <c r="E844" s="36"/>
      <c r="F844" s="194" t="s">
        <v>652</v>
      </c>
      <c r="G844" s="36"/>
      <c r="H844" s="36"/>
      <c r="I844" s="195"/>
      <c r="J844" s="36"/>
      <c r="K844" s="36"/>
      <c r="L844" s="39"/>
      <c r="M844" s="196"/>
      <c r="N844" s="197"/>
      <c r="O844" s="71"/>
      <c r="P844" s="71"/>
      <c r="Q844" s="71"/>
      <c r="R844" s="71"/>
      <c r="S844" s="71"/>
      <c r="T844" s="72"/>
      <c r="U844" s="34"/>
      <c r="V844" s="34"/>
      <c r="W844" s="34"/>
      <c r="X844" s="34"/>
      <c r="Y844" s="34"/>
      <c r="Z844" s="34"/>
      <c r="AA844" s="34"/>
      <c r="AB844" s="34"/>
      <c r="AC844" s="34"/>
      <c r="AD844" s="34"/>
      <c r="AE844" s="34"/>
      <c r="AT844" s="17" t="s">
        <v>198</v>
      </c>
      <c r="AU844" s="17" t="s">
        <v>81</v>
      </c>
    </row>
    <row r="845" spans="1:65" s="12" customFormat="1" ht="11.25">
      <c r="B845" s="203"/>
      <c r="C845" s="204"/>
      <c r="D845" s="193" t="s">
        <v>200</v>
      </c>
      <c r="E845" s="205" t="s">
        <v>1</v>
      </c>
      <c r="F845" s="206" t="s">
        <v>555</v>
      </c>
      <c r="G845" s="204"/>
      <c r="H845" s="205" t="s">
        <v>1</v>
      </c>
      <c r="I845" s="207"/>
      <c r="J845" s="204"/>
      <c r="K845" s="204"/>
      <c r="L845" s="208"/>
      <c r="M845" s="209"/>
      <c r="N845" s="210"/>
      <c r="O845" s="210"/>
      <c r="P845" s="210"/>
      <c r="Q845" s="210"/>
      <c r="R845" s="210"/>
      <c r="S845" s="210"/>
      <c r="T845" s="211"/>
      <c r="AT845" s="212" t="s">
        <v>200</v>
      </c>
      <c r="AU845" s="212" t="s">
        <v>81</v>
      </c>
      <c r="AV845" s="12" t="s">
        <v>81</v>
      </c>
      <c r="AW845" s="12" t="s">
        <v>30</v>
      </c>
      <c r="AX845" s="12" t="s">
        <v>73</v>
      </c>
      <c r="AY845" s="212" t="s">
        <v>124</v>
      </c>
    </row>
    <row r="846" spans="1:65" s="12" customFormat="1" ht="11.25">
      <c r="B846" s="203"/>
      <c r="C846" s="204"/>
      <c r="D846" s="193" t="s">
        <v>200</v>
      </c>
      <c r="E846" s="205" t="s">
        <v>1</v>
      </c>
      <c r="F846" s="206" t="s">
        <v>229</v>
      </c>
      <c r="G846" s="204"/>
      <c r="H846" s="205" t="s">
        <v>1</v>
      </c>
      <c r="I846" s="207"/>
      <c r="J846" s="204"/>
      <c r="K846" s="204"/>
      <c r="L846" s="208"/>
      <c r="M846" s="209"/>
      <c r="N846" s="210"/>
      <c r="O846" s="210"/>
      <c r="P846" s="210"/>
      <c r="Q846" s="210"/>
      <c r="R846" s="210"/>
      <c r="S846" s="210"/>
      <c r="T846" s="211"/>
      <c r="AT846" s="212" t="s">
        <v>200</v>
      </c>
      <c r="AU846" s="212" t="s">
        <v>81</v>
      </c>
      <c r="AV846" s="12" t="s">
        <v>81</v>
      </c>
      <c r="AW846" s="12" t="s">
        <v>30</v>
      </c>
      <c r="AX846" s="12" t="s">
        <v>73</v>
      </c>
      <c r="AY846" s="212" t="s">
        <v>124</v>
      </c>
    </row>
    <row r="847" spans="1:65" s="13" customFormat="1" ht="11.25">
      <c r="B847" s="213"/>
      <c r="C847" s="214"/>
      <c r="D847" s="193" t="s">
        <v>200</v>
      </c>
      <c r="E847" s="215" t="s">
        <v>1</v>
      </c>
      <c r="F847" s="216" t="s">
        <v>662</v>
      </c>
      <c r="G847" s="214"/>
      <c r="H847" s="217">
        <v>1.2</v>
      </c>
      <c r="I847" s="218"/>
      <c r="J847" s="214"/>
      <c r="K847" s="214"/>
      <c r="L847" s="219"/>
      <c r="M847" s="220"/>
      <c r="N847" s="221"/>
      <c r="O847" s="221"/>
      <c r="P847" s="221"/>
      <c r="Q847" s="221"/>
      <c r="R847" s="221"/>
      <c r="S847" s="221"/>
      <c r="T847" s="222"/>
      <c r="AT847" s="223" t="s">
        <v>200</v>
      </c>
      <c r="AU847" s="223" t="s">
        <v>81</v>
      </c>
      <c r="AV847" s="13" t="s">
        <v>83</v>
      </c>
      <c r="AW847" s="13" t="s">
        <v>30</v>
      </c>
      <c r="AX847" s="13" t="s">
        <v>73</v>
      </c>
      <c r="AY847" s="223" t="s">
        <v>124</v>
      </c>
    </row>
    <row r="848" spans="1:65" s="12" customFormat="1" ht="11.25">
      <c r="B848" s="203"/>
      <c r="C848" s="204"/>
      <c r="D848" s="193" t="s">
        <v>200</v>
      </c>
      <c r="E848" s="205" t="s">
        <v>1</v>
      </c>
      <c r="F848" s="206" t="s">
        <v>231</v>
      </c>
      <c r="G848" s="204"/>
      <c r="H848" s="205" t="s">
        <v>1</v>
      </c>
      <c r="I848" s="207"/>
      <c r="J848" s="204"/>
      <c r="K848" s="204"/>
      <c r="L848" s="208"/>
      <c r="M848" s="209"/>
      <c r="N848" s="210"/>
      <c r="O848" s="210"/>
      <c r="P848" s="210"/>
      <c r="Q848" s="210"/>
      <c r="R848" s="210"/>
      <c r="S848" s="210"/>
      <c r="T848" s="211"/>
      <c r="AT848" s="212" t="s">
        <v>200</v>
      </c>
      <c r="AU848" s="212" t="s">
        <v>81</v>
      </c>
      <c r="AV848" s="12" t="s">
        <v>81</v>
      </c>
      <c r="AW848" s="12" t="s">
        <v>30</v>
      </c>
      <c r="AX848" s="12" t="s">
        <v>73</v>
      </c>
      <c r="AY848" s="212" t="s">
        <v>124</v>
      </c>
    </row>
    <row r="849" spans="1:65" s="13" customFormat="1" ht="11.25">
      <c r="B849" s="213"/>
      <c r="C849" s="214"/>
      <c r="D849" s="193" t="s">
        <v>200</v>
      </c>
      <c r="E849" s="215" t="s">
        <v>1</v>
      </c>
      <c r="F849" s="216" t="s">
        <v>663</v>
      </c>
      <c r="G849" s="214"/>
      <c r="H849" s="217">
        <v>1.2</v>
      </c>
      <c r="I849" s="218"/>
      <c r="J849" s="214"/>
      <c r="K849" s="214"/>
      <c r="L849" s="219"/>
      <c r="M849" s="220"/>
      <c r="N849" s="221"/>
      <c r="O849" s="221"/>
      <c r="P849" s="221"/>
      <c r="Q849" s="221"/>
      <c r="R849" s="221"/>
      <c r="S849" s="221"/>
      <c r="T849" s="222"/>
      <c r="AT849" s="223" t="s">
        <v>200</v>
      </c>
      <c r="AU849" s="223" t="s">
        <v>81</v>
      </c>
      <c r="AV849" s="13" t="s">
        <v>83</v>
      </c>
      <c r="AW849" s="13" t="s">
        <v>30</v>
      </c>
      <c r="AX849" s="13" t="s">
        <v>73</v>
      </c>
      <c r="AY849" s="223" t="s">
        <v>124</v>
      </c>
    </row>
    <row r="850" spans="1:65" s="12" customFormat="1" ht="11.25">
      <c r="B850" s="203"/>
      <c r="C850" s="204"/>
      <c r="D850" s="193" t="s">
        <v>200</v>
      </c>
      <c r="E850" s="205" t="s">
        <v>1</v>
      </c>
      <c r="F850" s="206" t="s">
        <v>561</v>
      </c>
      <c r="G850" s="204"/>
      <c r="H850" s="205" t="s">
        <v>1</v>
      </c>
      <c r="I850" s="207"/>
      <c r="J850" s="204"/>
      <c r="K850" s="204"/>
      <c r="L850" s="208"/>
      <c r="M850" s="209"/>
      <c r="N850" s="210"/>
      <c r="O850" s="210"/>
      <c r="P850" s="210"/>
      <c r="Q850" s="210"/>
      <c r="R850" s="210"/>
      <c r="S850" s="210"/>
      <c r="T850" s="211"/>
      <c r="AT850" s="212" t="s">
        <v>200</v>
      </c>
      <c r="AU850" s="212" t="s">
        <v>81</v>
      </c>
      <c r="AV850" s="12" t="s">
        <v>81</v>
      </c>
      <c r="AW850" s="12" t="s">
        <v>30</v>
      </c>
      <c r="AX850" s="12" t="s">
        <v>73</v>
      </c>
      <c r="AY850" s="212" t="s">
        <v>124</v>
      </c>
    </row>
    <row r="851" spans="1:65" s="12" customFormat="1" ht="11.25">
      <c r="B851" s="203"/>
      <c r="C851" s="204"/>
      <c r="D851" s="193" t="s">
        <v>200</v>
      </c>
      <c r="E851" s="205" t="s">
        <v>1</v>
      </c>
      <c r="F851" s="206" t="s">
        <v>229</v>
      </c>
      <c r="G851" s="204"/>
      <c r="H851" s="205" t="s">
        <v>1</v>
      </c>
      <c r="I851" s="207"/>
      <c r="J851" s="204"/>
      <c r="K851" s="204"/>
      <c r="L851" s="208"/>
      <c r="M851" s="209"/>
      <c r="N851" s="210"/>
      <c r="O851" s="210"/>
      <c r="P851" s="210"/>
      <c r="Q851" s="210"/>
      <c r="R851" s="210"/>
      <c r="S851" s="210"/>
      <c r="T851" s="211"/>
      <c r="AT851" s="212" t="s">
        <v>200</v>
      </c>
      <c r="AU851" s="212" t="s">
        <v>81</v>
      </c>
      <c r="AV851" s="12" t="s">
        <v>81</v>
      </c>
      <c r="AW851" s="12" t="s">
        <v>30</v>
      </c>
      <c r="AX851" s="12" t="s">
        <v>73</v>
      </c>
      <c r="AY851" s="212" t="s">
        <v>124</v>
      </c>
    </row>
    <row r="852" spans="1:65" s="13" customFormat="1" ht="11.25">
      <c r="B852" s="213"/>
      <c r="C852" s="214"/>
      <c r="D852" s="193" t="s">
        <v>200</v>
      </c>
      <c r="E852" s="215" t="s">
        <v>1</v>
      </c>
      <c r="F852" s="216" t="s">
        <v>664</v>
      </c>
      <c r="G852" s="214"/>
      <c r="H852" s="217">
        <v>1.2</v>
      </c>
      <c r="I852" s="218"/>
      <c r="J852" s="214"/>
      <c r="K852" s="214"/>
      <c r="L852" s="219"/>
      <c r="M852" s="220"/>
      <c r="N852" s="221"/>
      <c r="O852" s="221"/>
      <c r="P852" s="221"/>
      <c r="Q852" s="221"/>
      <c r="R852" s="221"/>
      <c r="S852" s="221"/>
      <c r="T852" s="222"/>
      <c r="AT852" s="223" t="s">
        <v>200</v>
      </c>
      <c r="AU852" s="223" t="s">
        <v>81</v>
      </c>
      <c r="AV852" s="13" t="s">
        <v>83</v>
      </c>
      <c r="AW852" s="13" t="s">
        <v>30</v>
      </c>
      <c r="AX852" s="13" t="s">
        <v>73</v>
      </c>
      <c r="AY852" s="223" t="s">
        <v>124</v>
      </c>
    </row>
    <row r="853" spans="1:65" s="12" customFormat="1" ht="11.25">
      <c r="B853" s="203"/>
      <c r="C853" s="204"/>
      <c r="D853" s="193" t="s">
        <v>200</v>
      </c>
      <c r="E853" s="205" t="s">
        <v>1</v>
      </c>
      <c r="F853" s="206" t="s">
        <v>231</v>
      </c>
      <c r="G853" s="204"/>
      <c r="H853" s="205" t="s">
        <v>1</v>
      </c>
      <c r="I853" s="207"/>
      <c r="J853" s="204"/>
      <c r="K853" s="204"/>
      <c r="L853" s="208"/>
      <c r="M853" s="209"/>
      <c r="N853" s="210"/>
      <c r="O853" s="210"/>
      <c r="P853" s="210"/>
      <c r="Q853" s="210"/>
      <c r="R853" s="210"/>
      <c r="S853" s="210"/>
      <c r="T853" s="211"/>
      <c r="AT853" s="212" t="s">
        <v>200</v>
      </c>
      <c r="AU853" s="212" t="s">
        <v>81</v>
      </c>
      <c r="AV853" s="12" t="s">
        <v>81</v>
      </c>
      <c r="AW853" s="12" t="s">
        <v>30</v>
      </c>
      <c r="AX853" s="12" t="s">
        <v>73</v>
      </c>
      <c r="AY853" s="212" t="s">
        <v>124</v>
      </c>
    </row>
    <row r="854" spans="1:65" s="13" customFormat="1" ht="11.25">
      <c r="B854" s="213"/>
      <c r="C854" s="214"/>
      <c r="D854" s="193" t="s">
        <v>200</v>
      </c>
      <c r="E854" s="215" t="s">
        <v>1</v>
      </c>
      <c r="F854" s="216" t="s">
        <v>665</v>
      </c>
      <c r="G854" s="214"/>
      <c r="H854" s="217">
        <v>1.2</v>
      </c>
      <c r="I854" s="218"/>
      <c r="J854" s="214"/>
      <c r="K854" s="214"/>
      <c r="L854" s="219"/>
      <c r="M854" s="220"/>
      <c r="N854" s="221"/>
      <c r="O854" s="221"/>
      <c r="P854" s="221"/>
      <c r="Q854" s="221"/>
      <c r="R854" s="221"/>
      <c r="S854" s="221"/>
      <c r="T854" s="222"/>
      <c r="AT854" s="223" t="s">
        <v>200</v>
      </c>
      <c r="AU854" s="223" t="s">
        <v>81</v>
      </c>
      <c r="AV854" s="13" t="s">
        <v>83</v>
      </c>
      <c r="AW854" s="13" t="s">
        <v>30</v>
      </c>
      <c r="AX854" s="13" t="s">
        <v>73</v>
      </c>
      <c r="AY854" s="223" t="s">
        <v>124</v>
      </c>
    </row>
    <row r="855" spans="1:65" s="14" customFormat="1" ht="11.25">
      <c r="B855" s="224"/>
      <c r="C855" s="225"/>
      <c r="D855" s="193" t="s">
        <v>200</v>
      </c>
      <c r="E855" s="226" t="s">
        <v>1</v>
      </c>
      <c r="F855" s="227" t="s">
        <v>205</v>
      </c>
      <c r="G855" s="225"/>
      <c r="H855" s="228">
        <v>4.8</v>
      </c>
      <c r="I855" s="229"/>
      <c r="J855" s="225"/>
      <c r="K855" s="225"/>
      <c r="L855" s="230"/>
      <c r="M855" s="231"/>
      <c r="N855" s="232"/>
      <c r="O855" s="232"/>
      <c r="P855" s="232"/>
      <c r="Q855" s="232"/>
      <c r="R855" s="232"/>
      <c r="S855" s="232"/>
      <c r="T855" s="233"/>
      <c r="AT855" s="234" t="s">
        <v>200</v>
      </c>
      <c r="AU855" s="234" t="s">
        <v>81</v>
      </c>
      <c r="AV855" s="14" t="s">
        <v>129</v>
      </c>
      <c r="AW855" s="14" t="s">
        <v>30</v>
      </c>
      <c r="AX855" s="14" t="s">
        <v>81</v>
      </c>
      <c r="AY855" s="234" t="s">
        <v>124</v>
      </c>
    </row>
    <row r="856" spans="1:65" s="2" customFormat="1" ht="44.25" customHeight="1">
      <c r="A856" s="34"/>
      <c r="B856" s="35"/>
      <c r="C856" s="179" t="s">
        <v>498</v>
      </c>
      <c r="D856" s="179" t="s">
        <v>125</v>
      </c>
      <c r="E856" s="180" t="s">
        <v>666</v>
      </c>
      <c r="F856" s="181" t="s">
        <v>667</v>
      </c>
      <c r="G856" s="182" t="s">
        <v>197</v>
      </c>
      <c r="H856" s="183">
        <v>0.27</v>
      </c>
      <c r="I856" s="184"/>
      <c r="J856" s="185">
        <f>ROUND(I856*H856,2)</f>
        <v>0</v>
      </c>
      <c r="K856" s="186"/>
      <c r="L856" s="39"/>
      <c r="M856" s="187" t="s">
        <v>1</v>
      </c>
      <c r="N856" s="188" t="s">
        <v>38</v>
      </c>
      <c r="O856" s="71"/>
      <c r="P856" s="189">
        <f>O856*H856</f>
        <v>0</v>
      </c>
      <c r="Q856" s="189">
        <v>0</v>
      </c>
      <c r="R856" s="189">
        <f>Q856*H856</f>
        <v>0</v>
      </c>
      <c r="S856" s="189">
        <v>0</v>
      </c>
      <c r="T856" s="190">
        <f>S856*H856</f>
        <v>0</v>
      </c>
      <c r="U856" s="34"/>
      <c r="V856" s="34"/>
      <c r="W856" s="34"/>
      <c r="X856" s="34"/>
      <c r="Y856" s="34"/>
      <c r="Z856" s="34"/>
      <c r="AA856" s="34"/>
      <c r="AB856" s="34"/>
      <c r="AC856" s="34"/>
      <c r="AD856" s="34"/>
      <c r="AE856" s="34"/>
      <c r="AR856" s="191" t="s">
        <v>129</v>
      </c>
      <c r="AT856" s="191" t="s">
        <v>125</v>
      </c>
      <c r="AU856" s="191" t="s">
        <v>81</v>
      </c>
      <c r="AY856" s="17" t="s">
        <v>124</v>
      </c>
      <c r="BE856" s="192">
        <f>IF(N856="základní",J856,0)</f>
        <v>0</v>
      </c>
      <c r="BF856" s="192">
        <f>IF(N856="snížená",J856,0)</f>
        <v>0</v>
      </c>
      <c r="BG856" s="192">
        <f>IF(N856="zákl. přenesená",J856,0)</f>
        <v>0</v>
      </c>
      <c r="BH856" s="192">
        <f>IF(N856="sníž. přenesená",J856,0)</f>
        <v>0</v>
      </c>
      <c r="BI856" s="192">
        <f>IF(N856="nulová",J856,0)</f>
        <v>0</v>
      </c>
      <c r="BJ856" s="17" t="s">
        <v>81</v>
      </c>
      <c r="BK856" s="192">
        <f>ROUND(I856*H856,2)</f>
        <v>0</v>
      </c>
      <c r="BL856" s="17" t="s">
        <v>129</v>
      </c>
      <c r="BM856" s="191" t="s">
        <v>668</v>
      </c>
    </row>
    <row r="857" spans="1:65" s="12" customFormat="1" ht="11.25">
      <c r="B857" s="203"/>
      <c r="C857" s="204"/>
      <c r="D857" s="193" t="s">
        <v>200</v>
      </c>
      <c r="E857" s="205" t="s">
        <v>1</v>
      </c>
      <c r="F857" s="206" t="s">
        <v>218</v>
      </c>
      <c r="G857" s="204"/>
      <c r="H857" s="205" t="s">
        <v>1</v>
      </c>
      <c r="I857" s="207"/>
      <c r="J857" s="204"/>
      <c r="K857" s="204"/>
      <c r="L857" s="208"/>
      <c r="M857" s="209"/>
      <c r="N857" s="210"/>
      <c r="O857" s="210"/>
      <c r="P857" s="210"/>
      <c r="Q857" s="210"/>
      <c r="R857" s="210"/>
      <c r="S857" s="210"/>
      <c r="T857" s="211"/>
      <c r="AT857" s="212" t="s">
        <v>200</v>
      </c>
      <c r="AU857" s="212" t="s">
        <v>81</v>
      </c>
      <c r="AV857" s="12" t="s">
        <v>81</v>
      </c>
      <c r="AW857" s="12" t="s">
        <v>30</v>
      </c>
      <c r="AX857" s="12" t="s">
        <v>73</v>
      </c>
      <c r="AY857" s="212" t="s">
        <v>124</v>
      </c>
    </row>
    <row r="858" spans="1:65" s="12" customFormat="1" ht="11.25">
      <c r="B858" s="203"/>
      <c r="C858" s="204"/>
      <c r="D858" s="193" t="s">
        <v>200</v>
      </c>
      <c r="E858" s="205" t="s">
        <v>1</v>
      </c>
      <c r="F858" s="206" t="s">
        <v>555</v>
      </c>
      <c r="G858" s="204"/>
      <c r="H858" s="205" t="s">
        <v>1</v>
      </c>
      <c r="I858" s="207"/>
      <c r="J858" s="204"/>
      <c r="K858" s="204"/>
      <c r="L858" s="208"/>
      <c r="M858" s="209"/>
      <c r="N858" s="210"/>
      <c r="O858" s="210"/>
      <c r="P858" s="210"/>
      <c r="Q858" s="210"/>
      <c r="R858" s="210"/>
      <c r="S858" s="210"/>
      <c r="T858" s="211"/>
      <c r="AT858" s="212" t="s">
        <v>200</v>
      </c>
      <c r="AU858" s="212" t="s">
        <v>81</v>
      </c>
      <c r="AV858" s="12" t="s">
        <v>81</v>
      </c>
      <c r="AW858" s="12" t="s">
        <v>30</v>
      </c>
      <c r="AX858" s="12" t="s">
        <v>73</v>
      </c>
      <c r="AY858" s="212" t="s">
        <v>124</v>
      </c>
    </row>
    <row r="859" spans="1:65" s="12" customFormat="1" ht="11.25">
      <c r="B859" s="203"/>
      <c r="C859" s="204"/>
      <c r="D859" s="193" t="s">
        <v>200</v>
      </c>
      <c r="E859" s="205" t="s">
        <v>1</v>
      </c>
      <c r="F859" s="206" t="s">
        <v>229</v>
      </c>
      <c r="G859" s="204"/>
      <c r="H859" s="205" t="s">
        <v>1</v>
      </c>
      <c r="I859" s="207"/>
      <c r="J859" s="204"/>
      <c r="K859" s="204"/>
      <c r="L859" s="208"/>
      <c r="M859" s="209"/>
      <c r="N859" s="210"/>
      <c r="O859" s="210"/>
      <c r="P859" s="210"/>
      <c r="Q859" s="210"/>
      <c r="R859" s="210"/>
      <c r="S859" s="210"/>
      <c r="T859" s="211"/>
      <c r="AT859" s="212" t="s">
        <v>200</v>
      </c>
      <c r="AU859" s="212" t="s">
        <v>81</v>
      </c>
      <c r="AV859" s="12" t="s">
        <v>81</v>
      </c>
      <c r="AW859" s="12" t="s">
        <v>30</v>
      </c>
      <c r="AX859" s="12" t="s">
        <v>73</v>
      </c>
      <c r="AY859" s="212" t="s">
        <v>124</v>
      </c>
    </row>
    <row r="860" spans="1:65" s="13" customFormat="1" ht="11.25">
      <c r="B860" s="213"/>
      <c r="C860" s="214"/>
      <c r="D860" s="193" t="s">
        <v>200</v>
      </c>
      <c r="E860" s="215" t="s">
        <v>1</v>
      </c>
      <c r="F860" s="216" t="s">
        <v>669</v>
      </c>
      <c r="G860" s="214"/>
      <c r="H860" s="217">
        <v>0.13500000000000001</v>
      </c>
      <c r="I860" s="218"/>
      <c r="J860" s="214"/>
      <c r="K860" s="214"/>
      <c r="L860" s="219"/>
      <c r="M860" s="220"/>
      <c r="N860" s="221"/>
      <c r="O860" s="221"/>
      <c r="P860" s="221"/>
      <c r="Q860" s="221"/>
      <c r="R860" s="221"/>
      <c r="S860" s="221"/>
      <c r="T860" s="222"/>
      <c r="AT860" s="223" t="s">
        <v>200</v>
      </c>
      <c r="AU860" s="223" t="s">
        <v>81</v>
      </c>
      <c r="AV860" s="13" t="s">
        <v>83</v>
      </c>
      <c r="AW860" s="13" t="s">
        <v>30</v>
      </c>
      <c r="AX860" s="13" t="s">
        <v>73</v>
      </c>
      <c r="AY860" s="223" t="s">
        <v>124</v>
      </c>
    </row>
    <row r="861" spans="1:65" s="12" customFormat="1" ht="11.25">
      <c r="B861" s="203"/>
      <c r="C861" s="204"/>
      <c r="D861" s="193" t="s">
        <v>200</v>
      </c>
      <c r="E861" s="205" t="s">
        <v>1</v>
      </c>
      <c r="F861" s="206" t="s">
        <v>231</v>
      </c>
      <c r="G861" s="204"/>
      <c r="H861" s="205" t="s">
        <v>1</v>
      </c>
      <c r="I861" s="207"/>
      <c r="J861" s="204"/>
      <c r="K861" s="204"/>
      <c r="L861" s="208"/>
      <c r="M861" s="209"/>
      <c r="N861" s="210"/>
      <c r="O861" s="210"/>
      <c r="P861" s="210"/>
      <c r="Q861" s="210"/>
      <c r="R861" s="210"/>
      <c r="S861" s="210"/>
      <c r="T861" s="211"/>
      <c r="AT861" s="212" t="s">
        <v>200</v>
      </c>
      <c r="AU861" s="212" t="s">
        <v>81</v>
      </c>
      <c r="AV861" s="12" t="s">
        <v>81</v>
      </c>
      <c r="AW861" s="12" t="s">
        <v>30</v>
      </c>
      <c r="AX861" s="12" t="s">
        <v>73</v>
      </c>
      <c r="AY861" s="212" t="s">
        <v>124</v>
      </c>
    </row>
    <row r="862" spans="1:65" s="13" customFormat="1" ht="11.25">
      <c r="B862" s="213"/>
      <c r="C862" s="214"/>
      <c r="D862" s="193" t="s">
        <v>200</v>
      </c>
      <c r="E862" s="215" t="s">
        <v>1</v>
      </c>
      <c r="F862" s="216" t="s">
        <v>670</v>
      </c>
      <c r="G862" s="214"/>
      <c r="H862" s="217">
        <v>0.13500000000000001</v>
      </c>
      <c r="I862" s="218"/>
      <c r="J862" s="214"/>
      <c r="K862" s="214"/>
      <c r="L862" s="219"/>
      <c r="M862" s="220"/>
      <c r="N862" s="221"/>
      <c r="O862" s="221"/>
      <c r="P862" s="221"/>
      <c r="Q862" s="221"/>
      <c r="R862" s="221"/>
      <c r="S862" s="221"/>
      <c r="T862" s="222"/>
      <c r="AT862" s="223" t="s">
        <v>200</v>
      </c>
      <c r="AU862" s="223" t="s">
        <v>81</v>
      </c>
      <c r="AV862" s="13" t="s">
        <v>83</v>
      </c>
      <c r="AW862" s="13" t="s">
        <v>30</v>
      </c>
      <c r="AX862" s="13" t="s">
        <v>73</v>
      </c>
      <c r="AY862" s="223" t="s">
        <v>124</v>
      </c>
    </row>
    <row r="863" spans="1:65" s="14" customFormat="1" ht="11.25">
      <c r="B863" s="224"/>
      <c r="C863" s="225"/>
      <c r="D863" s="193" t="s">
        <v>200</v>
      </c>
      <c r="E863" s="226" t="s">
        <v>1</v>
      </c>
      <c r="F863" s="227" t="s">
        <v>205</v>
      </c>
      <c r="G863" s="225"/>
      <c r="H863" s="228">
        <v>0.27</v>
      </c>
      <c r="I863" s="229"/>
      <c r="J863" s="225"/>
      <c r="K863" s="225"/>
      <c r="L863" s="230"/>
      <c r="M863" s="231"/>
      <c r="N863" s="232"/>
      <c r="O863" s="232"/>
      <c r="P863" s="232"/>
      <c r="Q863" s="232"/>
      <c r="R863" s="232"/>
      <c r="S863" s="232"/>
      <c r="T863" s="233"/>
      <c r="AT863" s="234" t="s">
        <v>200</v>
      </c>
      <c r="AU863" s="234" t="s">
        <v>81</v>
      </c>
      <c r="AV863" s="14" t="s">
        <v>129</v>
      </c>
      <c r="AW863" s="14" t="s">
        <v>30</v>
      </c>
      <c r="AX863" s="14" t="s">
        <v>81</v>
      </c>
      <c r="AY863" s="234" t="s">
        <v>124</v>
      </c>
    </row>
    <row r="864" spans="1:65" s="2" customFormat="1" ht="44.25" customHeight="1">
      <c r="A864" s="34"/>
      <c r="B864" s="35"/>
      <c r="C864" s="179" t="s">
        <v>405</v>
      </c>
      <c r="D864" s="179" t="s">
        <v>125</v>
      </c>
      <c r="E864" s="180" t="s">
        <v>671</v>
      </c>
      <c r="F864" s="181" t="s">
        <v>672</v>
      </c>
      <c r="G864" s="182" t="s">
        <v>197</v>
      </c>
      <c r="H864" s="183">
        <v>0.58499999999999996</v>
      </c>
      <c r="I864" s="184"/>
      <c r="J864" s="185">
        <f>ROUND(I864*H864,2)</f>
        <v>0</v>
      </c>
      <c r="K864" s="186"/>
      <c r="L864" s="39"/>
      <c r="M864" s="187" t="s">
        <v>1</v>
      </c>
      <c r="N864" s="188" t="s">
        <v>38</v>
      </c>
      <c r="O864" s="71"/>
      <c r="P864" s="189">
        <f>O864*H864</f>
        <v>0</v>
      </c>
      <c r="Q864" s="189">
        <v>0</v>
      </c>
      <c r="R864" s="189">
        <f>Q864*H864</f>
        <v>0</v>
      </c>
      <c r="S864" s="189">
        <v>0</v>
      </c>
      <c r="T864" s="190">
        <f>S864*H864</f>
        <v>0</v>
      </c>
      <c r="U864" s="34"/>
      <c r="V864" s="34"/>
      <c r="W864" s="34"/>
      <c r="X864" s="34"/>
      <c r="Y864" s="34"/>
      <c r="Z864" s="34"/>
      <c r="AA864" s="34"/>
      <c r="AB864" s="34"/>
      <c r="AC864" s="34"/>
      <c r="AD864" s="34"/>
      <c r="AE864" s="34"/>
      <c r="AR864" s="191" t="s">
        <v>129</v>
      </c>
      <c r="AT864" s="191" t="s">
        <v>125</v>
      </c>
      <c r="AU864" s="191" t="s">
        <v>81</v>
      </c>
      <c r="AY864" s="17" t="s">
        <v>124</v>
      </c>
      <c r="BE864" s="192">
        <f>IF(N864="základní",J864,0)</f>
        <v>0</v>
      </c>
      <c r="BF864" s="192">
        <f>IF(N864="snížená",J864,0)</f>
        <v>0</v>
      </c>
      <c r="BG864" s="192">
        <f>IF(N864="zákl. přenesená",J864,0)</f>
        <v>0</v>
      </c>
      <c r="BH864" s="192">
        <f>IF(N864="sníž. přenesená",J864,0)</f>
        <v>0</v>
      </c>
      <c r="BI864" s="192">
        <f>IF(N864="nulová",J864,0)</f>
        <v>0</v>
      </c>
      <c r="BJ864" s="17" t="s">
        <v>81</v>
      </c>
      <c r="BK864" s="192">
        <f>ROUND(I864*H864,2)</f>
        <v>0</v>
      </c>
      <c r="BL864" s="17" t="s">
        <v>129</v>
      </c>
      <c r="BM864" s="191" t="s">
        <v>673</v>
      </c>
    </row>
    <row r="865" spans="1:65" s="12" customFormat="1" ht="11.25">
      <c r="B865" s="203"/>
      <c r="C865" s="204"/>
      <c r="D865" s="193" t="s">
        <v>200</v>
      </c>
      <c r="E865" s="205" t="s">
        <v>1</v>
      </c>
      <c r="F865" s="206" t="s">
        <v>543</v>
      </c>
      <c r="G865" s="204"/>
      <c r="H865" s="205" t="s">
        <v>1</v>
      </c>
      <c r="I865" s="207"/>
      <c r="J865" s="204"/>
      <c r="K865" s="204"/>
      <c r="L865" s="208"/>
      <c r="M865" s="209"/>
      <c r="N865" s="210"/>
      <c r="O865" s="210"/>
      <c r="P865" s="210"/>
      <c r="Q865" s="210"/>
      <c r="R865" s="210"/>
      <c r="S865" s="210"/>
      <c r="T865" s="211"/>
      <c r="AT865" s="212" t="s">
        <v>200</v>
      </c>
      <c r="AU865" s="212" t="s">
        <v>81</v>
      </c>
      <c r="AV865" s="12" t="s">
        <v>81</v>
      </c>
      <c r="AW865" s="12" t="s">
        <v>30</v>
      </c>
      <c r="AX865" s="12" t="s">
        <v>73</v>
      </c>
      <c r="AY865" s="212" t="s">
        <v>124</v>
      </c>
    </row>
    <row r="866" spans="1:65" s="12" customFormat="1" ht="11.25">
      <c r="B866" s="203"/>
      <c r="C866" s="204"/>
      <c r="D866" s="193" t="s">
        <v>200</v>
      </c>
      <c r="E866" s="205" t="s">
        <v>1</v>
      </c>
      <c r="F866" s="206" t="s">
        <v>555</v>
      </c>
      <c r="G866" s="204"/>
      <c r="H866" s="205" t="s">
        <v>1</v>
      </c>
      <c r="I866" s="207"/>
      <c r="J866" s="204"/>
      <c r="K866" s="204"/>
      <c r="L866" s="208"/>
      <c r="M866" s="209"/>
      <c r="N866" s="210"/>
      <c r="O866" s="210"/>
      <c r="P866" s="210"/>
      <c r="Q866" s="210"/>
      <c r="R866" s="210"/>
      <c r="S866" s="210"/>
      <c r="T866" s="211"/>
      <c r="AT866" s="212" t="s">
        <v>200</v>
      </c>
      <c r="AU866" s="212" t="s">
        <v>81</v>
      </c>
      <c r="AV866" s="12" t="s">
        <v>81</v>
      </c>
      <c r="AW866" s="12" t="s">
        <v>30</v>
      </c>
      <c r="AX866" s="12" t="s">
        <v>73</v>
      </c>
      <c r="AY866" s="212" t="s">
        <v>124</v>
      </c>
    </row>
    <row r="867" spans="1:65" s="12" customFormat="1" ht="11.25">
      <c r="B867" s="203"/>
      <c r="C867" s="204"/>
      <c r="D867" s="193" t="s">
        <v>200</v>
      </c>
      <c r="E867" s="205" t="s">
        <v>1</v>
      </c>
      <c r="F867" s="206" t="s">
        <v>229</v>
      </c>
      <c r="G867" s="204"/>
      <c r="H867" s="205" t="s">
        <v>1</v>
      </c>
      <c r="I867" s="207"/>
      <c r="J867" s="204"/>
      <c r="K867" s="204"/>
      <c r="L867" s="208"/>
      <c r="M867" s="209"/>
      <c r="N867" s="210"/>
      <c r="O867" s="210"/>
      <c r="P867" s="210"/>
      <c r="Q867" s="210"/>
      <c r="R867" s="210"/>
      <c r="S867" s="210"/>
      <c r="T867" s="211"/>
      <c r="AT867" s="212" t="s">
        <v>200</v>
      </c>
      <c r="AU867" s="212" t="s">
        <v>81</v>
      </c>
      <c r="AV867" s="12" t="s">
        <v>81</v>
      </c>
      <c r="AW867" s="12" t="s">
        <v>30</v>
      </c>
      <c r="AX867" s="12" t="s">
        <v>73</v>
      </c>
      <c r="AY867" s="212" t="s">
        <v>124</v>
      </c>
    </row>
    <row r="868" spans="1:65" s="12" customFormat="1" ht="11.25">
      <c r="B868" s="203"/>
      <c r="C868" s="204"/>
      <c r="D868" s="193" t="s">
        <v>200</v>
      </c>
      <c r="E868" s="205" t="s">
        <v>1</v>
      </c>
      <c r="F868" s="206" t="s">
        <v>674</v>
      </c>
      <c r="G868" s="204"/>
      <c r="H868" s="205" t="s">
        <v>1</v>
      </c>
      <c r="I868" s="207"/>
      <c r="J868" s="204"/>
      <c r="K868" s="204"/>
      <c r="L868" s="208"/>
      <c r="M868" s="209"/>
      <c r="N868" s="210"/>
      <c r="O868" s="210"/>
      <c r="P868" s="210"/>
      <c r="Q868" s="210"/>
      <c r="R868" s="210"/>
      <c r="S868" s="210"/>
      <c r="T868" s="211"/>
      <c r="AT868" s="212" t="s">
        <v>200</v>
      </c>
      <c r="AU868" s="212" t="s">
        <v>81</v>
      </c>
      <c r="AV868" s="12" t="s">
        <v>81</v>
      </c>
      <c r="AW868" s="12" t="s">
        <v>30</v>
      </c>
      <c r="AX868" s="12" t="s">
        <v>73</v>
      </c>
      <c r="AY868" s="212" t="s">
        <v>124</v>
      </c>
    </row>
    <row r="869" spans="1:65" s="13" customFormat="1" ht="11.25">
      <c r="B869" s="213"/>
      <c r="C869" s="214"/>
      <c r="D869" s="193" t="s">
        <v>200</v>
      </c>
      <c r="E869" s="215" t="s">
        <v>1</v>
      </c>
      <c r="F869" s="216" t="s">
        <v>675</v>
      </c>
      <c r="G869" s="214"/>
      <c r="H869" s="217">
        <v>0.58499999999999996</v>
      </c>
      <c r="I869" s="218"/>
      <c r="J869" s="214"/>
      <c r="K869" s="214"/>
      <c r="L869" s="219"/>
      <c r="M869" s="220"/>
      <c r="N869" s="221"/>
      <c r="O869" s="221"/>
      <c r="P869" s="221"/>
      <c r="Q869" s="221"/>
      <c r="R869" s="221"/>
      <c r="S869" s="221"/>
      <c r="T869" s="222"/>
      <c r="AT869" s="223" t="s">
        <v>200</v>
      </c>
      <c r="AU869" s="223" t="s">
        <v>81</v>
      </c>
      <c r="AV869" s="13" t="s">
        <v>83</v>
      </c>
      <c r="AW869" s="13" t="s">
        <v>30</v>
      </c>
      <c r="AX869" s="13" t="s">
        <v>73</v>
      </c>
      <c r="AY869" s="223" t="s">
        <v>124</v>
      </c>
    </row>
    <row r="870" spans="1:65" s="12" customFormat="1" ht="11.25">
      <c r="B870" s="203"/>
      <c r="C870" s="204"/>
      <c r="D870" s="193" t="s">
        <v>200</v>
      </c>
      <c r="E870" s="205" t="s">
        <v>1</v>
      </c>
      <c r="F870" s="206" t="s">
        <v>676</v>
      </c>
      <c r="G870" s="204"/>
      <c r="H870" s="205" t="s">
        <v>1</v>
      </c>
      <c r="I870" s="207"/>
      <c r="J870" s="204"/>
      <c r="K870" s="204"/>
      <c r="L870" s="208"/>
      <c r="M870" s="209"/>
      <c r="N870" s="210"/>
      <c r="O870" s="210"/>
      <c r="P870" s="210"/>
      <c r="Q870" s="210"/>
      <c r="R870" s="210"/>
      <c r="S870" s="210"/>
      <c r="T870" s="211"/>
      <c r="AT870" s="212" t="s">
        <v>200</v>
      </c>
      <c r="AU870" s="212" t="s">
        <v>81</v>
      </c>
      <c r="AV870" s="12" t="s">
        <v>81</v>
      </c>
      <c r="AW870" s="12" t="s">
        <v>30</v>
      </c>
      <c r="AX870" s="12" t="s">
        <v>73</v>
      </c>
      <c r="AY870" s="212" t="s">
        <v>124</v>
      </c>
    </row>
    <row r="871" spans="1:65" s="15" customFormat="1" ht="11.25">
      <c r="B871" s="235"/>
      <c r="C871" s="236"/>
      <c r="D871" s="193" t="s">
        <v>200</v>
      </c>
      <c r="E871" s="237" t="s">
        <v>1</v>
      </c>
      <c r="F871" s="238" t="s">
        <v>556</v>
      </c>
      <c r="G871" s="236"/>
      <c r="H871" s="239">
        <v>0.58499999999999996</v>
      </c>
      <c r="I871" s="240"/>
      <c r="J871" s="236"/>
      <c r="K871" s="236"/>
      <c r="L871" s="241"/>
      <c r="M871" s="242"/>
      <c r="N871" s="243"/>
      <c r="O871" s="243"/>
      <c r="P871" s="243"/>
      <c r="Q871" s="243"/>
      <c r="R871" s="243"/>
      <c r="S871" s="243"/>
      <c r="T871" s="244"/>
      <c r="AT871" s="245" t="s">
        <v>200</v>
      </c>
      <c r="AU871" s="245" t="s">
        <v>81</v>
      </c>
      <c r="AV871" s="15" t="s">
        <v>135</v>
      </c>
      <c r="AW871" s="15" t="s">
        <v>30</v>
      </c>
      <c r="AX871" s="15" t="s">
        <v>73</v>
      </c>
      <c r="AY871" s="245" t="s">
        <v>124</v>
      </c>
    </row>
    <row r="872" spans="1:65" s="14" customFormat="1" ht="11.25">
      <c r="B872" s="224"/>
      <c r="C872" s="225"/>
      <c r="D872" s="193" t="s">
        <v>200</v>
      </c>
      <c r="E872" s="226" t="s">
        <v>1</v>
      </c>
      <c r="F872" s="227" t="s">
        <v>205</v>
      </c>
      <c r="G872" s="225"/>
      <c r="H872" s="228">
        <v>0.58499999999999996</v>
      </c>
      <c r="I872" s="229"/>
      <c r="J872" s="225"/>
      <c r="K872" s="225"/>
      <c r="L872" s="230"/>
      <c r="M872" s="231"/>
      <c r="N872" s="232"/>
      <c r="O872" s="232"/>
      <c r="P872" s="232"/>
      <c r="Q872" s="232"/>
      <c r="R872" s="232"/>
      <c r="S872" s="232"/>
      <c r="T872" s="233"/>
      <c r="AT872" s="234" t="s">
        <v>200</v>
      </c>
      <c r="AU872" s="234" t="s">
        <v>81</v>
      </c>
      <c r="AV872" s="14" t="s">
        <v>129</v>
      </c>
      <c r="AW872" s="14" t="s">
        <v>30</v>
      </c>
      <c r="AX872" s="14" t="s">
        <v>81</v>
      </c>
      <c r="AY872" s="234" t="s">
        <v>124</v>
      </c>
    </row>
    <row r="873" spans="1:65" s="2" customFormat="1" ht="37.9" customHeight="1">
      <c r="A873" s="34"/>
      <c r="B873" s="35"/>
      <c r="C873" s="179" t="s">
        <v>677</v>
      </c>
      <c r="D873" s="179" t="s">
        <v>125</v>
      </c>
      <c r="E873" s="180" t="s">
        <v>678</v>
      </c>
      <c r="F873" s="181" t="s">
        <v>679</v>
      </c>
      <c r="G873" s="182" t="s">
        <v>216</v>
      </c>
      <c r="H873" s="183">
        <v>884.26499999999999</v>
      </c>
      <c r="I873" s="184"/>
      <c r="J873" s="185">
        <f>ROUND(I873*H873,2)</f>
        <v>0</v>
      </c>
      <c r="K873" s="186"/>
      <c r="L873" s="39"/>
      <c r="M873" s="187" t="s">
        <v>1</v>
      </c>
      <c r="N873" s="188" t="s">
        <v>38</v>
      </c>
      <c r="O873" s="71"/>
      <c r="P873" s="189">
        <f>O873*H873</f>
        <v>0</v>
      </c>
      <c r="Q873" s="189">
        <v>0</v>
      </c>
      <c r="R873" s="189">
        <f>Q873*H873</f>
        <v>0</v>
      </c>
      <c r="S873" s="189">
        <v>0</v>
      </c>
      <c r="T873" s="190">
        <f>S873*H873</f>
        <v>0</v>
      </c>
      <c r="U873" s="34"/>
      <c r="V873" s="34"/>
      <c r="W873" s="34"/>
      <c r="X873" s="34"/>
      <c r="Y873" s="34"/>
      <c r="Z873" s="34"/>
      <c r="AA873" s="34"/>
      <c r="AB873" s="34"/>
      <c r="AC873" s="34"/>
      <c r="AD873" s="34"/>
      <c r="AE873" s="34"/>
      <c r="AR873" s="191" t="s">
        <v>129</v>
      </c>
      <c r="AT873" s="191" t="s">
        <v>125</v>
      </c>
      <c r="AU873" s="191" t="s">
        <v>81</v>
      </c>
      <c r="AY873" s="17" t="s">
        <v>124</v>
      </c>
      <c r="BE873" s="192">
        <f>IF(N873="základní",J873,0)</f>
        <v>0</v>
      </c>
      <c r="BF873" s="192">
        <f>IF(N873="snížená",J873,0)</f>
        <v>0</v>
      </c>
      <c r="BG873" s="192">
        <f>IF(N873="zákl. přenesená",J873,0)</f>
        <v>0</v>
      </c>
      <c r="BH873" s="192">
        <f>IF(N873="sníž. přenesená",J873,0)</f>
        <v>0</v>
      </c>
      <c r="BI873" s="192">
        <f>IF(N873="nulová",J873,0)</f>
        <v>0</v>
      </c>
      <c r="BJ873" s="17" t="s">
        <v>81</v>
      </c>
      <c r="BK873" s="192">
        <f>ROUND(I873*H873,2)</f>
        <v>0</v>
      </c>
      <c r="BL873" s="17" t="s">
        <v>129</v>
      </c>
      <c r="BM873" s="191" t="s">
        <v>680</v>
      </c>
    </row>
    <row r="874" spans="1:65" s="13" customFormat="1" ht="11.25">
      <c r="B874" s="213"/>
      <c r="C874" s="214"/>
      <c r="D874" s="193" t="s">
        <v>200</v>
      </c>
      <c r="E874" s="215" t="s">
        <v>1</v>
      </c>
      <c r="F874" s="216" t="s">
        <v>681</v>
      </c>
      <c r="G874" s="214"/>
      <c r="H874" s="217">
        <v>59.93</v>
      </c>
      <c r="I874" s="218"/>
      <c r="J874" s="214"/>
      <c r="K874" s="214"/>
      <c r="L874" s="219"/>
      <c r="M874" s="220"/>
      <c r="N874" s="221"/>
      <c r="O874" s="221"/>
      <c r="P874" s="221"/>
      <c r="Q874" s="221"/>
      <c r="R874" s="221"/>
      <c r="S874" s="221"/>
      <c r="T874" s="222"/>
      <c r="AT874" s="223" t="s">
        <v>200</v>
      </c>
      <c r="AU874" s="223" t="s">
        <v>81</v>
      </c>
      <c r="AV874" s="13" t="s">
        <v>83</v>
      </c>
      <c r="AW874" s="13" t="s">
        <v>30</v>
      </c>
      <c r="AX874" s="13" t="s">
        <v>73</v>
      </c>
      <c r="AY874" s="223" t="s">
        <v>124</v>
      </c>
    </row>
    <row r="875" spans="1:65" s="13" customFormat="1" ht="11.25">
      <c r="B875" s="213"/>
      <c r="C875" s="214"/>
      <c r="D875" s="193" t="s">
        <v>200</v>
      </c>
      <c r="E875" s="215" t="s">
        <v>1</v>
      </c>
      <c r="F875" s="216" t="s">
        <v>682</v>
      </c>
      <c r="G875" s="214"/>
      <c r="H875" s="217">
        <v>578.80999999999995</v>
      </c>
      <c r="I875" s="218"/>
      <c r="J875" s="214"/>
      <c r="K875" s="214"/>
      <c r="L875" s="219"/>
      <c r="M875" s="220"/>
      <c r="N875" s="221"/>
      <c r="O875" s="221"/>
      <c r="P875" s="221"/>
      <c r="Q875" s="221"/>
      <c r="R875" s="221"/>
      <c r="S875" s="221"/>
      <c r="T875" s="222"/>
      <c r="AT875" s="223" t="s">
        <v>200</v>
      </c>
      <c r="AU875" s="223" t="s">
        <v>81</v>
      </c>
      <c r="AV875" s="13" t="s">
        <v>83</v>
      </c>
      <c r="AW875" s="13" t="s">
        <v>30</v>
      </c>
      <c r="AX875" s="13" t="s">
        <v>73</v>
      </c>
      <c r="AY875" s="223" t="s">
        <v>124</v>
      </c>
    </row>
    <row r="876" spans="1:65" s="13" customFormat="1" ht="11.25">
      <c r="B876" s="213"/>
      <c r="C876" s="214"/>
      <c r="D876" s="193" t="s">
        <v>200</v>
      </c>
      <c r="E876" s="215" t="s">
        <v>1</v>
      </c>
      <c r="F876" s="216" t="s">
        <v>683</v>
      </c>
      <c r="G876" s="214"/>
      <c r="H876" s="217">
        <v>100.96</v>
      </c>
      <c r="I876" s="218"/>
      <c r="J876" s="214"/>
      <c r="K876" s="214"/>
      <c r="L876" s="219"/>
      <c r="M876" s="220"/>
      <c r="N876" s="221"/>
      <c r="O876" s="221"/>
      <c r="P876" s="221"/>
      <c r="Q876" s="221"/>
      <c r="R876" s="221"/>
      <c r="S876" s="221"/>
      <c r="T876" s="222"/>
      <c r="AT876" s="223" t="s">
        <v>200</v>
      </c>
      <c r="AU876" s="223" t="s">
        <v>81</v>
      </c>
      <c r="AV876" s="13" t="s">
        <v>83</v>
      </c>
      <c r="AW876" s="13" t="s">
        <v>30</v>
      </c>
      <c r="AX876" s="13" t="s">
        <v>73</v>
      </c>
      <c r="AY876" s="223" t="s">
        <v>124</v>
      </c>
    </row>
    <row r="877" spans="1:65" s="13" customFormat="1" ht="11.25">
      <c r="B877" s="213"/>
      <c r="C877" s="214"/>
      <c r="D877" s="193" t="s">
        <v>200</v>
      </c>
      <c r="E877" s="215" t="s">
        <v>1</v>
      </c>
      <c r="F877" s="216" t="s">
        <v>684</v>
      </c>
      <c r="G877" s="214"/>
      <c r="H877" s="217">
        <v>144.565</v>
      </c>
      <c r="I877" s="218"/>
      <c r="J877" s="214"/>
      <c r="K877" s="214"/>
      <c r="L877" s="219"/>
      <c r="M877" s="220"/>
      <c r="N877" s="221"/>
      <c r="O877" s="221"/>
      <c r="P877" s="221"/>
      <c r="Q877" s="221"/>
      <c r="R877" s="221"/>
      <c r="S877" s="221"/>
      <c r="T877" s="222"/>
      <c r="AT877" s="223" t="s">
        <v>200</v>
      </c>
      <c r="AU877" s="223" t="s">
        <v>81</v>
      </c>
      <c r="AV877" s="13" t="s">
        <v>83</v>
      </c>
      <c r="AW877" s="13" t="s">
        <v>30</v>
      </c>
      <c r="AX877" s="13" t="s">
        <v>73</v>
      </c>
      <c r="AY877" s="223" t="s">
        <v>124</v>
      </c>
    </row>
    <row r="878" spans="1:65" s="14" customFormat="1" ht="11.25">
      <c r="B878" s="224"/>
      <c r="C878" s="225"/>
      <c r="D878" s="193" t="s">
        <v>200</v>
      </c>
      <c r="E878" s="226" t="s">
        <v>1</v>
      </c>
      <c r="F878" s="227" t="s">
        <v>205</v>
      </c>
      <c r="G878" s="225"/>
      <c r="H878" s="228">
        <v>884.26499999999987</v>
      </c>
      <c r="I878" s="229"/>
      <c r="J878" s="225"/>
      <c r="K878" s="225"/>
      <c r="L878" s="230"/>
      <c r="M878" s="231"/>
      <c r="N878" s="232"/>
      <c r="O878" s="232"/>
      <c r="P878" s="232"/>
      <c r="Q878" s="232"/>
      <c r="R878" s="232"/>
      <c r="S878" s="232"/>
      <c r="T878" s="233"/>
      <c r="AT878" s="234" t="s">
        <v>200</v>
      </c>
      <c r="AU878" s="234" t="s">
        <v>81</v>
      </c>
      <c r="AV878" s="14" t="s">
        <v>129</v>
      </c>
      <c r="AW878" s="14" t="s">
        <v>30</v>
      </c>
      <c r="AX878" s="14" t="s">
        <v>81</v>
      </c>
      <c r="AY878" s="234" t="s">
        <v>124</v>
      </c>
    </row>
    <row r="879" spans="1:65" s="2" customFormat="1" ht="24.2" customHeight="1">
      <c r="A879" s="34"/>
      <c r="B879" s="35"/>
      <c r="C879" s="179" t="s">
        <v>454</v>
      </c>
      <c r="D879" s="179" t="s">
        <v>125</v>
      </c>
      <c r="E879" s="180" t="s">
        <v>685</v>
      </c>
      <c r="F879" s="181" t="s">
        <v>686</v>
      </c>
      <c r="G879" s="182" t="s">
        <v>216</v>
      </c>
      <c r="H879" s="183">
        <v>59.93</v>
      </c>
      <c r="I879" s="184"/>
      <c r="J879" s="185">
        <f>ROUND(I879*H879,2)</f>
        <v>0</v>
      </c>
      <c r="K879" s="186"/>
      <c r="L879" s="39"/>
      <c r="M879" s="187" t="s">
        <v>1</v>
      </c>
      <c r="N879" s="188" t="s">
        <v>38</v>
      </c>
      <c r="O879" s="71"/>
      <c r="P879" s="189">
        <f>O879*H879</f>
        <v>0</v>
      </c>
      <c r="Q879" s="189">
        <v>0</v>
      </c>
      <c r="R879" s="189">
        <f>Q879*H879</f>
        <v>0</v>
      </c>
      <c r="S879" s="189">
        <v>0</v>
      </c>
      <c r="T879" s="190">
        <f>S879*H879</f>
        <v>0</v>
      </c>
      <c r="U879" s="34"/>
      <c r="V879" s="34"/>
      <c r="W879" s="34"/>
      <c r="X879" s="34"/>
      <c r="Y879" s="34"/>
      <c r="Z879" s="34"/>
      <c r="AA879" s="34"/>
      <c r="AB879" s="34"/>
      <c r="AC879" s="34"/>
      <c r="AD879" s="34"/>
      <c r="AE879" s="34"/>
      <c r="AR879" s="191" t="s">
        <v>129</v>
      </c>
      <c r="AT879" s="191" t="s">
        <v>125</v>
      </c>
      <c r="AU879" s="191" t="s">
        <v>81</v>
      </c>
      <c r="AY879" s="17" t="s">
        <v>124</v>
      </c>
      <c r="BE879" s="192">
        <f>IF(N879="základní",J879,0)</f>
        <v>0</v>
      </c>
      <c r="BF879" s="192">
        <f>IF(N879="snížená",J879,0)</f>
        <v>0</v>
      </c>
      <c r="BG879" s="192">
        <f>IF(N879="zákl. přenesená",J879,0)</f>
        <v>0</v>
      </c>
      <c r="BH879" s="192">
        <f>IF(N879="sníž. přenesená",J879,0)</f>
        <v>0</v>
      </c>
      <c r="BI879" s="192">
        <f>IF(N879="nulová",J879,0)</f>
        <v>0</v>
      </c>
      <c r="BJ879" s="17" t="s">
        <v>81</v>
      </c>
      <c r="BK879" s="192">
        <f>ROUND(I879*H879,2)</f>
        <v>0</v>
      </c>
      <c r="BL879" s="17" t="s">
        <v>129</v>
      </c>
      <c r="BM879" s="191" t="s">
        <v>687</v>
      </c>
    </row>
    <row r="880" spans="1:65" s="2" customFormat="1" ht="19.5">
      <c r="A880" s="34"/>
      <c r="B880" s="35"/>
      <c r="C880" s="36"/>
      <c r="D880" s="193" t="s">
        <v>198</v>
      </c>
      <c r="E880" s="36"/>
      <c r="F880" s="194" t="s">
        <v>688</v>
      </c>
      <c r="G880" s="36"/>
      <c r="H880" s="36"/>
      <c r="I880" s="195"/>
      <c r="J880" s="36"/>
      <c r="K880" s="36"/>
      <c r="L880" s="39"/>
      <c r="M880" s="196"/>
      <c r="N880" s="197"/>
      <c r="O880" s="71"/>
      <c r="P880" s="71"/>
      <c r="Q880" s="71"/>
      <c r="R880" s="71"/>
      <c r="S880" s="71"/>
      <c r="T880" s="72"/>
      <c r="U880" s="34"/>
      <c r="V880" s="34"/>
      <c r="W880" s="34"/>
      <c r="X880" s="34"/>
      <c r="Y880" s="34"/>
      <c r="Z880" s="34"/>
      <c r="AA880" s="34"/>
      <c r="AB880" s="34"/>
      <c r="AC880" s="34"/>
      <c r="AD880" s="34"/>
      <c r="AE880" s="34"/>
      <c r="AT880" s="17" t="s">
        <v>198</v>
      </c>
      <c r="AU880" s="17" t="s">
        <v>81</v>
      </c>
    </row>
    <row r="881" spans="2:51" s="12" customFormat="1" ht="11.25">
      <c r="B881" s="203"/>
      <c r="C881" s="204"/>
      <c r="D881" s="193" t="s">
        <v>200</v>
      </c>
      <c r="E881" s="205" t="s">
        <v>1</v>
      </c>
      <c r="F881" s="206" t="s">
        <v>689</v>
      </c>
      <c r="G881" s="204"/>
      <c r="H881" s="205" t="s">
        <v>1</v>
      </c>
      <c r="I881" s="207"/>
      <c r="J881" s="204"/>
      <c r="K881" s="204"/>
      <c r="L881" s="208"/>
      <c r="M881" s="209"/>
      <c r="N881" s="210"/>
      <c r="O881" s="210"/>
      <c r="P881" s="210"/>
      <c r="Q881" s="210"/>
      <c r="R881" s="210"/>
      <c r="S881" s="210"/>
      <c r="T881" s="211"/>
      <c r="AT881" s="212" t="s">
        <v>200</v>
      </c>
      <c r="AU881" s="212" t="s">
        <v>81</v>
      </c>
      <c r="AV881" s="12" t="s">
        <v>81</v>
      </c>
      <c r="AW881" s="12" t="s">
        <v>30</v>
      </c>
      <c r="AX881" s="12" t="s">
        <v>73</v>
      </c>
      <c r="AY881" s="212" t="s">
        <v>124</v>
      </c>
    </row>
    <row r="882" spans="2:51" s="12" customFormat="1" ht="11.25">
      <c r="B882" s="203"/>
      <c r="C882" s="204"/>
      <c r="D882" s="193" t="s">
        <v>200</v>
      </c>
      <c r="E882" s="205" t="s">
        <v>1</v>
      </c>
      <c r="F882" s="206" t="s">
        <v>555</v>
      </c>
      <c r="G882" s="204"/>
      <c r="H882" s="205" t="s">
        <v>1</v>
      </c>
      <c r="I882" s="207"/>
      <c r="J882" s="204"/>
      <c r="K882" s="204"/>
      <c r="L882" s="208"/>
      <c r="M882" s="209"/>
      <c r="N882" s="210"/>
      <c r="O882" s="210"/>
      <c r="P882" s="210"/>
      <c r="Q882" s="210"/>
      <c r="R882" s="210"/>
      <c r="S882" s="210"/>
      <c r="T882" s="211"/>
      <c r="AT882" s="212" t="s">
        <v>200</v>
      </c>
      <c r="AU882" s="212" t="s">
        <v>81</v>
      </c>
      <c r="AV882" s="12" t="s">
        <v>81</v>
      </c>
      <c r="AW882" s="12" t="s">
        <v>30</v>
      </c>
      <c r="AX882" s="12" t="s">
        <v>73</v>
      </c>
      <c r="AY882" s="212" t="s">
        <v>124</v>
      </c>
    </row>
    <row r="883" spans="2:51" s="12" customFormat="1" ht="11.25">
      <c r="B883" s="203"/>
      <c r="C883" s="204"/>
      <c r="D883" s="193" t="s">
        <v>200</v>
      </c>
      <c r="E883" s="205" t="s">
        <v>1</v>
      </c>
      <c r="F883" s="206" t="s">
        <v>229</v>
      </c>
      <c r="G883" s="204"/>
      <c r="H883" s="205" t="s">
        <v>1</v>
      </c>
      <c r="I883" s="207"/>
      <c r="J883" s="204"/>
      <c r="K883" s="204"/>
      <c r="L883" s="208"/>
      <c r="M883" s="209"/>
      <c r="N883" s="210"/>
      <c r="O883" s="210"/>
      <c r="P883" s="210"/>
      <c r="Q883" s="210"/>
      <c r="R883" s="210"/>
      <c r="S883" s="210"/>
      <c r="T883" s="211"/>
      <c r="AT883" s="212" t="s">
        <v>200</v>
      </c>
      <c r="AU883" s="212" t="s">
        <v>81</v>
      </c>
      <c r="AV883" s="12" t="s">
        <v>81</v>
      </c>
      <c r="AW883" s="12" t="s">
        <v>30</v>
      </c>
      <c r="AX883" s="12" t="s">
        <v>73</v>
      </c>
      <c r="AY883" s="212" t="s">
        <v>124</v>
      </c>
    </row>
    <row r="884" spans="2:51" s="13" customFormat="1" ht="11.25">
      <c r="B884" s="213"/>
      <c r="C884" s="214"/>
      <c r="D884" s="193" t="s">
        <v>200</v>
      </c>
      <c r="E884" s="215" t="s">
        <v>1</v>
      </c>
      <c r="F884" s="216" t="s">
        <v>275</v>
      </c>
      <c r="G884" s="214"/>
      <c r="H884" s="217">
        <v>4.49</v>
      </c>
      <c r="I884" s="218"/>
      <c r="J884" s="214"/>
      <c r="K884" s="214"/>
      <c r="L884" s="219"/>
      <c r="M884" s="220"/>
      <c r="N884" s="221"/>
      <c r="O884" s="221"/>
      <c r="P884" s="221"/>
      <c r="Q884" s="221"/>
      <c r="R884" s="221"/>
      <c r="S884" s="221"/>
      <c r="T884" s="222"/>
      <c r="AT884" s="223" t="s">
        <v>200</v>
      </c>
      <c r="AU884" s="223" t="s">
        <v>81</v>
      </c>
      <c r="AV884" s="13" t="s">
        <v>83</v>
      </c>
      <c r="AW884" s="13" t="s">
        <v>30</v>
      </c>
      <c r="AX884" s="13" t="s">
        <v>73</v>
      </c>
      <c r="AY884" s="223" t="s">
        <v>124</v>
      </c>
    </row>
    <row r="885" spans="2:51" s="13" customFormat="1" ht="11.25">
      <c r="B885" s="213"/>
      <c r="C885" s="214"/>
      <c r="D885" s="193" t="s">
        <v>200</v>
      </c>
      <c r="E885" s="215" t="s">
        <v>1</v>
      </c>
      <c r="F885" s="216" t="s">
        <v>690</v>
      </c>
      <c r="G885" s="214"/>
      <c r="H885" s="217">
        <v>7.4249999999999998</v>
      </c>
      <c r="I885" s="218"/>
      <c r="J885" s="214"/>
      <c r="K885" s="214"/>
      <c r="L885" s="219"/>
      <c r="M885" s="220"/>
      <c r="N885" s="221"/>
      <c r="O885" s="221"/>
      <c r="P885" s="221"/>
      <c r="Q885" s="221"/>
      <c r="R885" s="221"/>
      <c r="S885" s="221"/>
      <c r="T885" s="222"/>
      <c r="AT885" s="223" t="s">
        <v>200</v>
      </c>
      <c r="AU885" s="223" t="s">
        <v>81</v>
      </c>
      <c r="AV885" s="13" t="s">
        <v>83</v>
      </c>
      <c r="AW885" s="13" t="s">
        <v>30</v>
      </c>
      <c r="AX885" s="13" t="s">
        <v>73</v>
      </c>
      <c r="AY885" s="223" t="s">
        <v>124</v>
      </c>
    </row>
    <row r="886" spans="2:51" s="13" customFormat="1" ht="11.25">
      <c r="B886" s="213"/>
      <c r="C886" s="214"/>
      <c r="D886" s="193" t="s">
        <v>200</v>
      </c>
      <c r="E886" s="215" t="s">
        <v>1</v>
      </c>
      <c r="F886" s="216" t="s">
        <v>286</v>
      </c>
      <c r="G886" s="214"/>
      <c r="H886" s="217">
        <v>12.17</v>
      </c>
      <c r="I886" s="218"/>
      <c r="J886" s="214"/>
      <c r="K886" s="214"/>
      <c r="L886" s="219"/>
      <c r="M886" s="220"/>
      <c r="N886" s="221"/>
      <c r="O886" s="221"/>
      <c r="P886" s="221"/>
      <c r="Q886" s="221"/>
      <c r="R886" s="221"/>
      <c r="S886" s="221"/>
      <c r="T886" s="222"/>
      <c r="AT886" s="223" t="s">
        <v>200</v>
      </c>
      <c r="AU886" s="223" t="s">
        <v>81</v>
      </c>
      <c r="AV886" s="13" t="s">
        <v>83</v>
      </c>
      <c r="AW886" s="13" t="s">
        <v>30</v>
      </c>
      <c r="AX886" s="13" t="s">
        <v>73</v>
      </c>
      <c r="AY886" s="223" t="s">
        <v>124</v>
      </c>
    </row>
    <row r="887" spans="2:51" s="13" customFormat="1" ht="11.25">
      <c r="B887" s="213"/>
      <c r="C887" s="214"/>
      <c r="D887" s="193" t="s">
        <v>200</v>
      </c>
      <c r="E887" s="215" t="s">
        <v>1</v>
      </c>
      <c r="F887" s="216" t="s">
        <v>287</v>
      </c>
      <c r="G887" s="214"/>
      <c r="H887" s="217">
        <v>12.17</v>
      </c>
      <c r="I887" s="218"/>
      <c r="J887" s="214"/>
      <c r="K887" s="214"/>
      <c r="L887" s="219"/>
      <c r="M887" s="220"/>
      <c r="N887" s="221"/>
      <c r="O887" s="221"/>
      <c r="P887" s="221"/>
      <c r="Q887" s="221"/>
      <c r="R887" s="221"/>
      <c r="S887" s="221"/>
      <c r="T887" s="222"/>
      <c r="AT887" s="223" t="s">
        <v>200</v>
      </c>
      <c r="AU887" s="223" t="s">
        <v>81</v>
      </c>
      <c r="AV887" s="13" t="s">
        <v>83</v>
      </c>
      <c r="AW887" s="13" t="s">
        <v>30</v>
      </c>
      <c r="AX887" s="13" t="s">
        <v>73</v>
      </c>
      <c r="AY887" s="223" t="s">
        <v>124</v>
      </c>
    </row>
    <row r="888" spans="2:51" s="12" customFormat="1" ht="11.25">
      <c r="B888" s="203"/>
      <c r="C888" s="204"/>
      <c r="D888" s="193" t="s">
        <v>200</v>
      </c>
      <c r="E888" s="205" t="s">
        <v>1</v>
      </c>
      <c r="F888" s="206" t="s">
        <v>231</v>
      </c>
      <c r="G888" s="204"/>
      <c r="H888" s="205" t="s">
        <v>1</v>
      </c>
      <c r="I888" s="207"/>
      <c r="J888" s="204"/>
      <c r="K888" s="204"/>
      <c r="L888" s="208"/>
      <c r="M888" s="209"/>
      <c r="N888" s="210"/>
      <c r="O888" s="210"/>
      <c r="P888" s="210"/>
      <c r="Q888" s="210"/>
      <c r="R888" s="210"/>
      <c r="S888" s="210"/>
      <c r="T888" s="211"/>
      <c r="AT888" s="212" t="s">
        <v>200</v>
      </c>
      <c r="AU888" s="212" t="s">
        <v>81</v>
      </c>
      <c r="AV888" s="12" t="s">
        <v>81</v>
      </c>
      <c r="AW888" s="12" t="s">
        <v>30</v>
      </c>
      <c r="AX888" s="12" t="s">
        <v>73</v>
      </c>
      <c r="AY888" s="212" t="s">
        <v>124</v>
      </c>
    </row>
    <row r="889" spans="2:51" s="13" customFormat="1" ht="11.25">
      <c r="B889" s="213"/>
      <c r="C889" s="214"/>
      <c r="D889" s="193" t="s">
        <v>200</v>
      </c>
      <c r="E889" s="215" t="s">
        <v>1</v>
      </c>
      <c r="F889" s="216" t="s">
        <v>275</v>
      </c>
      <c r="G889" s="214"/>
      <c r="H889" s="217">
        <v>4.49</v>
      </c>
      <c r="I889" s="218"/>
      <c r="J889" s="214"/>
      <c r="K889" s="214"/>
      <c r="L889" s="219"/>
      <c r="M889" s="220"/>
      <c r="N889" s="221"/>
      <c r="O889" s="221"/>
      <c r="P889" s="221"/>
      <c r="Q889" s="221"/>
      <c r="R889" s="221"/>
      <c r="S889" s="221"/>
      <c r="T889" s="222"/>
      <c r="AT889" s="223" t="s">
        <v>200</v>
      </c>
      <c r="AU889" s="223" t="s">
        <v>81</v>
      </c>
      <c r="AV889" s="13" t="s">
        <v>83</v>
      </c>
      <c r="AW889" s="13" t="s">
        <v>30</v>
      </c>
      <c r="AX889" s="13" t="s">
        <v>73</v>
      </c>
      <c r="AY889" s="223" t="s">
        <v>124</v>
      </c>
    </row>
    <row r="890" spans="2:51" s="13" customFormat="1" ht="11.25">
      <c r="B890" s="213"/>
      <c r="C890" s="214"/>
      <c r="D890" s="193" t="s">
        <v>200</v>
      </c>
      <c r="E890" s="215" t="s">
        <v>1</v>
      </c>
      <c r="F890" s="216" t="s">
        <v>691</v>
      </c>
      <c r="G890" s="214"/>
      <c r="H890" s="217">
        <v>7.4249999999999998</v>
      </c>
      <c r="I890" s="218"/>
      <c r="J890" s="214"/>
      <c r="K890" s="214"/>
      <c r="L890" s="219"/>
      <c r="M890" s="220"/>
      <c r="N890" s="221"/>
      <c r="O890" s="221"/>
      <c r="P890" s="221"/>
      <c r="Q890" s="221"/>
      <c r="R890" s="221"/>
      <c r="S890" s="221"/>
      <c r="T890" s="222"/>
      <c r="AT890" s="223" t="s">
        <v>200</v>
      </c>
      <c r="AU890" s="223" t="s">
        <v>81</v>
      </c>
      <c r="AV890" s="13" t="s">
        <v>83</v>
      </c>
      <c r="AW890" s="13" t="s">
        <v>30</v>
      </c>
      <c r="AX890" s="13" t="s">
        <v>73</v>
      </c>
      <c r="AY890" s="223" t="s">
        <v>124</v>
      </c>
    </row>
    <row r="891" spans="2:51" s="15" customFormat="1" ht="11.25">
      <c r="B891" s="235"/>
      <c r="C891" s="236"/>
      <c r="D891" s="193" t="s">
        <v>200</v>
      </c>
      <c r="E891" s="237" t="s">
        <v>1</v>
      </c>
      <c r="F891" s="238" t="s">
        <v>556</v>
      </c>
      <c r="G891" s="236"/>
      <c r="H891" s="239">
        <v>48.17</v>
      </c>
      <c r="I891" s="240"/>
      <c r="J891" s="236"/>
      <c r="K891" s="236"/>
      <c r="L891" s="241"/>
      <c r="M891" s="242"/>
      <c r="N891" s="243"/>
      <c r="O891" s="243"/>
      <c r="P891" s="243"/>
      <c r="Q891" s="243"/>
      <c r="R891" s="243"/>
      <c r="S891" s="243"/>
      <c r="T891" s="244"/>
      <c r="AT891" s="245" t="s">
        <v>200</v>
      </c>
      <c r="AU891" s="245" t="s">
        <v>81</v>
      </c>
      <c r="AV891" s="15" t="s">
        <v>135</v>
      </c>
      <c r="AW891" s="15" t="s">
        <v>30</v>
      </c>
      <c r="AX891" s="15" t="s">
        <v>73</v>
      </c>
      <c r="AY891" s="245" t="s">
        <v>124</v>
      </c>
    </row>
    <row r="892" spans="2:51" s="12" customFormat="1" ht="11.25">
      <c r="B892" s="203"/>
      <c r="C892" s="204"/>
      <c r="D892" s="193" t="s">
        <v>200</v>
      </c>
      <c r="E892" s="205" t="s">
        <v>1</v>
      </c>
      <c r="F892" s="206" t="s">
        <v>692</v>
      </c>
      <c r="G892" s="204"/>
      <c r="H892" s="205" t="s">
        <v>1</v>
      </c>
      <c r="I892" s="207"/>
      <c r="J892" s="204"/>
      <c r="K892" s="204"/>
      <c r="L892" s="208"/>
      <c r="M892" s="209"/>
      <c r="N892" s="210"/>
      <c r="O892" s="210"/>
      <c r="P892" s="210"/>
      <c r="Q892" s="210"/>
      <c r="R892" s="210"/>
      <c r="S892" s="210"/>
      <c r="T892" s="211"/>
      <c r="AT892" s="212" t="s">
        <v>200</v>
      </c>
      <c r="AU892" s="212" t="s">
        <v>81</v>
      </c>
      <c r="AV892" s="12" t="s">
        <v>81</v>
      </c>
      <c r="AW892" s="12" t="s">
        <v>30</v>
      </c>
      <c r="AX892" s="12" t="s">
        <v>73</v>
      </c>
      <c r="AY892" s="212" t="s">
        <v>124</v>
      </c>
    </row>
    <row r="893" spans="2:51" s="12" customFormat="1" ht="11.25">
      <c r="B893" s="203"/>
      <c r="C893" s="204"/>
      <c r="D893" s="193" t="s">
        <v>200</v>
      </c>
      <c r="E893" s="205" t="s">
        <v>1</v>
      </c>
      <c r="F893" s="206" t="s">
        <v>555</v>
      </c>
      <c r="G893" s="204"/>
      <c r="H893" s="205" t="s">
        <v>1</v>
      </c>
      <c r="I893" s="207"/>
      <c r="J893" s="204"/>
      <c r="K893" s="204"/>
      <c r="L893" s="208"/>
      <c r="M893" s="209"/>
      <c r="N893" s="210"/>
      <c r="O893" s="210"/>
      <c r="P893" s="210"/>
      <c r="Q893" s="210"/>
      <c r="R893" s="210"/>
      <c r="S893" s="210"/>
      <c r="T893" s="211"/>
      <c r="AT893" s="212" t="s">
        <v>200</v>
      </c>
      <c r="AU893" s="212" t="s">
        <v>81</v>
      </c>
      <c r="AV893" s="12" t="s">
        <v>81</v>
      </c>
      <c r="AW893" s="12" t="s">
        <v>30</v>
      </c>
      <c r="AX893" s="12" t="s">
        <v>73</v>
      </c>
      <c r="AY893" s="212" t="s">
        <v>124</v>
      </c>
    </row>
    <row r="894" spans="2:51" s="12" customFormat="1" ht="11.25">
      <c r="B894" s="203"/>
      <c r="C894" s="204"/>
      <c r="D894" s="193" t="s">
        <v>200</v>
      </c>
      <c r="E894" s="205" t="s">
        <v>1</v>
      </c>
      <c r="F894" s="206" t="s">
        <v>229</v>
      </c>
      <c r="G894" s="204"/>
      <c r="H894" s="205" t="s">
        <v>1</v>
      </c>
      <c r="I894" s="207"/>
      <c r="J894" s="204"/>
      <c r="K894" s="204"/>
      <c r="L894" s="208"/>
      <c r="M894" s="209"/>
      <c r="N894" s="210"/>
      <c r="O894" s="210"/>
      <c r="P894" s="210"/>
      <c r="Q894" s="210"/>
      <c r="R894" s="210"/>
      <c r="S894" s="210"/>
      <c r="T894" s="211"/>
      <c r="AT894" s="212" t="s">
        <v>200</v>
      </c>
      <c r="AU894" s="212" t="s">
        <v>81</v>
      </c>
      <c r="AV894" s="12" t="s">
        <v>81</v>
      </c>
      <c r="AW894" s="12" t="s">
        <v>30</v>
      </c>
      <c r="AX894" s="12" t="s">
        <v>73</v>
      </c>
      <c r="AY894" s="212" t="s">
        <v>124</v>
      </c>
    </row>
    <row r="895" spans="2:51" s="13" customFormat="1" ht="11.25">
      <c r="B895" s="213"/>
      <c r="C895" s="214"/>
      <c r="D895" s="193" t="s">
        <v>200</v>
      </c>
      <c r="E895" s="215" t="s">
        <v>1</v>
      </c>
      <c r="F895" s="216" t="s">
        <v>306</v>
      </c>
      <c r="G895" s="214"/>
      <c r="H895" s="217">
        <v>1.71</v>
      </c>
      <c r="I895" s="218"/>
      <c r="J895" s="214"/>
      <c r="K895" s="214"/>
      <c r="L895" s="219"/>
      <c r="M895" s="220"/>
      <c r="N895" s="221"/>
      <c r="O895" s="221"/>
      <c r="P895" s="221"/>
      <c r="Q895" s="221"/>
      <c r="R895" s="221"/>
      <c r="S895" s="221"/>
      <c r="T895" s="222"/>
      <c r="AT895" s="223" t="s">
        <v>200</v>
      </c>
      <c r="AU895" s="223" t="s">
        <v>81</v>
      </c>
      <c r="AV895" s="13" t="s">
        <v>83</v>
      </c>
      <c r="AW895" s="13" t="s">
        <v>30</v>
      </c>
      <c r="AX895" s="13" t="s">
        <v>73</v>
      </c>
      <c r="AY895" s="223" t="s">
        <v>124</v>
      </c>
    </row>
    <row r="896" spans="2:51" s="13" customFormat="1" ht="11.25">
      <c r="B896" s="213"/>
      <c r="C896" s="214"/>
      <c r="D896" s="193" t="s">
        <v>200</v>
      </c>
      <c r="E896" s="215" t="s">
        <v>1</v>
      </c>
      <c r="F896" s="216" t="s">
        <v>307</v>
      </c>
      <c r="G896" s="214"/>
      <c r="H896" s="217">
        <v>1.17</v>
      </c>
      <c r="I896" s="218"/>
      <c r="J896" s="214"/>
      <c r="K896" s="214"/>
      <c r="L896" s="219"/>
      <c r="M896" s="220"/>
      <c r="N896" s="221"/>
      <c r="O896" s="221"/>
      <c r="P896" s="221"/>
      <c r="Q896" s="221"/>
      <c r="R896" s="221"/>
      <c r="S896" s="221"/>
      <c r="T896" s="222"/>
      <c r="AT896" s="223" t="s">
        <v>200</v>
      </c>
      <c r="AU896" s="223" t="s">
        <v>81</v>
      </c>
      <c r="AV896" s="13" t="s">
        <v>83</v>
      </c>
      <c r="AW896" s="13" t="s">
        <v>30</v>
      </c>
      <c r="AX896" s="13" t="s">
        <v>73</v>
      </c>
      <c r="AY896" s="223" t="s">
        <v>124</v>
      </c>
    </row>
    <row r="897" spans="1:65" s="13" customFormat="1" ht="11.25">
      <c r="B897" s="213"/>
      <c r="C897" s="214"/>
      <c r="D897" s="193" t="s">
        <v>200</v>
      </c>
      <c r="E897" s="215" t="s">
        <v>1</v>
      </c>
      <c r="F897" s="216" t="s">
        <v>308</v>
      </c>
      <c r="G897" s="214"/>
      <c r="H897" s="217">
        <v>1.39</v>
      </c>
      <c r="I897" s="218"/>
      <c r="J897" s="214"/>
      <c r="K897" s="214"/>
      <c r="L897" s="219"/>
      <c r="M897" s="220"/>
      <c r="N897" s="221"/>
      <c r="O897" s="221"/>
      <c r="P897" s="221"/>
      <c r="Q897" s="221"/>
      <c r="R897" s="221"/>
      <c r="S897" s="221"/>
      <c r="T897" s="222"/>
      <c r="AT897" s="223" t="s">
        <v>200</v>
      </c>
      <c r="AU897" s="223" t="s">
        <v>81</v>
      </c>
      <c r="AV897" s="13" t="s">
        <v>83</v>
      </c>
      <c r="AW897" s="13" t="s">
        <v>30</v>
      </c>
      <c r="AX897" s="13" t="s">
        <v>73</v>
      </c>
      <c r="AY897" s="223" t="s">
        <v>124</v>
      </c>
    </row>
    <row r="898" spans="1:65" s="13" customFormat="1" ht="11.25">
      <c r="B898" s="213"/>
      <c r="C898" s="214"/>
      <c r="D898" s="193" t="s">
        <v>200</v>
      </c>
      <c r="E898" s="215" t="s">
        <v>1</v>
      </c>
      <c r="F898" s="216" t="s">
        <v>288</v>
      </c>
      <c r="G898" s="214"/>
      <c r="H898" s="217">
        <v>3.22</v>
      </c>
      <c r="I898" s="218"/>
      <c r="J898" s="214"/>
      <c r="K898" s="214"/>
      <c r="L898" s="219"/>
      <c r="M898" s="220"/>
      <c r="N898" s="221"/>
      <c r="O898" s="221"/>
      <c r="P898" s="221"/>
      <c r="Q898" s="221"/>
      <c r="R898" s="221"/>
      <c r="S898" s="221"/>
      <c r="T898" s="222"/>
      <c r="AT898" s="223" t="s">
        <v>200</v>
      </c>
      <c r="AU898" s="223" t="s">
        <v>81</v>
      </c>
      <c r="AV898" s="13" t="s">
        <v>83</v>
      </c>
      <c r="AW898" s="13" t="s">
        <v>30</v>
      </c>
      <c r="AX898" s="13" t="s">
        <v>73</v>
      </c>
      <c r="AY898" s="223" t="s">
        <v>124</v>
      </c>
    </row>
    <row r="899" spans="1:65" s="12" customFormat="1" ht="11.25">
      <c r="B899" s="203"/>
      <c r="C899" s="204"/>
      <c r="D899" s="193" t="s">
        <v>200</v>
      </c>
      <c r="E899" s="205" t="s">
        <v>1</v>
      </c>
      <c r="F899" s="206" t="s">
        <v>231</v>
      </c>
      <c r="G899" s="204"/>
      <c r="H899" s="205" t="s">
        <v>1</v>
      </c>
      <c r="I899" s="207"/>
      <c r="J899" s="204"/>
      <c r="K899" s="204"/>
      <c r="L899" s="208"/>
      <c r="M899" s="209"/>
      <c r="N899" s="210"/>
      <c r="O899" s="210"/>
      <c r="P899" s="210"/>
      <c r="Q899" s="210"/>
      <c r="R899" s="210"/>
      <c r="S899" s="210"/>
      <c r="T899" s="211"/>
      <c r="AT899" s="212" t="s">
        <v>200</v>
      </c>
      <c r="AU899" s="212" t="s">
        <v>81</v>
      </c>
      <c r="AV899" s="12" t="s">
        <v>81</v>
      </c>
      <c r="AW899" s="12" t="s">
        <v>30</v>
      </c>
      <c r="AX899" s="12" t="s">
        <v>73</v>
      </c>
      <c r="AY899" s="212" t="s">
        <v>124</v>
      </c>
    </row>
    <row r="900" spans="1:65" s="13" customFormat="1" ht="11.25">
      <c r="B900" s="213"/>
      <c r="C900" s="214"/>
      <c r="D900" s="193" t="s">
        <v>200</v>
      </c>
      <c r="E900" s="215" t="s">
        <v>1</v>
      </c>
      <c r="F900" s="216" t="s">
        <v>327</v>
      </c>
      <c r="G900" s="214"/>
      <c r="H900" s="217">
        <v>1.71</v>
      </c>
      <c r="I900" s="218"/>
      <c r="J900" s="214"/>
      <c r="K900" s="214"/>
      <c r="L900" s="219"/>
      <c r="M900" s="220"/>
      <c r="N900" s="221"/>
      <c r="O900" s="221"/>
      <c r="P900" s="221"/>
      <c r="Q900" s="221"/>
      <c r="R900" s="221"/>
      <c r="S900" s="221"/>
      <c r="T900" s="222"/>
      <c r="AT900" s="223" t="s">
        <v>200</v>
      </c>
      <c r="AU900" s="223" t="s">
        <v>81</v>
      </c>
      <c r="AV900" s="13" t="s">
        <v>83</v>
      </c>
      <c r="AW900" s="13" t="s">
        <v>30</v>
      </c>
      <c r="AX900" s="13" t="s">
        <v>73</v>
      </c>
      <c r="AY900" s="223" t="s">
        <v>124</v>
      </c>
    </row>
    <row r="901" spans="1:65" s="13" customFormat="1" ht="11.25">
      <c r="B901" s="213"/>
      <c r="C901" s="214"/>
      <c r="D901" s="193" t="s">
        <v>200</v>
      </c>
      <c r="E901" s="215" t="s">
        <v>1</v>
      </c>
      <c r="F901" s="216" t="s">
        <v>328</v>
      </c>
      <c r="G901" s="214"/>
      <c r="H901" s="217">
        <v>1.17</v>
      </c>
      <c r="I901" s="218"/>
      <c r="J901" s="214"/>
      <c r="K901" s="214"/>
      <c r="L901" s="219"/>
      <c r="M901" s="220"/>
      <c r="N901" s="221"/>
      <c r="O901" s="221"/>
      <c r="P901" s="221"/>
      <c r="Q901" s="221"/>
      <c r="R901" s="221"/>
      <c r="S901" s="221"/>
      <c r="T901" s="222"/>
      <c r="AT901" s="223" t="s">
        <v>200</v>
      </c>
      <c r="AU901" s="223" t="s">
        <v>81</v>
      </c>
      <c r="AV901" s="13" t="s">
        <v>83</v>
      </c>
      <c r="AW901" s="13" t="s">
        <v>30</v>
      </c>
      <c r="AX901" s="13" t="s">
        <v>73</v>
      </c>
      <c r="AY901" s="223" t="s">
        <v>124</v>
      </c>
    </row>
    <row r="902" spans="1:65" s="13" customFormat="1" ht="11.25">
      <c r="B902" s="213"/>
      <c r="C902" s="214"/>
      <c r="D902" s="193" t="s">
        <v>200</v>
      </c>
      <c r="E902" s="215" t="s">
        <v>1</v>
      </c>
      <c r="F902" s="216" t="s">
        <v>311</v>
      </c>
      <c r="G902" s="214"/>
      <c r="H902" s="217">
        <v>1.39</v>
      </c>
      <c r="I902" s="218"/>
      <c r="J902" s="214"/>
      <c r="K902" s="214"/>
      <c r="L902" s="219"/>
      <c r="M902" s="220"/>
      <c r="N902" s="221"/>
      <c r="O902" s="221"/>
      <c r="P902" s="221"/>
      <c r="Q902" s="221"/>
      <c r="R902" s="221"/>
      <c r="S902" s="221"/>
      <c r="T902" s="222"/>
      <c r="AT902" s="223" t="s">
        <v>200</v>
      </c>
      <c r="AU902" s="223" t="s">
        <v>81</v>
      </c>
      <c r="AV902" s="13" t="s">
        <v>83</v>
      </c>
      <c r="AW902" s="13" t="s">
        <v>30</v>
      </c>
      <c r="AX902" s="13" t="s">
        <v>73</v>
      </c>
      <c r="AY902" s="223" t="s">
        <v>124</v>
      </c>
    </row>
    <row r="903" spans="1:65" s="15" customFormat="1" ht="11.25">
      <c r="B903" s="235"/>
      <c r="C903" s="236"/>
      <c r="D903" s="193" t="s">
        <v>200</v>
      </c>
      <c r="E903" s="237" t="s">
        <v>1</v>
      </c>
      <c r="F903" s="238" t="s">
        <v>556</v>
      </c>
      <c r="G903" s="236"/>
      <c r="H903" s="239">
        <v>11.76</v>
      </c>
      <c r="I903" s="240"/>
      <c r="J903" s="236"/>
      <c r="K903" s="236"/>
      <c r="L903" s="241"/>
      <c r="M903" s="242"/>
      <c r="N903" s="243"/>
      <c r="O903" s="243"/>
      <c r="P903" s="243"/>
      <c r="Q903" s="243"/>
      <c r="R903" s="243"/>
      <c r="S903" s="243"/>
      <c r="T903" s="244"/>
      <c r="AT903" s="245" t="s">
        <v>200</v>
      </c>
      <c r="AU903" s="245" t="s">
        <v>81</v>
      </c>
      <c r="AV903" s="15" t="s">
        <v>135</v>
      </c>
      <c r="AW903" s="15" t="s">
        <v>30</v>
      </c>
      <c r="AX903" s="15" t="s">
        <v>73</v>
      </c>
      <c r="AY903" s="245" t="s">
        <v>124</v>
      </c>
    </row>
    <row r="904" spans="1:65" s="14" customFormat="1" ht="11.25">
      <c r="B904" s="224"/>
      <c r="C904" s="225"/>
      <c r="D904" s="193" t="s">
        <v>200</v>
      </c>
      <c r="E904" s="226" t="s">
        <v>1</v>
      </c>
      <c r="F904" s="227" t="s">
        <v>205</v>
      </c>
      <c r="G904" s="225"/>
      <c r="H904" s="228">
        <v>59.930000000000007</v>
      </c>
      <c r="I904" s="229"/>
      <c r="J904" s="225"/>
      <c r="K904" s="225"/>
      <c r="L904" s="230"/>
      <c r="M904" s="231"/>
      <c r="N904" s="232"/>
      <c r="O904" s="232"/>
      <c r="P904" s="232"/>
      <c r="Q904" s="232"/>
      <c r="R904" s="232"/>
      <c r="S904" s="232"/>
      <c r="T904" s="233"/>
      <c r="AT904" s="234" t="s">
        <v>200</v>
      </c>
      <c r="AU904" s="234" t="s">
        <v>81</v>
      </c>
      <c r="AV904" s="14" t="s">
        <v>129</v>
      </c>
      <c r="AW904" s="14" t="s">
        <v>30</v>
      </c>
      <c r="AX904" s="14" t="s">
        <v>81</v>
      </c>
      <c r="AY904" s="234" t="s">
        <v>124</v>
      </c>
    </row>
    <row r="905" spans="1:65" s="2" customFormat="1" ht="24.2" customHeight="1">
      <c r="A905" s="34"/>
      <c r="B905" s="35"/>
      <c r="C905" s="179" t="s">
        <v>693</v>
      </c>
      <c r="D905" s="179" t="s">
        <v>125</v>
      </c>
      <c r="E905" s="180" t="s">
        <v>694</v>
      </c>
      <c r="F905" s="181" t="s">
        <v>695</v>
      </c>
      <c r="G905" s="182" t="s">
        <v>235</v>
      </c>
      <c r="H905" s="183">
        <v>71.84</v>
      </c>
      <c r="I905" s="184"/>
      <c r="J905" s="185">
        <f>ROUND(I905*H905,2)</f>
        <v>0</v>
      </c>
      <c r="K905" s="186"/>
      <c r="L905" s="39"/>
      <c r="M905" s="187" t="s">
        <v>1</v>
      </c>
      <c r="N905" s="188" t="s">
        <v>38</v>
      </c>
      <c r="O905" s="71"/>
      <c r="P905" s="189">
        <f>O905*H905</f>
        <v>0</v>
      </c>
      <c r="Q905" s="189">
        <v>0</v>
      </c>
      <c r="R905" s="189">
        <f>Q905*H905</f>
        <v>0</v>
      </c>
      <c r="S905" s="189">
        <v>0</v>
      </c>
      <c r="T905" s="190">
        <f>S905*H905</f>
        <v>0</v>
      </c>
      <c r="U905" s="34"/>
      <c r="V905" s="34"/>
      <c r="W905" s="34"/>
      <c r="X905" s="34"/>
      <c r="Y905" s="34"/>
      <c r="Z905" s="34"/>
      <c r="AA905" s="34"/>
      <c r="AB905" s="34"/>
      <c r="AC905" s="34"/>
      <c r="AD905" s="34"/>
      <c r="AE905" s="34"/>
      <c r="AR905" s="191" t="s">
        <v>129</v>
      </c>
      <c r="AT905" s="191" t="s">
        <v>125</v>
      </c>
      <c r="AU905" s="191" t="s">
        <v>81</v>
      </c>
      <c r="AY905" s="17" t="s">
        <v>124</v>
      </c>
      <c r="BE905" s="192">
        <f>IF(N905="základní",J905,0)</f>
        <v>0</v>
      </c>
      <c r="BF905" s="192">
        <f>IF(N905="snížená",J905,0)</f>
        <v>0</v>
      </c>
      <c r="BG905" s="192">
        <f>IF(N905="zákl. přenesená",J905,0)</f>
        <v>0</v>
      </c>
      <c r="BH905" s="192">
        <f>IF(N905="sníž. přenesená",J905,0)</f>
        <v>0</v>
      </c>
      <c r="BI905" s="192">
        <f>IF(N905="nulová",J905,0)</f>
        <v>0</v>
      </c>
      <c r="BJ905" s="17" t="s">
        <v>81</v>
      </c>
      <c r="BK905" s="192">
        <f>ROUND(I905*H905,2)</f>
        <v>0</v>
      </c>
      <c r="BL905" s="17" t="s">
        <v>129</v>
      </c>
      <c r="BM905" s="191" t="s">
        <v>696</v>
      </c>
    </row>
    <row r="906" spans="1:65" s="2" customFormat="1" ht="19.5">
      <c r="A906" s="34"/>
      <c r="B906" s="35"/>
      <c r="C906" s="36"/>
      <c r="D906" s="193" t="s">
        <v>198</v>
      </c>
      <c r="E906" s="36"/>
      <c r="F906" s="194" t="s">
        <v>688</v>
      </c>
      <c r="G906" s="36"/>
      <c r="H906" s="36"/>
      <c r="I906" s="195"/>
      <c r="J906" s="36"/>
      <c r="K906" s="36"/>
      <c r="L906" s="39"/>
      <c r="M906" s="196"/>
      <c r="N906" s="197"/>
      <c r="O906" s="71"/>
      <c r="P906" s="71"/>
      <c r="Q906" s="71"/>
      <c r="R906" s="71"/>
      <c r="S906" s="71"/>
      <c r="T906" s="72"/>
      <c r="U906" s="34"/>
      <c r="V906" s="34"/>
      <c r="W906" s="34"/>
      <c r="X906" s="34"/>
      <c r="Y906" s="34"/>
      <c r="Z906" s="34"/>
      <c r="AA906" s="34"/>
      <c r="AB906" s="34"/>
      <c r="AC906" s="34"/>
      <c r="AD906" s="34"/>
      <c r="AE906" s="34"/>
      <c r="AT906" s="17" t="s">
        <v>198</v>
      </c>
      <c r="AU906" s="17" t="s">
        <v>81</v>
      </c>
    </row>
    <row r="907" spans="1:65" s="12" customFormat="1" ht="11.25">
      <c r="B907" s="203"/>
      <c r="C907" s="204"/>
      <c r="D907" s="193" t="s">
        <v>200</v>
      </c>
      <c r="E907" s="205" t="s">
        <v>1</v>
      </c>
      <c r="F907" s="206" t="s">
        <v>555</v>
      </c>
      <c r="G907" s="204"/>
      <c r="H907" s="205" t="s">
        <v>1</v>
      </c>
      <c r="I907" s="207"/>
      <c r="J907" s="204"/>
      <c r="K907" s="204"/>
      <c r="L907" s="208"/>
      <c r="M907" s="209"/>
      <c r="N907" s="210"/>
      <c r="O907" s="210"/>
      <c r="P907" s="210"/>
      <c r="Q907" s="210"/>
      <c r="R907" s="210"/>
      <c r="S907" s="210"/>
      <c r="T907" s="211"/>
      <c r="AT907" s="212" t="s">
        <v>200</v>
      </c>
      <c r="AU907" s="212" t="s">
        <v>81</v>
      </c>
      <c r="AV907" s="12" t="s">
        <v>81</v>
      </c>
      <c r="AW907" s="12" t="s">
        <v>30</v>
      </c>
      <c r="AX907" s="12" t="s">
        <v>73</v>
      </c>
      <c r="AY907" s="212" t="s">
        <v>124</v>
      </c>
    </row>
    <row r="908" spans="1:65" s="12" customFormat="1" ht="11.25">
      <c r="B908" s="203"/>
      <c r="C908" s="204"/>
      <c r="D908" s="193" t="s">
        <v>200</v>
      </c>
      <c r="E908" s="205" t="s">
        <v>1</v>
      </c>
      <c r="F908" s="206" t="s">
        <v>229</v>
      </c>
      <c r="G908" s="204"/>
      <c r="H908" s="205" t="s">
        <v>1</v>
      </c>
      <c r="I908" s="207"/>
      <c r="J908" s="204"/>
      <c r="K908" s="204"/>
      <c r="L908" s="208"/>
      <c r="M908" s="209"/>
      <c r="N908" s="210"/>
      <c r="O908" s="210"/>
      <c r="P908" s="210"/>
      <c r="Q908" s="210"/>
      <c r="R908" s="210"/>
      <c r="S908" s="210"/>
      <c r="T908" s="211"/>
      <c r="AT908" s="212" t="s">
        <v>200</v>
      </c>
      <c r="AU908" s="212" t="s">
        <v>81</v>
      </c>
      <c r="AV908" s="12" t="s">
        <v>81</v>
      </c>
      <c r="AW908" s="12" t="s">
        <v>30</v>
      </c>
      <c r="AX908" s="12" t="s">
        <v>73</v>
      </c>
      <c r="AY908" s="212" t="s">
        <v>124</v>
      </c>
    </row>
    <row r="909" spans="1:65" s="13" customFormat="1" ht="11.25">
      <c r="B909" s="213"/>
      <c r="C909" s="214"/>
      <c r="D909" s="193" t="s">
        <v>200</v>
      </c>
      <c r="E909" s="215" t="s">
        <v>1</v>
      </c>
      <c r="F909" s="216" t="s">
        <v>697</v>
      </c>
      <c r="G909" s="214"/>
      <c r="H909" s="217">
        <v>9.74</v>
      </c>
      <c r="I909" s="218"/>
      <c r="J909" s="214"/>
      <c r="K909" s="214"/>
      <c r="L909" s="219"/>
      <c r="M909" s="220"/>
      <c r="N909" s="221"/>
      <c r="O909" s="221"/>
      <c r="P909" s="221"/>
      <c r="Q909" s="221"/>
      <c r="R909" s="221"/>
      <c r="S909" s="221"/>
      <c r="T909" s="222"/>
      <c r="AT909" s="223" t="s">
        <v>200</v>
      </c>
      <c r="AU909" s="223" t="s">
        <v>81</v>
      </c>
      <c r="AV909" s="13" t="s">
        <v>83</v>
      </c>
      <c r="AW909" s="13" t="s">
        <v>30</v>
      </c>
      <c r="AX909" s="13" t="s">
        <v>73</v>
      </c>
      <c r="AY909" s="223" t="s">
        <v>124</v>
      </c>
    </row>
    <row r="910" spans="1:65" s="13" customFormat="1" ht="11.25">
      <c r="B910" s="213"/>
      <c r="C910" s="214"/>
      <c r="D910" s="193" t="s">
        <v>200</v>
      </c>
      <c r="E910" s="215" t="s">
        <v>1</v>
      </c>
      <c r="F910" s="216" t="s">
        <v>698</v>
      </c>
      <c r="G910" s="214"/>
      <c r="H910" s="217">
        <v>-0.8</v>
      </c>
      <c r="I910" s="218"/>
      <c r="J910" s="214"/>
      <c r="K910" s="214"/>
      <c r="L910" s="219"/>
      <c r="M910" s="220"/>
      <c r="N910" s="221"/>
      <c r="O910" s="221"/>
      <c r="P910" s="221"/>
      <c r="Q910" s="221"/>
      <c r="R910" s="221"/>
      <c r="S910" s="221"/>
      <c r="T910" s="222"/>
      <c r="AT910" s="223" t="s">
        <v>200</v>
      </c>
      <c r="AU910" s="223" t="s">
        <v>81</v>
      </c>
      <c r="AV910" s="13" t="s">
        <v>83</v>
      </c>
      <c r="AW910" s="13" t="s">
        <v>30</v>
      </c>
      <c r="AX910" s="13" t="s">
        <v>73</v>
      </c>
      <c r="AY910" s="223" t="s">
        <v>124</v>
      </c>
    </row>
    <row r="911" spans="1:65" s="13" customFormat="1" ht="11.25">
      <c r="B911" s="213"/>
      <c r="C911" s="214"/>
      <c r="D911" s="193" t="s">
        <v>200</v>
      </c>
      <c r="E911" s="215" t="s">
        <v>1</v>
      </c>
      <c r="F911" s="216" t="s">
        <v>699</v>
      </c>
      <c r="G911" s="214"/>
      <c r="H911" s="217">
        <v>-1.2</v>
      </c>
      <c r="I911" s="218"/>
      <c r="J911" s="214"/>
      <c r="K911" s="214"/>
      <c r="L911" s="219"/>
      <c r="M911" s="220"/>
      <c r="N911" s="221"/>
      <c r="O911" s="221"/>
      <c r="P911" s="221"/>
      <c r="Q911" s="221"/>
      <c r="R911" s="221"/>
      <c r="S911" s="221"/>
      <c r="T911" s="222"/>
      <c r="AT911" s="223" t="s">
        <v>200</v>
      </c>
      <c r="AU911" s="223" t="s">
        <v>81</v>
      </c>
      <c r="AV911" s="13" t="s">
        <v>83</v>
      </c>
      <c r="AW911" s="13" t="s">
        <v>30</v>
      </c>
      <c r="AX911" s="13" t="s">
        <v>73</v>
      </c>
      <c r="AY911" s="223" t="s">
        <v>124</v>
      </c>
    </row>
    <row r="912" spans="1:65" s="13" customFormat="1" ht="11.25">
      <c r="B912" s="213"/>
      <c r="C912" s="214"/>
      <c r="D912" s="193" t="s">
        <v>200</v>
      </c>
      <c r="E912" s="215" t="s">
        <v>1</v>
      </c>
      <c r="F912" s="216" t="s">
        <v>700</v>
      </c>
      <c r="G912" s="214"/>
      <c r="H912" s="217">
        <v>17.2</v>
      </c>
      <c r="I912" s="218"/>
      <c r="J912" s="214"/>
      <c r="K912" s="214"/>
      <c r="L912" s="219"/>
      <c r="M912" s="220"/>
      <c r="N912" s="221"/>
      <c r="O912" s="221"/>
      <c r="P912" s="221"/>
      <c r="Q912" s="221"/>
      <c r="R912" s="221"/>
      <c r="S912" s="221"/>
      <c r="T912" s="222"/>
      <c r="AT912" s="223" t="s">
        <v>200</v>
      </c>
      <c r="AU912" s="223" t="s">
        <v>81</v>
      </c>
      <c r="AV912" s="13" t="s">
        <v>83</v>
      </c>
      <c r="AW912" s="13" t="s">
        <v>30</v>
      </c>
      <c r="AX912" s="13" t="s">
        <v>73</v>
      </c>
      <c r="AY912" s="223" t="s">
        <v>124</v>
      </c>
    </row>
    <row r="913" spans="1:65" s="13" customFormat="1" ht="11.25">
      <c r="B913" s="213"/>
      <c r="C913" s="214"/>
      <c r="D913" s="193" t="s">
        <v>200</v>
      </c>
      <c r="E913" s="215" t="s">
        <v>1</v>
      </c>
      <c r="F913" s="216" t="s">
        <v>701</v>
      </c>
      <c r="G913" s="214"/>
      <c r="H913" s="217">
        <v>-1.6</v>
      </c>
      <c r="I913" s="218"/>
      <c r="J913" s="214"/>
      <c r="K913" s="214"/>
      <c r="L913" s="219"/>
      <c r="M913" s="220"/>
      <c r="N913" s="221"/>
      <c r="O913" s="221"/>
      <c r="P913" s="221"/>
      <c r="Q913" s="221"/>
      <c r="R913" s="221"/>
      <c r="S913" s="221"/>
      <c r="T913" s="222"/>
      <c r="AT913" s="223" t="s">
        <v>200</v>
      </c>
      <c r="AU913" s="223" t="s">
        <v>81</v>
      </c>
      <c r="AV913" s="13" t="s">
        <v>83</v>
      </c>
      <c r="AW913" s="13" t="s">
        <v>30</v>
      </c>
      <c r="AX913" s="13" t="s">
        <v>73</v>
      </c>
      <c r="AY913" s="223" t="s">
        <v>124</v>
      </c>
    </row>
    <row r="914" spans="1:65" s="13" customFormat="1" ht="11.25">
      <c r="B914" s="213"/>
      <c r="C914" s="214"/>
      <c r="D914" s="193" t="s">
        <v>200</v>
      </c>
      <c r="E914" s="215" t="s">
        <v>1</v>
      </c>
      <c r="F914" s="216" t="s">
        <v>699</v>
      </c>
      <c r="G914" s="214"/>
      <c r="H914" s="217">
        <v>-1.2</v>
      </c>
      <c r="I914" s="218"/>
      <c r="J914" s="214"/>
      <c r="K914" s="214"/>
      <c r="L914" s="219"/>
      <c r="M914" s="220"/>
      <c r="N914" s="221"/>
      <c r="O914" s="221"/>
      <c r="P914" s="221"/>
      <c r="Q914" s="221"/>
      <c r="R914" s="221"/>
      <c r="S914" s="221"/>
      <c r="T914" s="222"/>
      <c r="AT914" s="223" t="s">
        <v>200</v>
      </c>
      <c r="AU914" s="223" t="s">
        <v>81</v>
      </c>
      <c r="AV914" s="13" t="s">
        <v>83</v>
      </c>
      <c r="AW914" s="13" t="s">
        <v>30</v>
      </c>
      <c r="AX914" s="13" t="s">
        <v>73</v>
      </c>
      <c r="AY914" s="223" t="s">
        <v>124</v>
      </c>
    </row>
    <row r="915" spans="1:65" s="13" customFormat="1" ht="11.25">
      <c r="B915" s="213"/>
      <c r="C915" s="214"/>
      <c r="D915" s="193" t="s">
        <v>200</v>
      </c>
      <c r="E915" s="215" t="s">
        <v>1</v>
      </c>
      <c r="F915" s="216" t="s">
        <v>702</v>
      </c>
      <c r="G915" s="214"/>
      <c r="H915" s="217">
        <v>14.72</v>
      </c>
      <c r="I915" s="218"/>
      <c r="J915" s="214"/>
      <c r="K915" s="214"/>
      <c r="L915" s="219"/>
      <c r="M915" s="220"/>
      <c r="N915" s="221"/>
      <c r="O915" s="221"/>
      <c r="P915" s="221"/>
      <c r="Q915" s="221"/>
      <c r="R915" s="221"/>
      <c r="S915" s="221"/>
      <c r="T915" s="222"/>
      <c r="AT915" s="223" t="s">
        <v>200</v>
      </c>
      <c r="AU915" s="223" t="s">
        <v>81</v>
      </c>
      <c r="AV915" s="13" t="s">
        <v>83</v>
      </c>
      <c r="AW915" s="13" t="s">
        <v>30</v>
      </c>
      <c r="AX915" s="13" t="s">
        <v>73</v>
      </c>
      <c r="AY915" s="223" t="s">
        <v>124</v>
      </c>
    </row>
    <row r="916" spans="1:65" s="13" customFormat="1" ht="11.25">
      <c r="B916" s="213"/>
      <c r="C916" s="214"/>
      <c r="D916" s="193" t="s">
        <v>200</v>
      </c>
      <c r="E916" s="215" t="s">
        <v>1</v>
      </c>
      <c r="F916" s="216" t="s">
        <v>703</v>
      </c>
      <c r="G916" s="214"/>
      <c r="H916" s="217">
        <v>-0.9</v>
      </c>
      <c r="I916" s="218"/>
      <c r="J916" s="214"/>
      <c r="K916" s="214"/>
      <c r="L916" s="219"/>
      <c r="M916" s="220"/>
      <c r="N916" s="221"/>
      <c r="O916" s="221"/>
      <c r="P916" s="221"/>
      <c r="Q916" s="221"/>
      <c r="R916" s="221"/>
      <c r="S916" s="221"/>
      <c r="T916" s="222"/>
      <c r="AT916" s="223" t="s">
        <v>200</v>
      </c>
      <c r="AU916" s="223" t="s">
        <v>81</v>
      </c>
      <c r="AV916" s="13" t="s">
        <v>83</v>
      </c>
      <c r="AW916" s="13" t="s">
        <v>30</v>
      </c>
      <c r="AX916" s="13" t="s">
        <v>73</v>
      </c>
      <c r="AY916" s="223" t="s">
        <v>124</v>
      </c>
    </row>
    <row r="917" spans="1:65" s="13" customFormat="1" ht="11.25">
      <c r="B917" s="213"/>
      <c r="C917" s="214"/>
      <c r="D917" s="193" t="s">
        <v>200</v>
      </c>
      <c r="E917" s="215" t="s">
        <v>1</v>
      </c>
      <c r="F917" s="216" t="s">
        <v>704</v>
      </c>
      <c r="G917" s="214"/>
      <c r="H917" s="217">
        <v>14.64</v>
      </c>
      <c r="I917" s="218"/>
      <c r="J917" s="214"/>
      <c r="K917" s="214"/>
      <c r="L917" s="219"/>
      <c r="M917" s="220"/>
      <c r="N917" s="221"/>
      <c r="O917" s="221"/>
      <c r="P917" s="221"/>
      <c r="Q917" s="221"/>
      <c r="R917" s="221"/>
      <c r="S917" s="221"/>
      <c r="T917" s="222"/>
      <c r="AT917" s="223" t="s">
        <v>200</v>
      </c>
      <c r="AU917" s="223" t="s">
        <v>81</v>
      </c>
      <c r="AV917" s="13" t="s">
        <v>83</v>
      </c>
      <c r="AW917" s="13" t="s">
        <v>30</v>
      </c>
      <c r="AX917" s="13" t="s">
        <v>73</v>
      </c>
      <c r="AY917" s="223" t="s">
        <v>124</v>
      </c>
    </row>
    <row r="918" spans="1:65" s="13" customFormat="1" ht="11.25">
      <c r="B918" s="213"/>
      <c r="C918" s="214"/>
      <c r="D918" s="193" t="s">
        <v>200</v>
      </c>
      <c r="E918" s="215" t="s">
        <v>1</v>
      </c>
      <c r="F918" s="216" t="s">
        <v>703</v>
      </c>
      <c r="G918" s="214"/>
      <c r="H918" s="217">
        <v>-0.9</v>
      </c>
      <c r="I918" s="218"/>
      <c r="J918" s="214"/>
      <c r="K918" s="214"/>
      <c r="L918" s="219"/>
      <c r="M918" s="220"/>
      <c r="N918" s="221"/>
      <c r="O918" s="221"/>
      <c r="P918" s="221"/>
      <c r="Q918" s="221"/>
      <c r="R918" s="221"/>
      <c r="S918" s="221"/>
      <c r="T918" s="222"/>
      <c r="AT918" s="223" t="s">
        <v>200</v>
      </c>
      <c r="AU918" s="223" t="s">
        <v>81</v>
      </c>
      <c r="AV918" s="13" t="s">
        <v>83</v>
      </c>
      <c r="AW918" s="13" t="s">
        <v>30</v>
      </c>
      <c r="AX918" s="13" t="s">
        <v>73</v>
      </c>
      <c r="AY918" s="223" t="s">
        <v>124</v>
      </c>
    </row>
    <row r="919" spans="1:65" s="12" customFormat="1" ht="11.25">
      <c r="B919" s="203"/>
      <c r="C919" s="204"/>
      <c r="D919" s="193" t="s">
        <v>200</v>
      </c>
      <c r="E919" s="205" t="s">
        <v>1</v>
      </c>
      <c r="F919" s="206" t="s">
        <v>231</v>
      </c>
      <c r="G919" s="204"/>
      <c r="H919" s="205" t="s">
        <v>1</v>
      </c>
      <c r="I919" s="207"/>
      <c r="J919" s="204"/>
      <c r="K919" s="204"/>
      <c r="L919" s="208"/>
      <c r="M919" s="209"/>
      <c r="N919" s="210"/>
      <c r="O919" s="210"/>
      <c r="P919" s="210"/>
      <c r="Q919" s="210"/>
      <c r="R919" s="210"/>
      <c r="S919" s="210"/>
      <c r="T919" s="211"/>
      <c r="AT919" s="212" t="s">
        <v>200</v>
      </c>
      <c r="AU919" s="212" t="s">
        <v>81</v>
      </c>
      <c r="AV919" s="12" t="s">
        <v>81</v>
      </c>
      <c r="AW919" s="12" t="s">
        <v>30</v>
      </c>
      <c r="AX919" s="12" t="s">
        <v>73</v>
      </c>
      <c r="AY919" s="212" t="s">
        <v>124</v>
      </c>
    </row>
    <row r="920" spans="1:65" s="13" customFormat="1" ht="11.25">
      <c r="B920" s="213"/>
      <c r="C920" s="214"/>
      <c r="D920" s="193" t="s">
        <v>200</v>
      </c>
      <c r="E920" s="215" t="s">
        <v>1</v>
      </c>
      <c r="F920" s="216" t="s">
        <v>697</v>
      </c>
      <c r="G920" s="214"/>
      <c r="H920" s="217">
        <v>9.74</v>
      </c>
      <c r="I920" s="218"/>
      <c r="J920" s="214"/>
      <c r="K920" s="214"/>
      <c r="L920" s="219"/>
      <c r="M920" s="220"/>
      <c r="N920" s="221"/>
      <c r="O920" s="221"/>
      <c r="P920" s="221"/>
      <c r="Q920" s="221"/>
      <c r="R920" s="221"/>
      <c r="S920" s="221"/>
      <c r="T920" s="222"/>
      <c r="AT920" s="223" t="s">
        <v>200</v>
      </c>
      <c r="AU920" s="223" t="s">
        <v>81</v>
      </c>
      <c r="AV920" s="13" t="s">
        <v>83</v>
      </c>
      <c r="AW920" s="13" t="s">
        <v>30</v>
      </c>
      <c r="AX920" s="13" t="s">
        <v>73</v>
      </c>
      <c r="AY920" s="223" t="s">
        <v>124</v>
      </c>
    </row>
    <row r="921" spans="1:65" s="13" customFormat="1" ht="11.25">
      <c r="B921" s="213"/>
      <c r="C921" s="214"/>
      <c r="D921" s="193" t="s">
        <v>200</v>
      </c>
      <c r="E921" s="215" t="s">
        <v>1</v>
      </c>
      <c r="F921" s="216" t="s">
        <v>705</v>
      </c>
      <c r="G921" s="214"/>
      <c r="H921" s="217">
        <v>-0.6</v>
      </c>
      <c r="I921" s="218"/>
      <c r="J921" s="214"/>
      <c r="K921" s="214"/>
      <c r="L921" s="219"/>
      <c r="M921" s="220"/>
      <c r="N921" s="221"/>
      <c r="O921" s="221"/>
      <c r="P921" s="221"/>
      <c r="Q921" s="221"/>
      <c r="R921" s="221"/>
      <c r="S921" s="221"/>
      <c r="T921" s="222"/>
      <c r="AT921" s="223" t="s">
        <v>200</v>
      </c>
      <c r="AU921" s="223" t="s">
        <v>81</v>
      </c>
      <c r="AV921" s="13" t="s">
        <v>83</v>
      </c>
      <c r="AW921" s="13" t="s">
        <v>30</v>
      </c>
      <c r="AX921" s="13" t="s">
        <v>73</v>
      </c>
      <c r="AY921" s="223" t="s">
        <v>124</v>
      </c>
    </row>
    <row r="922" spans="1:65" s="13" customFormat="1" ht="11.25">
      <c r="B922" s="213"/>
      <c r="C922" s="214"/>
      <c r="D922" s="193" t="s">
        <v>200</v>
      </c>
      <c r="E922" s="215" t="s">
        <v>1</v>
      </c>
      <c r="F922" s="216" t="s">
        <v>698</v>
      </c>
      <c r="G922" s="214"/>
      <c r="H922" s="217">
        <v>-0.8</v>
      </c>
      <c r="I922" s="218"/>
      <c r="J922" s="214"/>
      <c r="K922" s="214"/>
      <c r="L922" s="219"/>
      <c r="M922" s="220"/>
      <c r="N922" s="221"/>
      <c r="O922" s="221"/>
      <c r="P922" s="221"/>
      <c r="Q922" s="221"/>
      <c r="R922" s="221"/>
      <c r="S922" s="221"/>
      <c r="T922" s="222"/>
      <c r="AT922" s="223" t="s">
        <v>200</v>
      </c>
      <c r="AU922" s="223" t="s">
        <v>81</v>
      </c>
      <c r="AV922" s="13" t="s">
        <v>83</v>
      </c>
      <c r="AW922" s="13" t="s">
        <v>30</v>
      </c>
      <c r="AX922" s="13" t="s">
        <v>73</v>
      </c>
      <c r="AY922" s="223" t="s">
        <v>124</v>
      </c>
    </row>
    <row r="923" spans="1:65" s="13" customFormat="1" ht="11.25">
      <c r="B923" s="213"/>
      <c r="C923" s="214"/>
      <c r="D923" s="193" t="s">
        <v>200</v>
      </c>
      <c r="E923" s="215" t="s">
        <v>1</v>
      </c>
      <c r="F923" s="216" t="s">
        <v>703</v>
      </c>
      <c r="G923" s="214"/>
      <c r="H923" s="217">
        <v>-0.9</v>
      </c>
      <c r="I923" s="218"/>
      <c r="J923" s="214"/>
      <c r="K923" s="214"/>
      <c r="L923" s="219"/>
      <c r="M923" s="220"/>
      <c r="N923" s="221"/>
      <c r="O923" s="221"/>
      <c r="P923" s="221"/>
      <c r="Q923" s="221"/>
      <c r="R923" s="221"/>
      <c r="S923" s="221"/>
      <c r="T923" s="222"/>
      <c r="AT923" s="223" t="s">
        <v>200</v>
      </c>
      <c r="AU923" s="223" t="s">
        <v>81</v>
      </c>
      <c r="AV923" s="13" t="s">
        <v>83</v>
      </c>
      <c r="AW923" s="13" t="s">
        <v>30</v>
      </c>
      <c r="AX923" s="13" t="s">
        <v>73</v>
      </c>
      <c r="AY923" s="223" t="s">
        <v>124</v>
      </c>
    </row>
    <row r="924" spans="1:65" s="13" customFormat="1" ht="11.25">
      <c r="B924" s="213"/>
      <c r="C924" s="214"/>
      <c r="D924" s="193" t="s">
        <v>200</v>
      </c>
      <c r="E924" s="215" t="s">
        <v>1</v>
      </c>
      <c r="F924" s="216" t="s">
        <v>706</v>
      </c>
      <c r="G924" s="214"/>
      <c r="H924" s="217">
        <v>17.2</v>
      </c>
      <c r="I924" s="218"/>
      <c r="J924" s="214"/>
      <c r="K924" s="214"/>
      <c r="L924" s="219"/>
      <c r="M924" s="220"/>
      <c r="N924" s="221"/>
      <c r="O924" s="221"/>
      <c r="P924" s="221"/>
      <c r="Q924" s="221"/>
      <c r="R924" s="221"/>
      <c r="S924" s="221"/>
      <c r="T924" s="222"/>
      <c r="AT924" s="223" t="s">
        <v>200</v>
      </c>
      <c r="AU924" s="223" t="s">
        <v>81</v>
      </c>
      <c r="AV924" s="13" t="s">
        <v>83</v>
      </c>
      <c r="AW924" s="13" t="s">
        <v>30</v>
      </c>
      <c r="AX924" s="13" t="s">
        <v>73</v>
      </c>
      <c r="AY924" s="223" t="s">
        <v>124</v>
      </c>
    </row>
    <row r="925" spans="1:65" s="13" customFormat="1" ht="11.25">
      <c r="B925" s="213"/>
      <c r="C925" s="214"/>
      <c r="D925" s="193" t="s">
        <v>200</v>
      </c>
      <c r="E925" s="215" t="s">
        <v>1</v>
      </c>
      <c r="F925" s="216" t="s">
        <v>701</v>
      </c>
      <c r="G925" s="214"/>
      <c r="H925" s="217">
        <v>-1.6</v>
      </c>
      <c r="I925" s="218"/>
      <c r="J925" s="214"/>
      <c r="K925" s="214"/>
      <c r="L925" s="219"/>
      <c r="M925" s="220"/>
      <c r="N925" s="221"/>
      <c r="O925" s="221"/>
      <c r="P925" s="221"/>
      <c r="Q925" s="221"/>
      <c r="R925" s="221"/>
      <c r="S925" s="221"/>
      <c r="T925" s="222"/>
      <c r="AT925" s="223" t="s">
        <v>200</v>
      </c>
      <c r="AU925" s="223" t="s">
        <v>81</v>
      </c>
      <c r="AV925" s="13" t="s">
        <v>83</v>
      </c>
      <c r="AW925" s="13" t="s">
        <v>30</v>
      </c>
      <c r="AX925" s="13" t="s">
        <v>73</v>
      </c>
      <c r="AY925" s="223" t="s">
        <v>124</v>
      </c>
    </row>
    <row r="926" spans="1:65" s="13" customFormat="1" ht="11.25">
      <c r="B926" s="213"/>
      <c r="C926" s="214"/>
      <c r="D926" s="193" t="s">
        <v>200</v>
      </c>
      <c r="E926" s="215" t="s">
        <v>1</v>
      </c>
      <c r="F926" s="216" t="s">
        <v>703</v>
      </c>
      <c r="G926" s="214"/>
      <c r="H926" s="217">
        <v>-0.9</v>
      </c>
      <c r="I926" s="218"/>
      <c r="J926" s="214"/>
      <c r="K926" s="214"/>
      <c r="L926" s="219"/>
      <c r="M926" s="220"/>
      <c r="N926" s="221"/>
      <c r="O926" s="221"/>
      <c r="P926" s="221"/>
      <c r="Q926" s="221"/>
      <c r="R926" s="221"/>
      <c r="S926" s="221"/>
      <c r="T926" s="222"/>
      <c r="AT926" s="223" t="s">
        <v>200</v>
      </c>
      <c r="AU926" s="223" t="s">
        <v>81</v>
      </c>
      <c r="AV926" s="13" t="s">
        <v>83</v>
      </c>
      <c r="AW926" s="13" t="s">
        <v>30</v>
      </c>
      <c r="AX926" s="13" t="s">
        <v>73</v>
      </c>
      <c r="AY926" s="223" t="s">
        <v>124</v>
      </c>
    </row>
    <row r="927" spans="1:65" s="14" customFormat="1" ht="11.25">
      <c r="B927" s="224"/>
      <c r="C927" s="225"/>
      <c r="D927" s="193" t="s">
        <v>200</v>
      </c>
      <c r="E927" s="226" t="s">
        <v>1</v>
      </c>
      <c r="F927" s="227" t="s">
        <v>205</v>
      </c>
      <c r="G927" s="225"/>
      <c r="H927" s="228">
        <v>71.84</v>
      </c>
      <c r="I927" s="229"/>
      <c r="J927" s="225"/>
      <c r="K927" s="225"/>
      <c r="L927" s="230"/>
      <c r="M927" s="231"/>
      <c r="N927" s="232"/>
      <c r="O927" s="232"/>
      <c r="P927" s="232"/>
      <c r="Q927" s="232"/>
      <c r="R927" s="232"/>
      <c r="S927" s="232"/>
      <c r="T927" s="233"/>
      <c r="AT927" s="234" t="s">
        <v>200</v>
      </c>
      <c r="AU927" s="234" t="s">
        <v>81</v>
      </c>
      <c r="AV927" s="14" t="s">
        <v>129</v>
      </c>
      <c r="AW927" s="14" t="s">
        <v>30</v>
      </c>
      <c r="AX927" s="14" t="s">
        <v>81</v>
      </c>
      <c r="AY927" s="234" t="s">
        <v>124</v>
      </c>
    </row>
    <row r="928" spans="1:65" s="2" customFormat="1" ht="33" customHeight="1">
      <c r="A928" s="34"/>
      <c r="B928" s="35"/>
      <c r="C928" s="179" t="s">
        <v>458</v>
      </c>
      <c r="D928" s="179" t="s">
        <v>125</v>
      </c>
      <c r="E928" s="180" t="s">
        <v>707</v>
      </c>
      <c r="F928" s="181" t="s">
        <v>708</v>
      </c>
      <c r="G928" s="182" t="s">
        <v>216</v>
      </c>
      <c r="H928" s="183">
        <v>28.622</v>
      </c>
      <c r="I928" s="184"/>
      <c r="J928" s="185">
        <f>ROUND(I928*H928,2)</f>
        <v>0</v>
      </c>
      <c r="K928" s="186"/>
      <c r="L928" s="39"/>
      <c r="M928" s="187" t="s">
        <v>1</v>
      </c>
      <c r="N928" s="188" t="s">
        <v>38</v>
      </c>
      <c r="O928" s="71"/>
      <c r="P928" s="189">
        <f>O928*H928</f>
        <v>0</v>
      </c>
      <c r="Q928" s="189">
        <v>0</v>
      </c>
      <c r="R928" s="189">
        <f>Q928*H928</f>
        <v>0</v>
      </c>
      <c r="S928" s="189">
        <v>0</v>
      </c>
      <c r="T928" s="190">
        <f>S928*H928</f>
        <v>0</v>
      </c>
      <c r="U928" s="34"/>
      <c r="V928" s="34"/>
      <c r="W928" s="34"/>
      <c r="X928" s="34"/>
      <c r="Y928" s="34"/>
      <c r="Z928" s="34"/>
      <c r="AA928" s="34"/>
      <c r="AB928" s="34"/>
      <c r="AC928" s="34"/>
      <c r="AD928" s="34"/>
      <c r="AE928" s="34"/>
      <c r="AR928" s="191" t="s">
        <v>129</v>
      </c>
      <c r="AT928" s="191" t="s">
        <v>125</v>
      </c>
      <c r="AU928" s="191" t="s">
        <v>81</v>
      </c>
      <c r="AY928" s="17" t="s">
        <v>124</v>
      </c>
      <c r="BE928" s="192">
        <f>IF(N928="základní",J928,0)</f>
        <v>0</v>
      </c>
      <c r="BF928" s="192">
        <f>IF(N928="snížená",J928,0)</f>
        <v>0</v>
      </c>
      <c r="BG928" s="192">
        <f>IF(N928="zákl. přenesená",J928,0)</f>
        <v>0</v>
      </c>
      <c r="BH928" s="192">
        <f>IF(N928="sníž. přenesená",J928,0)</f>
        <v>0</v>
      </c>
      <c r="BI928" s="192">
        <f>IF(N928="nulová",J928,0)</f>
        <v>0</v>
      </c>
      <c r="BJ928" s="17" t="s">
        <v>81</v>
      </c>
      <c r="BK928" s="192">
        <f>ROUND(I928*H928,2)</f>
        <v>0</v>
      </c>
      <c r="BL928" s="17" t="s">
        <v>129</v>
      </c>
      <c r="BM928" s="191" t="s">
        <v>709</v>
      </c>
    </row>
    <row r="929" spans="1:51" s="2" customFormat="1" ht="39">
      <c r="A929" s="34"/>
      <c r="B929" s="35"/>
      <c r="C929" s="36"/>
      <c r="D929" s="193" t="s">
        <v>198</v>
      </c>
      <c r="E929" s="36"/>
      <c r="F929" s="194" t="s">
        <v>710</v>
      </c>
      <c r="G929" s="36"/>
      <c r="H929" s="36"/>
      <c r="I929" s="195"/>
      <c r="J929" s="36"/>
      <c r="K929" s="36"/>
      <c r="L929" s="39"/>
      <c r="M929" s="196"/>
      <c r="N929" s="197"/>
      <c r="O929" s="71"/>
      <c r="P929" s="71"/>
      <c r="Q929" s="71"/>
      <c r="R929" s="71"/>
      <c r="S929" s="71"/>
      <c r="T929" s="72"/>
      <c r="U929" s="34"/>
      <c r="V929" s="34"/>
      <c r="W929" s="34"/>
      <c r="X929" s="34"/>
      <c r="Y929" s="34"/>
      <c r="Z929" s="34"/>
      <c r="AA929" s="34"/>
      <c r="AB929" s="34"/>
      <c r="AC929" s="34"/>
      <c r="AD929" s="34"/>
      <c r="AE929" s="34"/>
      <c r="AT929" s="17" t="s">
        <v>198</v>
      </c>
      <c r="AU929" s="17" t="s">
        <v>81</v>
      </c>
    </row>
    <row r="930" spans="1:51" s="12" customFormat="1" ht="11.25">
      <c r="B930" s="203"/>
      <c r="C930" s="204"/>
      <c r="D930" s="193" t="s">
        <v>200</v>
      </c>
      <c r="E930" s="205" t="s">
        <v>1</v>
      </c>
      <c r="F930" s="206" t="s">
        <v>555</v>
      </c>
      <c r="G930" s="204"/>
      <c r="H930" s="205" t="s">
        <v>1</v>
      </c>
      <c r="I930" s="207"/>
      <c r="J930" s="204"/>
      <c r="K930" s="204"/>
      <c r="L930" s="208"/>
      <c r="M930" s="209"/>
      <c r="N930" s="210"/>
      <c r="O930" s="210"/>
      <c r="P930" s="210"/>
      <c r="Q930" s="210"/>
      <c r="R930" s="210"/>
      <c r="S930" s="210"/>
      <c r="T930" s="211"/>
      <c r="AT930" s="212" t="s">
        <v>200</v>
      </c>
      <c r="AU930" s="212" t="s">
        <v>81</v>
      </c>
      <c r="AV930" s="12" t="s">
        <v>81</v>
      </c>
      <c r="AW930" s="12" t="s">
        <v>30</v>
      </c>
      <c r="AX930" s="12" t="s">
        <v>73</v>
      </c>
      <c r="AY930" s="212" t="s">
        <v>124</v>
      </c>
    </row>
    <row r="931" spans="1:51" s="12" customFormat="1" ht="11.25">
      <c r="B931" s="203"/>
      <c r="C931" s="204"/>
      <c r="D931" s="193" t="s">
        <v>200</v>
      </c>
      <c r="E931" s="205" t="s">
        <v>1</v>
      </c>
      <c r="F931" s="206" t="s">
        <v>229</v>
      </c>
      <c r="G931" s="204"/>
      <c r="H931" s="205" t="s">
        <v>1</v>
      </c>
      <c r="I931" s="207"/>
      <c r="J931" s="204"/>
      <c r="K931" s="204"/>
      <c r="L931" s="208"/>
      <c r="M931" s="209"/>
      <c r="N931" s="210"/>
      <c r="O931" s="210"/>
      <c r="P931" s="210"/>
      <c r="Q931" s="210"/>
      <c r="R931" s="210"/>
      <c r="S931" s="210"/>
      <c r="T931" s="211"/>
      <c r="AT931" s="212" t="s">
        <v>200</v>
      </c>
      <c r="AU931" s="212" t="s">
        <v>81</v>
      </c>
      <c r="AV931" s="12" t="s">
        <v>81</v>
      </c>
      <c r="AW931" s="12" t="s">
        <v>30</v>
      </c>
      <c r="AX931" s="12" t="s">
        <v>73</v>
      </c>
      <c r="AY931" s="212" t="s">
        <v>124</v>
      </c>
    </row>
    <row r="932" spans="1:51" s="13" customFormat="1" ht="11.25">
      <c r="B932" s="213"/>
      <c r="C932" s="214"/>
      <c r="D932" s="193" t="s">
        <v>200</v>
      </c>
      <c r="E932" s="215" t="s">
        <v>1</v>
      </c>
      <c r="F932" s="216" t="s">
        <v>711</v>
      </c>
      <c r="G932" s="214"/>
      <c r="H932" s="217">
        <v>0.6</v>
      </c>
      <c r="I932" s="218"/>
      <c r="J932" s="214"/>
      <c r="K932" s="214"/>
      <c r="L932" s="219"/>
      <c r="M932" s="220"/>
      <c r="N932" s="221"/>
      <c r="O932" s="221"/>
      <c r="P932" s="221"/>
      <c r="Q932" s="221"/>
      <c r="R932" s="221"/>
      <c r="S932" s="221"/>
      <c r="T932" s="222"/>
      <c r="AT932" s="223" t="s">
        <v>200</v>
      </c>
      <c r="AU932" s="223" t="s">
        <v>81</v>
      </c>
      <c r="AV932" s="13" t="s">
        <v>83</v>
      </c>
      <c r="AW932" s="13" t="s">
        <v>30</v>
      </c>
      <c r="AX932" s="13" t="s">
        <v>73</v>
      </c>
      <c r="AY932" s="223" t="s">
        <v>124</v>
      </c>
    </row>
    <row r="933" spans="1:51" s="12" customFormat="1" ht="11.25">
      <c r="B933" s="203"/>
      <c r="C933" s="204"/>
      <c r="D933" s="193" t="s">
        <v>200</v>
      </c>
      <c r="E933" s="205" t="s">
        <v>1</v>
      </c>
      <c r="F933" s="206" t="s">
        <v>712</v>
      </c>
      <c r="G933" s="204"/>
      <c r="H933" s="205" t="s">
        <v>1</v>
      </c>
      <c r="I933" s="207"/>
      <c r="J933" s="204"/>
      <c r="K933" s="204"/>
      <c r="L933" s="208"/>
      <c r="M933" s="209"/>
      <c r="N933" s="210"/>
      <c r="O933" s="210"/>
      <c r="P933" s="210"/>
      <c r="Q933" s="210"/>
      <c r="R933" s="210"/>
      <c r="S933" s="210"/>
      <c r="T933" s="211"/>
      <c r="AT933" s="212" t="s">
        <v>200</v>
      </c>
      <c r="AU933" s="212" t="s">
        <v>81</v>
      </c>
      <c r="AV933" s="12" t="s">
        <v>81</v>
      </c>
      <c r="AW933" s="12" t="s">
        <v>30</v>
      </c>
      <c r="AX933" s="12" t="s">
        <v>73</v>
      </c>
      <c r="AY933" s="212" t="s">
        <v>124</v>
      </c>
    </row>
    <row r="934" spans="1:51" s="12" customFormat="1" ht="11.25">
      <c r="B934" s="203"/>
      <c r="C934" s="204"/>
      <c r="D934" s="193" t="s">
        <v>200</v>
      </c>
      <c r="E934" s="205" t="s">
        <v>1</v>
      </c>
      <c r="F934" s="206" t="s">
        <v>231</v>
      </c>
      <c r="G934" s="204"/>
      <c r="H934" s="205" t="s">
        <v>1</v>
      </c>
      <c r="I934" s="207"/>
      <c r="J934" s="204"/>
      <c r="K934" s="204"/>
      <c r="L934" s="208"/>
      <c r="M934" s="209"/>
      <c r="N934" s="210"/>
      <c r="O934" s="210"/>
      <c r="P934" s="210"/>
      <c r="Q934" s="210"/>
      <c r="R934" s="210"/>
      <c r="S934" s="210"/>
      <c r="T934" s="211"/>
      <c r="AT934" s="212" t="s">
        <v>200</v>
      </c>
      <c r="AU934" s="212" t="s">
        <v>81</v>
      </c>
      <c r="AV934" s="12" t="s">
        <v>81</v>
      </c>
      <c r="AW934" s="12" t="s">
        <v>30</v>
      </c>
      <c r="AX934" s="12" t="s">
        <v>73</v>
      </c>
      <c r="AY934" s="212" t="s">
        <v>124</v>
      </c>
    </row>
    <row r="935" spans="1:51" s="13" customFormat="1" ht="11.25">
      <c r="B935" s="213"/>
      <c r="C935" s="214"/>
      <c r="D935" s="193" t="s">
        <v>200</v>
      </c>
      <c r="E935" s="215" t="s">
        <v>1</v>
      </c>
      <c r="F935" s="216" t="s">
        <v>713</v>
      </c>
      <c r="G935" s="214"/>
      <c r="H935" s="217">
        <v>0.83299999999999996</v>
      </c>
      <c r="I935" s="218"/>
      <c r="J935" s="214"/>
      <c r="K935" s="214"/>
      <c r="L935" s="219"/>
      <c r="M935" s="220"/>
      <c r="N935" s="221"/>
      <c r="O935" s="221"/>
      <c r="P935" s="221"/>
      <c r="Q935" s="221"/>
      <c r="R935" s="221"/>
      <c r="S935" s="221"/>
      <c r="T935" s="222"/>
      <c r="AT935" s="223" t="s">
        <v>200</v>
      </c>
      <c r="AU935" s="223" t="s">
        <v>81</v>
      </c>
      <c r="AV935" s="13" t="s">
        <v>83</v>
      </c>
      <c r="AW935" s="13" t="s">
        <v>30</v>
      </c>
      <c r="AX935" s="13" t="s">
        <v>73</v>
      </c>
      <c r="AY935" s="223" t="s">
        <v>124</v>
      </c>
    </row>
    <row r="936" spans="1:51" s="12" customFormat="1" ht="11.25">
      <c r="B936" s="203"/>
      <c r="C936" s="204"/>
      <c r="D936" s="193" t="s">
        <v>200</v>
      </c>
      <c r="E936" s="205" t="s">
        <v>1</v>
      </c>
      <c r="F936" s="206" t="s">
        <v>714</v>
      </c>
      <c r="G936" s="204"/>
      <c r="H936" s="205" t="s">
        <v>1</v>
      </c>
      <c r="I936" s="207"/>
      <c r="J936" s="204"/>
      <c r="K936" s="204"/>
      <c r="L936" s="208"/>
      <c r="M936" s="209"/>
      <c r="N936" s="210"/>
      <c r="O936" s="210"/>
      <c r="P936" s="210"/>
      <c r="Q936" s="210"/>
      <c r="R936" s="210"/>
      <c r="S936" s="210"/>
      <c r="T936" s="211"/>
      <c r="AT936" s="212" t="s">
        <v>200</v>
      </c>
      <c r="AU936" s="212" t="s">
        <v>81</v>
      </c>
      <c r="AV936" s="12" t="s">
        <v>81</v>
      </c>
      <c r="AW936" s="12" t="s">
        <v>30</v>
      </c>
      <c r="AX936" s="12" t="s">
        <v>73</v>
      </c>
      <c r="AY936" s="212" t="s">
        <v>124</v>
      </c>
    </row>
    <row r="937" spans="1:51" s="12" customFormat="1" ht="11.25">
      <c r="B937" s="203"/>
      <c r="C937" s="204"/>
      <c r="D937" s="193" t="s">
        <v>200</v>
      </c>
      <c r="E937" s="205" t="s">
        <v>1</v>
      </c>
      <c r="F937" s="206" t="s">
        <v>229</v>
      </c>
      <c r="G937" s="204"/>
      <c r="H937" s="205" t="s">
        <v>1</v>
      </c>
      <c r="I937" s="207"/>
      <c r="J937" s="204"/>
      <c r="K937" s="204"/>
      <c r="L937" s="208"/>
      <c r="M937" s="209"/>
      <c r="N937" s="210"/>
      <c r="O937" s="210"/>
      <c r="P937" s="210"/>
      <c r="Q937" s="210"/>
      <c r="R937" s="210"/>
      <c r="S937" s="210"/>
      <c r="T937" s="211"/>
      <c r="AT937" s="212" t="s">
        <v>200</v>
      </c>
      <c r="AU937" s="212" t="s">
        <v>81</v>
      </c>
      <c r="AV937" s="12" t="s">
        <v>81</v>
      </c>
      <c r="AW937" s="12" t="s">
        <v>30</v>
      </c>
      <c r="AX937" s="12" t="s">
        <v>73</v>
      </c>
      <c r="AY937" s="212" t="s">
        <v>124</v>
      </c>
    </row>
    <row r="938" spans="1:51" s="13" customFormat="1" ht="11.25">
      <c r="B938" s="213"/>
      <c r="C938" s="214"/>
      <c r="D938" s="193" t="s">
        <v>200</v>
      </c>
      <c r="E938" s="215" t="s">
        <v>1</v>
      </c>
      <c r="F938" s="216" t="s">
        <v>715</v>
      </c>
      <c r="G938" s="214"/>
      <c r="H938" s="217">
        <v>0.80300000000000005</v>
      </c>
      <c r="I938" s="218"/>
      <c r="J938" s="214"/>
      <c r="K938" s="214"/>
      <c r="L938" s="219"/>
      <c r="M938" s="220"/>
      <c r="N938" s="221"/>
      <c r="O938" s="221"/>
      <c r="P938" s="221"/>
      <c r="Q938" s="221"/>
      <c r="R938" s="221"/>
      <c r="S938" s="221"/>
      <c r="T938" s="222"/>
      <c r="AT938" s="223" t="s">
        <v>200</v>
      </c>
      <c r="AU938" s="223" t="s">
        <v>81</v>
      </c>
      <c r="AV938" s="13" t="s">
        <v>83</v>
      </c>
      <c r="AW938" s="13" t="s">
        <v>30</v>
      </c>
      <c r="AX938" s="13" t="s">
        <v>73</v>
      </c>
      <c r="AY938" s="223" t="s">
        <v>124</v>
      </c>
    </row>
    <row r="939" spans="1:51" s="12" customFormat="1" ht="11.25">
      <c r="B939" s="203"/>
      <c r="C939" s="204"/>
      <c r="D939" s="193" t="s">
        <v>200</v>
      </c>
      <c r="E939" s="205" t="s">
        <v>1</v>
      </c>
      <c r="F939" s="206" t="s">
        <v>712</v>
      </c>
      <c r="G939" s="204"/>
      <c r="H939" s="205" t="s">
        <v>1</v>
      </c>
      <c r="I939" s="207"/>
      <c r="J939" s="204"/>
      <c r="K939" s="204"/>
      <c r="L939" s="208"/>
      <c r="M939" s="209"/>
      <c r="N939" s="210"/>
      <c r="O939" s="210"/>
      <c r="P939" s="210"/>
      <c r="Q939" s="210"/>
      <c r="R939" s="210"/>
      <c r="S939" s="210"/>
      <c r="T939" s="211"/>
      <c r="AT939" s="212" t="s">
        <v>200</v>
      </c>
      <c r="AU939" s="212" t="s">
        <v>81</v>
      </c>
      <c r="AV939" s="12" t="s">
        <v>81</v>
      </c>
      <c r="AW939" s="12" t="s">
        <v>30</v>
      </c>
      <c r="AX939" s="12" t="s">
        <v>73</v>
      </c>
      <c r="AY939" s="212" t="s">
        <v>124</v>
      </c>
    </row>
    <row r="940" spans="1:51" s="12" customFormat="1" ht="11.25">
      <c r="B940" s="203"/>
      <c r="C940" s="204"/>
      <c r="D940" s="193" t="s">
        <v>200</v>
      </c>
      <c r="E940" s="205" t="s">
        <v>1</v>
      </c>
      <c r="F940" s="206" t="s">
        <v>231</v>
      </c>
      <c r="G940" s="204"/>
      <c r="H940" s="205" t="s">
        <v>1</v>
      </c>
      <c r="I940" s="207"/>
      <c r="J940" s="204"/>
      <c r="K940" s="204"/>
      <c r="L940" s="208"/>
      <c r="M940" s="209"/>
      <c r="N940" s="210"/>
      <c r="O940" s="210"/>
      <c r="P940" s="210"/>
      <c r="Q940" s="210"/>
      <c r="R940" s="210"/>
      <c r="S940" s="210"/>
      <c r="T940" s="211"/>
      <c r="AT940" s="212" t="s">
        <v>200</v>
      </c>
      <c r="AU940" s="212" t="s">
        <v>81</v>
      </c>
      <c r="AV940" s="12" t="s">
        <v>81</v>
      </c>
      <c r="AW940" s="12" t="s">
        <v>30</v>
      </c>
      <c r="AX940" s="12" t="s">
        <v>73</v>
      </c>
      <c r="AY940" s="212" t="s">
        <v>124</v>
      </c>
    </row>
    <row r="941" spans="1:51" s="13" customFormat="1" ht="11.25">
      <c r="B941" s="213"/>
      <c r="C941" s="214"/>
      <c r="D941" s="193" t="s">
        <v>200</v>
      </c>
      <c r="E941" s="215" t="s">
        <v>1</v>
      </c>
      <c r="F941" s="216" t="s">
        <v>716</v>
      </c>
      <c r="G941" s="214"/>
      <c r="H941" s="217">
        <v>0.97499999999999998</v>
      </c>
      <c r="I941" s="218"/>
      <c r="J941" s="214"/>
      <c r="K941" s="214"/>
      <c r="L941" s="219"/>
      <c r="M941" s="220"/>
      <c r="N941" s="221"/>
      <c r="O941" s="221"/>
      <c r="P941" s="221"/>
      <c r="Q941" s="221"/>
      <c r="R941" s="221"/>
      <c r="S941" s="221"/>
      <c r="T941" s="222"/>
      <c r="AT941" s="223" t="s">
        <v>200</v>
      </c>
      <c r="AU941" s="223" t="s">
        <v>81</v>
      </c>
      <c r="AV941" s="13" t="s">
        <v>83</v>
      </c>
      <c r="AW941" s="13" t="s">
        <v>30</v>
      </c>
      <c r="AX941" s="13" t="s">
        <v>73</v>
      </c>
      <c r="AY941" s="223" t="s">
        <v>124</v>
      </c>
    </row>
    <row r="942" spans="1:51" s="12" customFormat="1" ht="11.25">
      <c r="B942" s="203"/>
      <c r="C942" s="204"/>
      <c r="D942" s="193" t="s">
        <v>200</v>
      </c>
      <c r="E942" s="205" t="s">
        <v>1</v>
      </c>
      <c r="F942" s="206" t="s">
        <v>714</v>
      </c>
      <c r="G942" s="204"/>
      <c r="H942" s="205" t="s">
        <v>1</v>
      </c>
      <c r="I942" s="207"/>
      <c r="J942" s="204"/>
      <c r="K942" s="204"/>
      <c r="L942" s="208"/>
      <c r="M942" s="209"/>
      <c r="N942" s="210"/>
      <c r="O942" s="210"/>
      <c r="P942" s="210"/>
      <c r="Q942" s="210"/>
      <c r="R942" s="210"/>
      <c r="S942" s="210"/>
      <c r="T942" s="211"/>
      <c r="AT942" s="212" t="s">
        <v>200</v>
      </c>
      <c r="AU942" s="212" t="s">
        <v>81</v>
      </c>
      <c r="AV942" s="12" t="s">
        <v>81</v>
      </c>
      <c r="AW942" s="12" t="s">
        <v>30</v>
      </c>
      <c r="AX942" s="12" t="s">
        <v>73</v>
      </c>
      <c r="AY942" s="212" t="s">
        <v>124</v>
      </c>
    </row>
    <row r="943" spans="1:51" s="12" customFormat="1" ht="11.25">
      <c r="B943" s="203"/>
      <c r="C943" s="204"/>
      <c r="D943" s="193" t="s">
        <v>200</v>
      </c>
      <c r="E943" s="205" t="s">
        <v>1</v>
      </c>
      <c r="F943" s="206" t="s">
        <v>229</v>
      </c>
      <c r="G943" s="204"/>
      <c r="H943" s="205" t="s">
        <v>1</v>
      </c>
      <c r="I943" s="207"/>
      <c r="J943" s="204"/>
      <c r="K943" s="204"/>
      <c r="L943" s="208"/>
      <c r="M943" s="209"/>
      <c r="N943" s="210"/>
      <c r="O943" s="210"/>
      <c r="P943" s="210"/>
      <c r="Q943" s="210"/>
      <c r="R943" s="210"/>
      <c r="S943" s="210"/>
      <c r="T943" s="211"/>
      <c r="AT943" s="212" t="s">
        <v>200</v>
      </c>
      <c r="AU943" s="212" t="s">
        <v>81</v>
      </c>
      <c r="AV943" s="12" t="s">
        <v>81</v>
      </c>
      <c r="AW943" s="12" t="s">
        <v>30</v>
      </c>
      <c r="AX943" s="12" t="s">
        <v>73</v>
      </c>
      <c r="AY943" s="212" t="s">
        <v>124</v>
      </c>
    </row>
    <row r="944" spans="1:51" s="13" customFormat="1" ht="11.25">
      <c r="B944" s="213"/>
      <c r="C944" s="214"/>
      <c r="D944" s="193" t="s">
        <v>200</v>
      </c>
      <c r="E944" s="215" t="s">
        <v>1</v>
      </c>
      <c r="F944" s="216" t="s">
        <v>717</v>
      </c>
      <c r="G944" s="214"/>
      <c r="H944" s="217">
        <v>0.95299999999999996</v>
      </c>
      <c r="I944" s="218"/>
      <c r="J944" s="214"/>
      <c r="K944" s="214"/>
      <c r="L944" s="219"/>
      <c r="M944" s="220"/>
      <c r="N944" s="221"/>
      <c r="O944" s="221"/>
      <c r="P944" s="221"/>
      <c r="Q944" s="221"/>
      <c r="R944" s="221"/>
      <c r="S944" s="221"/>
      <c r="T944" s="222"/>
      <c r="AT944" s="223" t="s">
        <v>200</v>
      </c>
      <c r="AU944" s="223" t="s">
        <v>81</v>
      </c>
      <c r="AV944" s="13" t="s">
        <v>83</v>
      </c>
      <c r="AW944" s="13" t="s">
        <v>30</v>
      </c>
      <c r="AX944" s="13" t="s">
        <v>73</v>
      </c>
      <c r="AY944" s="223" t="s">
        <v>124</v>
      </c>
    </row>
    <row r="945" spans="2:51" s="12" customFormat="1" ht="11.25">
      <c r="B945" s="203"/>
      <c r="C945" s="204"/>
      <c r="D945" s="193" t="s">
        <v>200</v>
      </c>
      <c r="E945" s="205" t="s">
        <v>1</v>
      </c>
      <c r="F945" s="206" t="s">
        <v>555</v>
      </c>
      <c r="G945" s="204"/>
      <c r="H945" s="205" t="s">
        <v>1</v>
      </c>
      <c r="I945" s="207"/>
      <c r="J945" s="204"/>
      <c r="K945" s="204"/>
      <c r="L945" s="208"/>
      <c r="M945" s="209"/>
      <c r="N945" s="210"/>
      <c r="O945" s="210"/>
      <c r="P945" s="210"/>
      <c r="Q945" s="210"/>
      <c r="R945" s="210"/>
      <c r="S945" s="210"/>
      <c r="T945" s="211"/>
      <c r="AT945" s="212" t="s">
        <v>200</v>
      </c>
      <c r="AU945" s="212" t="s">
        <v>81</v>
      </c>
      <c r="AV945" s="12" t="s">
        <v>81</v>
      </c>
      <c r="AW945" s="12" t="s">
        <v>30</v>
      </c>
      <c r="AX945" s="12" t="s">
        <v>73</v>
      </c>
      <c r="AY945" s="212" t="s">
        <v>124</v>
      </c>
    </row>
    <row r="946" spans="2:51" s="12" customFormat="1" ht="11.25">
      <c r="B946" s="203"/>
      <c r="C946" s="204"/>
      <c r="D946" s="193" t="s">
        <v>200</v>
      </c>
      <c r="E946" s="205" t="s">
        <v>1</v>
      </c>
      <c r="F946" s="206" t="s">
        <v>229</v>
      </c>
      <c r="G946" s="204"/>
      <c r="H946" s="205" t="s">
        <v>1</v>
      </c>
      <c r="I946" s="207"/>
      <c r="J946" s="204"/>
      <c r="K946" s="204"/>
      <c r="L946" s="208"/>
      <c r="M946" s="209"/>
      <c r="N946" s="210"/>
      <c r="O946" s="210"/>
      <c r="P946" s="210"/>
      <c r="Q946" s="210"/>
      <c r="R946" s="210"/>
      <c r="S946" s="210"/>
      <c r="T946" s="211"/>
      <c r="AT946" s="212" t="s">
        <v>200</v>
      </c>
      <c r="AU946" s="212" t="s">
        <v>81</v>
      </c>
      <c r="AV946" s="12" t="s">
        <v>81</v>
      </c>
      <c r="AW946" s="12" t="s">
        <v>30</v>
      </c>
      <c r="AX946" s="12" t="s">
        <v>73</v>
      </c>
      <c r="AY946" s="212" t="s">
        <v>124</v>
      </c>
    </row>
    <row r="947" spans="2:51" s="13" customFormat="1" ht="11.25">
      <c r="B947" s="213"/>
      <c r="C947" s="214"/>
      <c r="D947" s="193" t="s">
        <v>200</v>
      </c>
      <c r="E947" s="215" t="s">
        <v>1</v>
      </c>
      <c r="F947" s="216" t="s">
        <v>718</v>
      </c>
      <c r="G947" s="214"/>
      <c r="H947" s="217">
        <v>0.45400000000000001</v>
      </c>
      <c r="I947" s="218"/>
      <c r="J947" s="214"/>
      <c r="K947" s="214"/>
      <c r="L947" s="219"/>
      <c r="M947" s="220"/>
      <c r="N947" s="221"/>
      <c r="O947" s="221"/>
      <c r="P947" s="221"/>
      <c r="Q947" s="221"/>
      <c r="R947" s="221"/>
      <c r="S947" s="221"/>
      <c r="T947" s="222"/>
      <c r="AT947" s="223" t="s">
        <v>200</v>
      </c>
      <c r="AU947" s="223" t="s">
        <v>81</v>
      </c>
      <c r="AV947" s="13" t="s">
        <v>83</v>
      </c>
      <c r="AW947" s="13" t="s">
        <v>30</v>
      </c>
      <c r="AX947" s="13" t="s">
        <v>73</v>
      </c>
      <c r="AY947" s="223" t="s">
        <v>124</v>
      </c>
    </row>
    <row r="948" spans="2:51" s="13" customFormat="1" ht="11.25">
      <c r="B948" s="213"/>
      <c r="C948" s="214"/>
      <c r="D948" s="193" t="s">
        <v>200</v>
      </c>
      <c r="E948" s="215" t="s">
        <v>1</v>
      </c>
      <c r="F948" s="216" t="s">
        <v>719</v>
      </c>
      <c r="G948" s="214"/>
      <c r="H948" s="217">
        <v>0.47399999999999998</v>
      </c>
      <c r="I948" s="218"/>
      <c r="J948" s="214"/>
      <c r="K948" s="214"/>
      <c r="L948" s="219"/>
      <c r="M948" s="220"/>
      <c r="N948" s="221"/>
      <c r="O948" s="221"/>
      <c r="P948" s="221"/>
      <c r="Q948" s="221"/>
      <c r="R948" s="221"/>
      <c r="S948" s="221"/>
      <c r="T948" s="222"/>
      <c r="AT948" s="223" t="s">
        <v>200</v>
      </c>
      <c r="AU948" s="223" t="s">
        <v>81</v>
      </c>
      <c r="AV948" s="13" t="s">
        <v>83</v>
      </c>
      <c r="AW948" s="13" t="s">
        <v>30</v>
      </c>
      <c r="AX948" s="13" t="s">
        <v>73</v>
      </c>
      <c r="AY948" s="223" t="s">
        <v>124</v>
      </c>
    </row>
    <row r="949" spans="2:51" s="13" customFormat="1" ht="11.25">
      <c r="B949" s="213"/>
      <c r="C949" s="214"/>
      <c r="D949" s="193" t="s">
        <v>200</v>
      </c>
      <c r="E949" s="215" t="s">
        <v>1</v>
      </c>
      <c r="F949" s="216" t="s">
        <v>720</v>
      </c>
      <c r="G949" s="214"/>
      <c r="H949" s="217">
        <v>0.47399999999999998</v>
      </c>
      <c r="I949" s="218"/>
      <c r="J949" s="214"/>
      <c r="K949" s="214"/>
      <c r="L949" s="219"/>
      <c r="M949" s="220"/>
      <c r="N949" s="221"/>
      <c r="O949" s="221"/>
      <c r="P949" s="221"/>
      <c r="Q949" s="221"/>
      <c r="R949" s="221"/>
      <c r="S949" s="221"/>
      <c r="T949" s="222"/>
      <c r="AT949" s="223" t="s">
        <v>200</v>
      </c>
      <c r="AU949" s="223" t="s">
        <v>81</v>
      </c>
      <c r="AV949" s="13" t="s">
        <v>83</v>
      </c>
      <c r="AW949" s="13" t="s">
        <v>30</v>
      </c>
      <c r="AX949" s="13" t="s">
        <v>73</v>
      </c>
      <c r="AY949" s="223" t="s">
        <v>124</v>
      </c>
    </row>
    <row r="950" spans="2:51" s="13" customFormat="1" ht="11.25">
      <c r="B950" s="213"/>
      <c r="C950" s="214"/>
      <c r="D950" s="193" t="s">
        <v>200</v>
      </c>
      <c r="E950" s="215" t="s">
        <v>1</v>
      </c>
      <c r="F950" s="216" t="s">
        <v>721</v>
      </c>
      <c r="G950" s="214"/>
      <c r="H950" s="217">
        <v>0.94799999999999995</v>
      </c>
      <c r="I950" s="218"/>
      <c r="J950" s="214"/>
      <c r="K950" s="214"/>
      <c r="L950" s="219"/>
      <c r="M950" s="220"/>
      <c r="N950" s="221"/>
      <c r="O950" s="221"/>
      <c r="P950" s="221"/>
      <c r="Q950" s="221"/>
      <c r="R950" s="221"/>
      <c r="S950" s="221"/>
      <c r="T950" s="222"/>
      <c r="AT950" s="223" t="s">
        <v>200</v>
      </c>
      <c r="AU950" s="223" t="s">
        <v>81</v>
      </c>
      <c r="AV950" s="13" t="s">
        <v>83</v>
      </c>
      <c r="AW950" s="13" t="s">
        <v>30</v>
      </c>
      <c r="AX950" s="13" t="s">
        <v>73</v>
      </c>
      <c r="AY950" s="223" t="s">
        <v>124</v>
      </c>
    </row>
    <row r="951" spans="2:51" s="13" customFormat="1" ht="11.25">
      <c r="B951" s="213"/>
      <c r="C951" s="214"/>
      <c r="D951" s="193" t="s">
        <v>200</v>
      </c>
      <c r="E951" s="215" t="s">
        <v>1</v>
      </c>
      <c r="F951" s="216" t="s">
        <v>722</v>
      </c>
      <c r="G951" s="214"/>
      <c r="H951" s="217">
        <v>0.45400000000000001</v>
      </c>
      <c r="I951" s="218"/>
      <c r="J951" s="214"/>
      <c r="K951" s="214"/>
      <c r="L951" s="219"/>
      <c r="M951" s="220"/>
      <c r="N951" s="221"/>
      <c r="O951" s="221"/>
      <c r="P951" s="221"/>
      <c r="Q951" s="221"/>
      <c r="R951" s="221"/>
      <c r="S951" s="221"/>
      <c r="T951" s="222"/>
      <c r="AT951" s="223" t="s">
        <v>200</v>
      </c>
      <c r="AU951" s="223" t="s">
        <v>81</v>
      </c>
      <c r="AV951" s="13" t="s">
        <v>83</v>
      </c>
      <c r="AW951" s="13" t="s">
        <v>30</v>
      </c>
      <c r="AX951" s="13" t="s">
        <v>73</v>
      </c>
      <c r="AY951" s="223" t="s">
        <v>124</v>
      </c>
    </row>
    <row r="952" spans="2:51" s="13" customFormat="1" ht="11.25">
      <c r="B952" s="213"/>
      <c r="C952" s="214"/>
      <c r="D952" s="193" t="s">
        <v>200</v>
      </c>
      <c r="E952" s="215" t="s">
        <v>1</v>
      </c>
      <c r="F952" s="216" t="s">
        <v>723</v>
      </c>
      <c r="G952" s="214"/>
      <c r="H952" s="217">
        <v>0.47399999999999998</v>
      </c>
      <c r="I952" s="218"/>
      <c r="J952" s="214"/>
      <c r="K952" s="214"/>
      <c r="L952" s="219"/>
      <c r="M952" s="220"/>
      <c r="N952" s="221"/>
      <c r="O952" s="221"/>
      <c r="P952" s="221"/>
      <c r="Q952" s="221"/>
      <c r="R952" s="221"/>
      <c r="S952" s="221"/>
      <c r="T952" s="222"/>
      <c r="AT952" s="223" t="s">
        <v>200</v>
      </c>
      <c r="AU952" s="223" t="s">
        <v>81</v>
      </c>
      <c r="AV952" s="13" t="s">
        <v>83</v>
      </c>
      <c r="AW952" s="13" t="s">
        <v>30</v>
      </c>
      <c r="AX952" s="13" t="s">
        <v>73</v>
      </c>
      <c r="AY952" s="223" t="s">
        <v>124</v>
      </c>
    </row>
    <row r="953" spans="2:51" s="13" customFormat="1" ht="11.25">
      <c r="B953" s="213"/>
      <c r="C953" s="214"/>
      <c r="D953" s="193" t="s">
        <v>200</v>
      </c>
      <c r="E953" s="215" t="s">
        <v>1</v>
      </c>
      <c r="F953" s="216" t="s">
        <v>724</v>
      </c>
      <c r="G953" s="214"/>
      <c r="H953" s="217">
        <v>0.45400000000000001</v>
      </c>
      <c r="I953" s="218"/>
      <c r="J953" s="214"/>
      <c r="K953" s="214"/>
      <c r="L953" s="219"/>
      <c r="M953" s="220"/>
      <c r="N953" s="221"/>
      <c r="O953" s="221"/>
      <c r="P953" s="221"/>
      <c r="Q953" s="221"/>
      <c r="R953" s="221"/>
      <c r="S953" s="221"/>
      <c r="T953" s="222"/>
      <c r="AT953" s="223" t="s">
        <v>200</v>
      </c>
      <c r="AU953" s="223" t="s">
        <v>81</v>
      </c>
      <c r="AV953" s="13" t="s">
        <v>83</v>
      </c>
      <c r="AW953" s="13" t="s">
        <v>30</v>
      </c>
      <c r="AX953" s="13" t="s">
        <v>73</v>
      </c>
      <c r="AY953" s="223" t="s">
        <v>124</v>
      </c>
    </row>
    <row r="954" spans="2:51" s="13" customFormat="1" ht="11.25">
      <c r="B954" s="213"/>
      <c r="C954" s="214"/>
      <c r="D954" s="193" t="s">
        <v>200</v>
      </c>
      <c r="E954" s="215" t="s">
        <v>1</v>
      </c>
      <c r="F954" s="216" t="s">
        <v>719</v>
      </c>
      <c r="G954" s="214"/>
      <c r="H954" s="217">
        <v>0.47399999999999998</v>
      </c>
      <c r="I954" s="218"/>
      <c r="J954" s="214"/>
      <c r="K954" s="214"/>
      <c r="L954" s="219"/>
      <c r="M954" s="220"/>
      <c r="N954" s="221"/>
      <c r="O954" s="221"/>
      <c r="P954" s="221"/>
      <c r="Q954" s="221"/>
      <c r="R954" s="221"/>
      <c r="S954" s="221"/>
      <c r="T954" s="222"/>
      <c r="AT954" s="223" t="s">
        <v>200</v>
      </c>
      <c r="AU954" s="223" t="s">
        <v>81</v>
      </c>
      <c r="AV954" s="13" t="s">
        <v>83</v>
      </c>
      <c r="AW954" s="13" t="s">
        <v>30</v>
      </c>
      <c r="AX954" s="13" t="s">
        <v>73</v>
      </c>
      <c r="AY954" s="223" t="s">
        <v>124</v>
      </c>
    </row>
    <row r="955" spans="2:51" s="13" customFormat="1" ht="11.25">
      <c r="B955" s="213"/>
      <c r="C955" s="214"/>
      <c r="D955" s="193" t="s">
        <v>200</v>
      </c>
      <c r="E955" s="215" t="s">
        <v>1</v>
      </c>
      <c r="F955" s="216" t="s">
        <v>725</v>
      </c>
      <c r="G955" s="214"/>
      <c r="H955" s="217">
        <v>0.45400000000000001</v>
      </c>
      <c r="I955" s="218"/>
      <c r="J955" s="214"/>
      <c r="K955" s="214"/>
      <c r="L955" s="219"/>
      <c r="M955" s="220"/>
      <c r="N955" s="221"/>
      <c r="O955" s="221"/>
      <c r="P955" s="221"/>
      <c r="Q955" s="221"/>
      <c r="R955" s="221"/>
      <c r="S955" s="221"/>
      <c r="T955" s="222"/>
      <c r="AT955" s="223" t="s">
        <v>200</v>
      </c>
      <c r="AU955" s="223" t="s">
        <v>81</v>
      </c>
      <c r="AV955" s="13" t="s">
        <v>83</v>
      </c>
      <c r="AW955" s="13" t="s">
        <v>30</v>
      </c>
      <c r="AX955" s="13" t="s">
        <v>73</v>
      </c>
      <c r="AY955" s="223" t="s">
        <v>124</v>
      </c>
    </row>
    <row r="956" spans="2:51" s="13" customFormat="1" ht="11.25">
      <c r="B956" s="213"/>
      <c r="C956" s="214"/>
      <c r="D956" s="193" t="s">
        <v>200</v>
      </c>
      <c r="E956" s="215" t="s">
        <v>1</v>
      </c>
      <c r="F956" s="216" t="s">
        <v>726</v>
      </c>
      <c r="G956" s="214"/>
      <c r="H956" s="217">
        <v>0.47399999999999998</v>
      </c>
      <c r="I956" s="218"/>
      <c r="J956" s="214"/>
      <c r="K956" s="214"/>
      <c r="L956" s="219"/>
      <c r="M956" s="220"/>
      <c r="N956" s="221"/>
      <c r="O956" s="221"/>
      <c r="P956" s="221"/>
      <c r="Q956" s="221"/>
      <c r="R956" s="221"/>
      <c r="S956" s="221"/>
      <c r="T956" s="222"/>
      <c r="AT956" s="223" t="s">
        <v>200</v>
      </c>
      <c r="AU956" s="223" t="s">
        <v>81</v>
      </c>
      <c r="AV956" s="13" t="s">
        <v>83</v>
      </c>
      <c r="AW956" s="13" t="s">
        <v>30</v>
      </c>
      <c r="AX956" s="13" t="s">
        <v>73</v>
      </c>
      <c r="AY956" s="223" t="s">
        <v>124</v>
      </c>
    </row>
    <row r="957" spans="2:51" s="13" customFormat="1" ht="11.25">
      <c r="B957" s="213"/>
      <c r="C957" s="214"/>
      <c r="D957" s="193" t="s">
        <v>200</v>
      </c>
      <c r="E957" s="215" t="s">
        <v>1</v>
      </c>
      <c r="F957" s="216" t="s">
        <v>727</v>
      </c>
      <c r="G957" s="214"/>
      <c r="H957" s="217">
        <v>0.45400000000000001</v>
      </c>
      <c r="I957" s="218"/>
      <c r="J957" s="214"/>
      <c r="K957" s="214"/>
      <c r="L957" s="219"/>
      <c r="M957" s="220"/>
      <c r="N957" s="221"/>
      <c r="O957" s="221"/>
      <c r="P957" s="221"/>
      <c r="Q957" s="221"/>
      <c r="R957" s="221"/>
      <c r="S957" s="221"/>
      <c r="T957" s="222"/>
      <c r="AT957" s="223" t="s">
        <v>200</v>
      </c>
      <c r="AU957" s="223" t="s">
        <v>81</v>
      </c>
      <c r="AV957" s="13" t="s">
        <v>83</v>
      </c>
      <c r="AW957" s="13" t="s">
        <v>30</v>
      </c>
      <c r="AX957" s="13" t="s">
        <v>73</v>
      </c>
      <c r="AY957" s="223" t="s">
        <v>124</v>
      </c>
    </row>
    <row r="958" spans="2:51" s="13" customFormat="1" ht="11.25">
      <c r="B958" s="213"/>
      <c r="C958" s="214"/>
      <c r="D958" s="193" t="s">
        <v>200</v>
      </c>
      <c r="E958" s="215" t="s">
        <v>1</v>
      </c>
      <c r="F958" s="216" t="s">
        <v>719</v>
      </c>
      <c r="G958" s="214"/>
      <c r="H958" s="217">
        <v>0.47399999999999998</v>
      </c>
      <c r="I958" s="218"/>
      <c r="J958" s="214"/>
      <c r="K958" s="214"/>
      <c r="L958" s="219"/>
      <c r="M958" s="220"/>
      <c r="N958" s="221"/>
      <c r="O958" s="221"/>
      <c r="P958" s="221"/>
      <c r="Q958" s="221"/>
      <c r="R958" s="221"/>
      <c r="S958" s="221"/>
      <c r="T958" s="222"/>
      <c r="AT958" s="223" t="s">
        <v>200</v>
      </c>
      <c r="AU958" s="223" t="s">
        <v>81</v>
      </c>
      <c r="AV958" s="13" t="s">
        <v>83</v>
      </c>
      <c r="AW958" s="13" t="s">
        <v>30</v>
      </c>
      <c r="AX958" s="13" t="s">
        <v>73</v>
      </c>
      <c r="AY958" s="223" t="s">
        <v>124</v>
      </c>
    </row>
    <row r="959" spans="2:51" s="12" customFormat="1" ht="11.25">
      <c r="B959" s="203"/>
      <c r="C959" s="204"/>
      <c r="D959" s="193" t="s">
        <v>200</v>
      </c>
      <c r="E959" s="205" t="s">
        <v>1</v>
      </c>
      <c r="F959" s="206" t="s">
        <v>231</v>
      </c>
      <c r="G959" s="204"/>
      <c r="H959" s="205" t="s">
        <v>1</v>
      </c>
      <c r="I959" s="207"/>
      <c r="J959" s="204"/>
      <c r="K959" s="204"/>
      <c r="L959" s="208"/>
      <c r="M959" s="209"/>
      <c r="N959" s="210"/>
      <c r="O959" s="210"/>
      <c r="P959" s="210"/>
      <c r="Q959" s="210"/>
      <c r="R959" s="210"/>
      <c r="S959" s="210"/>
      <c r="T959" s="211"/>
      <c r="AT959" s="212" t="s">
        <v>200</v>
      </c>
      <c r="AU959" s="212" t="s">
        <v>81</v>
      </c>
      <c r="AV959" s="12" t="s">
        <v>81</v>
      </c>
      <c r="AW959" s="12" t="s">
        <v>30</v>
      </c>
      <c r="AX959" s="12" t="s">
        <v>73</v>
      </c>
      <c r="AY959" s="212" t="s">
        <v>124</v>
      </c>
    </row>
    <row r="960" spans="2:51" s="13" customFormat="1" ht="11.25">
      <c r="B960" s="213"/>
      <c r="C960" s="214"/>
      <c r="D960" s="193" t="s">
        <v>200</v>
      </c>
      <c r="E960" s="215" t="s">
        <v>1</v>
      </c>
      <c r="F960" s="216" t="s">
        <v>718</v>
      </c>
      <c r="G960" s="214"/>
      <c r="H960" s="217">
        <v>0.45400000000000001</v>
      </c>
      <c r="I960" s="218"/>
      <c r="J960" s="214"/>
      <c r="K960" s="214"/>
      <c r="L960" s="219"/>
      <c r="M960" s="220"/>
      <c r="N960" s="221"/>
      <c r="O960" s="221"/>
      <c r="P960" s="221"/>
      <c r="Q960" s="221"/>
      <c r="R960" s="221"/>
      <c r="S960" s="221"/>
      <c r="T960" s="222"/>
      <c r="AT960" s="223" t="s">
        <v>200</v>
      </c>
      <c r="AU960" s="223" t="s">
        <v>81</v>
      </c>
      <c r="AV960" s="13" t="s">
        <v>83</v>
      </c>
      <c r="AW960" s="13" t="s">
        <v>30</v>
      </c>
      <c r="AX960" s="13" t="s">
        <v>73</v>
      </c>
      <c r="AY960" s="223" t="s">
        <v>124</v>
      </c>
    </row>
    <row r="961" spans="2:51" s="13" customFormat="1" ht="11.25">
      <c r="B961" s="213"/>
      <c r="C961" s="214"/>
      <c r="D961" s="193" t="s">
        <v>200</v>
      </c>
      <c r="E961" s="215" t="s">
        <v>1</v>
      </c>
      <c r="F961" s="216" t="s">
        <v>719</v>
      </c>
      <c r="G961" s="214"/>
      <c r="H961" s="217">
        <v>0.47399999999999998</v>
      </c>
      <c r="I961" s="218"/>
      <c r="J961" s="214"/>
      <c r="K961" s="214"/>
      <c r="L961" s="219"/>
      <c r="M961" s="220"/>
      <c r="N961" s="221"/>
      <c r="O961" s="221"/>
      <c r="P961" s="221"/>
      <c r="Q961" s="221"/>
      <c r="R961" s="221"/>
      <c r="S961" s="221"/>
      <c r="T961" s="222"/>
      <c r="AT961" s="223" t="s">
        <v>200</v>
      </c>
      <c r="AU961" s="223" t="s">
        <v>81</v>
      </c>
      <c r="AV961" s="13" t="s">
        <v>83</v>
      </c>
      <c r="AW961" s="13" t="s">
        <v>30</v>
      </c>
      <c r="AX961" s="13" t="s">
        <v>73</v>
      </c>
      <c r="AY961" s="223" t="s">
        <v>124</v>
      </c>
    </row>
    <row r="962" spans="2:51" s="13" customFormat="1" ht="11.25">
      <c r="B962" s="213"/>
      <c r="C962" s="214"/>
      <c r="D962" s="193" t="s">
        <v>200</v>
      </c>
      <c r="E962" s="215" t="s">
        <v>1</v>
      </c>
      <c r="F962" s="216" t="s">
        <v>728</v>
      </c>
      <c r="G962" s="214"/>
      <c r="H962" s="217">
        <v>1.4219999999999999</v>
      </c>
      <c r="I962" s="218"/>
      <c r="J962" s="214"/>
      <c r="K962" s="214"/>
      <c r="L962" s="219"/>
      <c r="M962" s="220"/>
      <c r="N962" s="221"/>
      <c r="O962" s="221"/>
      <c r="P962" s="221"/>
      <c r="Q962" s="221"/>
      <c r="R962" s="221"/>
      <c r="S962" s="221"/>
      <c r="T962" s="222"/>
      <c r="AT962" s="223" t="s">
        <v>200</v>
      </c>
      <c r="AU962" s="223" t="s">
        <v>81</v>
      </c>
      <c r="AV962" s="13" t="s">
        <v>83</v>
      </c>
      <c r="AW962" s="13" t="s">
        <v>30</v>
      </c>
      <c r="AX962" s="13" t="s">
        <v>73</v>
      </c>
      <c r="AY962" s="223" t="s">
        <v>124</v>
      </c>
    </row>
    <row r="963" spans="2:51" s="13" customFormat="1" ht="11.25">
      <c r="B963" s="213"/>
      <c r="C963" s="214"/>
      <c r="D963" s="193" t="s">
        <v>200</v>
      </c>
      <c r="E963" s="215" t="s">
        <v>1</v>
      </c>
      <c r="F963" s="216" t="s">
        <v>729</v>
      </c>
      <c r="G963" s="214"/>
      <c r="H963" s="217">
        <v>0.47399999999999998</v>
      </c>
      <c r="I963" s="218"/>
      <c r="J963" s="214"/>
      <c r="K963" s="214"/>
      <c r="L963" s="219"/>
      <c r="M963" s="220"/>
      <c r="N963" s="221"/>
      <c r="O963" s="221"/>
      <c r="P963" s="221"/>
      <c r="Q963" s="221"/>
      <c r="R963" s="221"/>
      <c r="S963" s="221"/>
      <c r="T963" s="222"/>
      <c r="AT963" s="223" t="s">
        <v>200</v>
      </c>
      <c r="AU963" s="223" t="s">
        <v>81</v>
      </c>
      <c r="AV963" s="13" t="s">
        <v>83</v>
      </c>
      <c r="AW963" s="13" t="s">
        <v>30</v>
      </c>
      <c r="AX963" s="13" t="s">
        <v>73</v>
      </c>
      <c r="AY963" s="223" t="s">
        <v>124</v>
      </c>
    </row>
    <row r="964" spans="2:51" s="13" customFormat="1" ht="11.25">
      <c r="B964" s="213"/>
      <c r="C964" s="214"/>
      <c r="D964" s="193" t="s">
        <v>200</v>
      </c>
      <c r="E964" s="215" t="s">
        <v>1</v>
      </c>
      <c r="F964" s="216" t="s">
        <v>730</v>
      </c>
      <c r="G964" s="214"/>
      <c r="H964" s="217">
        <v>0.47399999999999998</v>
      </c>
      <c r="I964" s="218"/>
      <c r="J964" s="214"/>
      <c r="K964" s="214"/>
      <c r="L964" s="219"/>
      <c r="M964" s="220"/>
      <c r="N964" s="221"/>
      <c r="O964" s="221"/>
      <c r="P964" s="221"/>
      <c r="Q964" s="221"/>
      <c r="R964" s="221"/>
      <c r="S964" s="221"/>
      <c r="T964" s="222"/>
      <c r="AT964" s="223" t="s">
        <v>200</v>
      </c>
      <c r="AU964" s="223" t="s">
        <v>81</v>
      </c>
      <c r="AV964" s="13" t="s">
        <v>83</v>
      </c>
      <c r="AW964" s="13" t="s">
        <v>30</v>
      </c>
      <c r="AX964" s="13" t="s">
        <v>73</v>
      </c>
      <c r="AY964" s="223" t="s">
        <v>124</v>
      </c>
    </row>
    <row r="965" spans="2:51" s="13" customFormat="1" ht="11.25">
      <c r="B965" s="213"/>
      <c r="C965" s="214"/>
      <c r="D965" s="193" t="s">
        <v>200</v>
      </c>
      <c r="E965" s="215" t="s">
        <v>1</v>
      </c>
      <c r="F965" s="216" t="s">
        <v>731</v>
      </c>
      <c r="G965" s="214"/>
      <c r="H965" s="217">
        <v>0.47399999999999998</v>
      </c>
      <c r="I965" s="218"/>
      <c r="J965" s="214"/>
      <c r="K965" s="214"/>
      <c r="L965" s="219"/>
      <c r="M965" s="220"/>
      <c r="N965" s="221"/>
      <c r="O965" s="221"/>
      <c r="P965" s="221"/>
      <c r="Q965" s="221"/>
      <c r="R965" s="221"/>
      <c r="S965" s="221"/>
      <c r="T965" s="222"/>
      <c r="AT965" s="223" t="s">
        <v>200</v>
      </c>
      <c r="AU965" s="223" t="s">
        <v>81</v>
      </c>
      <c r="AV965" s="13" t="s">
        <v>83</v>
      </c>
      <c r="AW965" s="13" t="s">
        <v>30</v>
      </c>
      <c r="AX965" s="13" t="s">
        <v>73</v>
      </c>
      <c r="AY965" s="223" t="s">
        <v>124</v>
      </c>
    </row>
    <row r="966" spans="2:51" s="13" customFormat="1" ht="11.25">
      <c r="B966" s="213"/>
      <c r="C966" s="214"/>
      <c r="D966" s="193" t="s">
        <v>200</v>
      </c>
      <c r="E966" s="215" t="s">
        <v>1</v>
      </c>
      <c r="F966" s="216" t="s">
        <v>732</v>
      </c>
      <c r="G966" s="214"/>
      <c r="H966" s="217">
        <v>0.47399999999999998</v>
      </c>
      <c r="I966" s="218"/>
      <c r="J966" s="214"/>
      <c r="K966" s="214"/>
      <c r="L966" s="219"/>
      <c r="M966" s="220"/>
      <c r="N966" s="221"/>
      <c r="O966" s="221"/>
      <c r="P966" s="221"/>
      <c r="Q966" s="221"/>
      <c r="R966" s="221"/>
      <c r="S966" s="221"/>
      <c r="T966" s="222"/>
      <c r="AT966" s="223" t="s">
        <v>200</v>
      </c>
      <c r="AU966" s="223" t="s">
        <v>81</v>
      </c>
      <c r="AV966" s="13" t="s">
        <v>83</v>
      </c>
      <c r="AW966" s="13" t="s">
        <v>30</v>
      </c>
      <c r="AX966" s="13" t="s">
        <v>73</v>
      </c>
      <c r="AY966" s="223" t="s">
        <v>124</v>
      </c>
    </row>
    <row r="967" spans="2:51" s="13" customFormat="1" ht="11.25">
      <c r="B967" s="213"/>
      <c r="C967" s="214"/>
      <c r="D967" s="193" t="s">
        <v>200</v>
      </c>
      <c r="E967" s="215" t="s">
        <v>1</v>
      </c>
      <c r="F967" s="216" t="s">
        <v>725</v>
      </c>
      <c r="G967" s="214"/>
      <c r="H967" s="217">
        <v>0.45400000000000001</v>
      </c>
      <c r="I967" s="218"/>
      <c r="J967" s="214"/>
      <c r="K967" s="214"/>
      <c r="L967" s="219"/>
      <c r="M967" s="220"/>
      <c r="N967" s="221"/>
      <c r="O967" s="221"/>
      <c r="P967" s="221"/>
      <c r="Q967" s="221"/>
      <c r="R967" s="221"/>
      <c r="S967" s="221"/>
      <c r="T967" s="222"/>
      <c r="AT967" s="223" t="s">
        <v>200</v>
      </c>
      <c r="AU967" s="223" t="s">
        <v>81</v>
      </c>
      <c r="AV967" s="13" t="s">
        <v>83</v>
      </c>
      <c r="AW967" s="13" t="s">
        <v>30</v>
      </c>
      <c r="AX967" s="13" t="s">
        <v>73</v>
      </c>
      <c r="AY967" s="223" t="s">
        <v>124</v>
      </c>
    </row>
    <row r="968" spans="2:51" s="13" customFormat="1" ht="11.25">
      <c r="B968" s="213"/>
      <c r="C968" s="214"/>
      <c r="D968" s="193" t="s">
        <v>200</v>
      </c>
      <c r="E968" s="215" t="s">
        <v>1</v>
      </c>
      <c r="F968" s="216" t="s">
        <v>733</v>
      </c>
      <c r="G968" s="214"/>
      <c r="H968" s="217">
        <v>0.45400000000000001</v>
      </c>
      <c r="I968" s="218"/>
      <c r="J968" s="214"/>
      <c r="K968" s="214"/>
      <c r="L968" s="219"/>
      <c r="M968" s="220"/>
      <c r="N968" s="221"/>
      <c r="O968" s="221"/>
      <c r="P968" s="221"/>
      <c r="Q968" s="221"/>
      <c r="R968" s="221"/>
      <c r="S968" s="221"/>
      <c r="T968" s="222"/>
      <c r="AT968" s="223" t="s">
        <v>200</v>
      </c>
      <c r="AU968" s="223" t="s">
        <v>81</v>
      </c>
      <c r="AV968" s="13" t="s">
        <v>83</v>
      </c>
      <c r="AW968" s="13" t="s">
        <v>30</v>
      </c>
      <c r="AX968" s="13" t="s">
        <v>73</v>
      </c>
      <c r="AY968" s="223" t="s">
        <v>124</v>
      </c>
    </row>
    <row r="969" spans="2:51" s="13" customFormat="1" ht="11.25">
      <c r="B969" s="213"/>
      <c r="C969" s="214"/>
      <c r="D969" s="193" t="s">
        <v>200</v>
      </c>
      <c r="E969" s="215" t="s">
        <v>1</v>
      </c>
      <c r="F969" s="216" t="s">
        <v>734</v>
      </c>
      <c r="G969" s="214"/>
      <c r="H969" s="217">
        <v>0.47399999999999998</v>
      </c>
      <c r="I969" s="218"/>
      <c r="J969" s="214"/>
      <c r="K969" s="214"/>
      <c r="L969" s="219"/>
      <c r="M969" s="220"/>
      <c r="N969" s="221"/>
      <c r="O969" s="221"/>
      <c r="P969" s="221"/>
      <c r="Q969" s="221"/>
      <c r="R969" s="221"/>
      <c r="S969" s="221"/>
      <c r="T969" s="222"/>
      <c r="AT969" s="223" t="s">
        <v>200</v>
      </c>
      <c r="AU969" s="223" t="s">
        <v>81</v>
      </c>
      <c r="AV969" s="13" t="s">
        <v>83</v>
      </c>
      <c r="AW969" s="13" t="s">
        <v>30</v>
      </c>
      <c r="AX969" s="13" t="s">
        <v>73</v>
      </c>
      <c r="AY969" s="223" t="s">
        <v>124</v>
      </c>
    </row>
    <row r="970" spans="2:51" s="13" customFormat="1" ht="11.25">
      <c r="B970" s="213"/>
      <c r="C970" s="214"/>
      <c r="D970" s="193" t="s">
        <v>200</v>
      </c>
      <c r="E970" s="215" t="s">
        <v>1</v>
      </c>
      <c r="F970" s="216" t="s">
        <v>735</v>
      </c>
      <c r="G970" s="214"/>
      <c r="H970" s="217">
        <v>0.45400000000000001</v>
      </c>
      <c r="I970" s="218"/>
      <c r="J970" s="214"/>
      <c r="K970" s="214"/>
      <c r="L970" s="219"/>
      <c r="M970" s="220"/>
      <c r="N970" s="221"/>
      <c r="O970" s="221"/>
      <c r="P970" s="221"/>
      <c r="Q970" s="221"/>
      <c r="R970" s="221"/>
      <c r="S970" s="221"/>
      <c r="T970" s="222"/>
      <c r="AT970" s="223" t="s">
        <v>200</v>
      </c>
      <c r="AU970" s="223" t="s">
        <v>81</v>
      </c>
      <c r="AV970" s="13" t="s">
        <v>83</v>
      </c>
      <c r="AW970" s="13" t="s">
        <v>30</v>
      </c>
      <c r="AX970" s="13" t="s">
        <v>73</v>
      </c>
      <c r="AY970" s="223" t="s">
        <v>124</v>
      </c>
    </row>
    <row r="971" spans="2:51" s="13" customFormat="1" ht="11.25">
      <c r="B971" s="213"/>
      <c r="C971" s="214"/>
      <c r="D971" s="193" t="s">
        <v>200</v>
      </c>
      <c r="E971" s="215" t="s">
        <v>1</v>
      </c>
      <c r="F971" s="216" t="s">
        <v>719</v>
      </c>
      <c r="G971" s="214"/>
      <c r="H971" s="217">
        <v>0.47399999999999998</v>
      </c>
      <c r="I971" s="218"/>
      <c r="J971" s="214"/>
      <c r="K971" s="214"/>
      <c r="L971" s="219"/>
      <c r="M971" s="220"/>
      <c r="N971" s="221"/>
      <c r="O971" s="221"/>
      <c r="P971" s="221"/>
      <c r="Q971" s="221"/>
      <c r="R971" s="221"/>
      <c r="S971" s="221"/>
      <c r="T971" s="222"/>
      <c r="AT971" s="223" t="s">
        <v>200</v>
      </c>
      <c r="AU971" s="223" t="s">
        <v>81</v>
      </c>
      <c r="AV971" s="13" t="s">
        <v>83</v>
      </c>
      <c r="AW971" s="13" t="s">
        <v>30</v>
      </c>
      <c r="AX971" s="13" t="s">
        <v>73</v>
      </c>
      <c r="AY971" s="223" t="s">
        <v>124</v>
      </c>
    </row>
    <row r="972" spans="2:51" s="12" customFormat="1" ht="11.25">
      <c r="B972" s="203"/>
      <c r="C972" s="204"/>
      <c r="D972" s="193" t="s">
        <v>200</v>
      </c>
      <c r="E972" s="205" t="s">
        <v>1</v>
      </c>
      <c r="F972" s="206" t="s">
        <v>561</v>
      </c>
      <c r="G972" s="204"/>
      <c r="H972" s="205" t="s">
        <v>1</v>
      </c>
      <c r="I972" s="207"/>
      <c r="J972" s="204"/>
      <c r="K972" s="204"/>
      <c r="L972" s="208"/>
      <c r="M972" s="209"/>
      <c r="N972" s="210"/>
      <c r="O972" s="210"/>
      <c r="P972" s="210"/>
      <c r="Q972" s="210"/>
      <c r="R972" s="210"/>
      <c r="S972" s="210"/>
      <c r="T972" s="211"/>
      <c r="AT972" s="212" t="s">
        <v>200</v>
      </c>
      <c r="AU972" s="212" t="s">
        <v>81</v>
      </c>
      <c r="AV972" s="12" t="s">
        <v>81</v>
      </c>
      <c r="AW972" s="12" t="s">
        <v>30</v>
      </c>
      <c r="AX972" s="12" t="s">
        <v>73</v>
      </c>
      <c r="AY972" s="212" t="s">
        <v>124</v>
      </c>
    </row>
    <row r="973" spans="2:51" s="12" customFormat="1" ht="11.25">
      <c r="B973" s="203"/>
      <c r="C973" s="204"/>
      <c r="D973" s="193" t="s">
        <v>200</v>
      </c>
      <c r="E973" s="205" t="s">
        <v>1</v>
      </c>
      <c r="F973" s="206" t="s">
        <v>229</v>
      </c>
      <c r="G973" s="204"/>
      <c r="H973" s="205" t="s">
        <v>1</v>
      </c>
      <c r="I973" s="207"/>
      <c r="J973" s="204"/>
      <c r="K973" s="204"/>
      <c r="L973" s="208"/>
      <c r="M973" s="209"/>
      <c r="N973" s="210"/>
      <c r="O973" s="210"/>
      <c r="P973" s="210"/>
      <c r="Q973" s="210"/>
      <c r="R973" s="210"/>
      <c r="S973" s="210"/>
      <c r="T973" s="211"/>
      <c r="AT973" s="212" t="s">
        <v>200</v>
      </c>
      <c r="AU973" s="212" t="s">
        <v>81</v>
      </c>
      <c r="AV973" s="12" t="s">
        <v>81</v>
      </c>
      <c r="AW973" s="12" t="s">
        <v>30</v>
      </c>
      <c r="AX973" s="12" t="s">
        <v>73</v>
      </c>
      <c r="AY973" s="212" t="s">
        <v>124</v>
      </c>
    </row>
    <row r="974" spans="2:51" s="13" customFormat="1" ht="11.25">
      <c r="B974" s="213"/>
      <c r="C974" s="214"/>
      <c r="D974" s="193" t="s">
        <v>200</v>
      </c>
      <c r="E974" s="215" t="s">
        <v>1</v>
      </c>
      <c r="F974" s="216" t="s">
        <v>736</v>
      </c>
      <c r="G974" s="214"/>
      <c r="H974" s="217">
        <v>0.45400000000000001</v>
      </c>
      <c r="I974" s="218"/>
      <c r="J974" s="214"/>
      <c r="K974" s="214"/>
      <c r="L974" s="219"/>
      <c r="M974" s="220"/>
      <c r="N974" s="221"/>
      <c r="O974" s="221"/>
      <c r="P974" s="221"/>
      <c r="Q974" s="221"/>
      <c r="R974" s="221"/>
      <c r="S974" s="221"/>
      <c r="T974" s="222"/>
      <c r="AT974" s="223" t="s">
        <v>200</v>
      </c>
      <c r="AU974" s="223" t="s">
        <v>81</v>
      </c>
      <c r="AV974" s="13" t="s">
        <v>83</v>
      </c>
      <c r="AW974" s="13" t="s">
        <v>30</v>
      </c>
      <c r="AX974" s="13" t="s">
        <v>73</v>
      </c>
      <c r="AY974" s="223" t="s">
        <v>124</v>
      </c>
    </row>
    <row r="975" spans="2:51" s="13" customFormat="1" ht="11.25">
      <c r="B975" s="213"/>
      <c r="C975" s="214"/>
      <c r="D975" s="193" t="s">
        <v>200</v>
      </c>
      <c r="E975" s="215" t="s">
        <v>1</v>
      </c>
      <c r="F975" s="216" t="s">
        <v>719</v>
      </c>
      <c r="G975" s="214"/>
      <c r="H975" s="217">
        <v>0.47399999999999998</v>
      </c>
      <c r="I975" s="218"/>
      <c r="J975" s="214"/>
      <c r="K975" s="214"/>
      <c r="L975" s="219"/>
      <c r="M975" s="220"/>
      <c r="N975" s="221"/>
      <c r="O975" s="221"/>
      <c r="P975" s="221"/>
      <c r="Q975" s="221"/>
      <c r="R975" s="221"/>
      <c r="S975" s="221"/>
      <c r="T975" s="222"/>
      <c r="AT975" s="223" t="s">
        <v>200</v>
      </c>
      <c r="AU975" s="223" t="s">
        <v>81</v>
      </c>
      <c r="AV975" s="13" t="s">
        <v>83</v>
      </c>
      <c r="AW975" s="13" t="s">
        <v>30</v>
      </c>
      <c r="AX975" s="13" t="s">
        <v>73</v>
      </c>
      <c r="AY975" s="223" t="s">
        <v>124</v>
      </c>
    </row>
    <row r="976" spans="2:51" s="13" customFormat="1" ht="11.25">
      <c r="B976" s="213"/>
      <c r="C976" s="214"/>
      <c r="D976" s="193" t="s">
        <v>200</v>
      </c>
      <c r="E976" s="215" t="s">
        <v>1</v>
      </c>
      <c r="F976" s="216" t="s">
        <v>737</v>
      </c>
      <c r="G976" s="214"/>
      <c r="H976" s="217">
        <v>0.47399999999999998</v>
      </c>
      <c r="I976" s="218"/>
      <c r="J976" s="214"/>
      <c r="K976" s="214"/>
      <c r="L976" s="219"/>
      <c r="M976" s="220"/>
      <c r="N976" s="221"/>
      <c r="O976" s="221"/>
      <c r="P976" s="221"/>
      <c r="Q976" s="221"/>
      <c r="R976" s="221"/>
      <c r="S976" s="221"/>
      <c r="T976" s="222"/>
      <c r="AT976" s="223" t="s">
        <v>200</v>
      </c>
      <c r="AU976" s="223" t="s">
        <v>81</v>
      </c>
      <c r="AV976" s="13" t="s">
        <v>83</v>
      </c>
      <c r="AW976" s="13" t="s">
        <v>30</v>
      </c>
      <c r="AX976" s="13" t="s">
        <v>73</v>
      </c>
      <c r="AY976" s="223" t="s">
        <v>124</v>
      </c>
    </row>
    <row r="977" spans="2:51" s="13" customFormat="1" ht="11.25">
      <c r="B977" s="213"/>
      <c r="C977" s="214"/>
      <c r="D977" s="193" t="s">
        <v>200</v>
      </c>
      <c r="E977" s="215" t="s">
        <v>1</v>
      </c>
      <c r="F977" s="216" t="s">
        <v>738</v>
      </c>
      <c r="G977" s="214"/>
      <c r="H977" s="217">
        <v>0.94799999999999995</v>
      </c>
      <c r="I977" s="218"/>
      <c r="J977" s="214"/>
      <c r="K977" s="214"/>
      <c r="L977" s="219"/>
      <c r="M977" s="220"/>
      <c r="N977" s="221"/>
      <c r="O977" s="221"/>
      <c r="P977" s="221"/>
      <c r="Q977" s="221"/>
      <c r="R977" s="221"/>
      <c r="S977" s="221"/>
      <c r="T977" s="222"/>
      <c r="AT977" s="223" t="s">
        <v>200</v>
      </c>
      <c r="AU977" s="223" t="s">
        <v>81</v>
      </c>
      <c r="AV977" s="13" t="s">
        <v>83</v>
      </c>
      <c r="AW977" s="13" t="s">
        <v>30</v>
      </c>
      <c r="AX977" s="13" t="s">
        <v>73</v>
      </c>
      <c r="AY977" s="223" t="s">
        <v>124</v>
      </c>
    </row>
    <row r="978" spans="2:51" s="13" customFormat="1" ht="11.25">
      <c r="B978" s="213"/>
      <c r="C978" s="214"/>
      <c r="D978" s="193" t="s">
        <v>200</v>
      </c>
      <c r="E978" s="215" t="s">
        <v>1</v>
      </c>
      <c r="F978" s="216" t="s">
        <v>739</v>
      </c>
      <c r="G978" s="214"/>
      <c r="H978" s="217">
        <v>0.47399999999999998</v>
      </c>
      <c r="I978" s="218"/>
      <c r="J978" s="214"/>
      <c r="K978" s="214"/>
      <c r="L978" s="219"/>
      <c r="M978" s="220"/>
      <c r="N978" s="221"/>
      <c r="O978" s="221"/>
      <c r="P978" s="221"/>
      <c r="Q978" s="221"/>
      <c r="R978" s="221"/>
      <c r="S978" s="221"/>
      <c r="T978" s="222"/>
      <c r="AT978" s="223" t="s">
        <v>200</v>
      </c>
      <c r="AU978" s="223" t="s">
        <v>81</v>
      </c>
      <c r="AV978" s="13" t="s">
        <v>83</v>
      </c>
      <c r="AW978" s="13" t="s">
        <v>30</v>
      </c>
      <c r="AX978" s="13" t="s">
        <v>73</v>
      </c>
      <c r="AY978" s="223" t="s">
        <v>124</v>
      </c>
    </row>
    <row r="979" spans="2:51" s="13" customFormat="1" ht="11.25">
      <c r="B979" s="213"/>
      <c r="C979" s="214"/>
      <c r="D979" s="193" t="s">
        <v>200</v>
      </c>
      <c r="E979" s="215" t="s">
        <v>1</v>
      </c>
      <c r="F979" s="216" t="s">
        <v>740</v>
      </c>
      <c r="G979" s="214"/>
      <c r="H979" s="217">
        <v>0.47399999999999998</v>
      </c>
      <c r="I979" s="218"/>
      <c r="J979" s="214"/>
      <c r="K979" s="214"/>
      <c r="L979" s="219"/>
      <c r="M979" s="220"/>
      <c r="N979" s="221"/>
      <c r="O979" s="221"/>
      <c r="P979" s="221"/>
      <c r="Q979" s="221"/>
      <c r="R979" s="221"/>
      <c r="S979" s="221"/>
      <c r="T979" s="222"/>
      <c r="AT979" s="223" t="s">
        <v>200</v>
      </c>
      <c r="AU979" s="223" t="s">
        <v>81</v>
      </c>
      <c r="AV979" s="13" t="s">
        <v>83</v>
      </c>
      <c r="AW979" s="13" t="s">
        <v>30</v>
      </c>
      <c r="AX979" s="13" t="s">
        <v>73</v>
      </c>
      <c r="AY979" s="223" t="s">
        <v>124</v>
      </c>
    </row>
    <row r="980" spans="2:51" s="13" customFormat="1" ht="11.25">
      <c r="B980" s="213"/>
      <c r="C980" s="214"/>
      <c r="D980" s="193" t="s">
        <v>200</v>
      </c>
      <c r="E980" s="215" t="s">
        <v>1</v>
      </c>
      <c r="F980" s="216" t="s">
        <v>741</v>
      </c>
      <c r="G980" s="214"/>
      <c r="H980" s="217">
        <v>0.45400000000000001</v>
      </c>
      <c r="I980" s="218"/>
      <c r="J980" s="214"/>
      <c r="K980" s="214"/>
      <c r="L980" s="219"/>
      <c r="M980" s="220"/>
      <c r="N980" s="221"/>
      <c r="O980" s="221"/>
      <c r="P980" s="221"/>
      <c r="Q980" s="221"/>
      <c r="R980" s="221"/>
      <c r="S980" s="221"/>
      <c r="T980" s="222"/>
      <c r="AT980" s="223" t="s">
        <v>200</v>
      </c>
      <c r="AU980" s="223" t="s">
        <v>81</v>
      </c>
      <c r="AV980" s="13" t="s">
        <v>83</v>
      </c>
      <c r="AW980" s="13" t="s">
        <v>30</v>
      </c>
      <c r="AX980" s="13" t="s">
        <v>73</v>
      </c>
      <c r="AY980" s="223" t="s">
        <v>124</v>
      </c>
    </row>
    <row r="981" spans="2:51" s="13" customFormat="1" ht="11.25">
      <c r="B981" s="213"/>
      <c r="C981" s="214"/>
      <c r="D981" s="193" t="s">
        <v>200</v>
      </c>
      <c r="E981" s="215" t="s">
        <v>1</v>
      </c>
      <c r="F981" s="216" t="s">
        <v>742</v>
      </c>
      <c r="G981" s="214"/>
      <c r="H981" s="217">
        <v>0.47399999999999998</v>
      </c>
      <c r="I981" s="218"/>
      <c r="J981" s="214"/>
      <c r="K981" s="214"/>
      <c r="L981" s="219"/>
      <c r="M981" s="220"/>
      <c r="N981" s="221"/>
      <c r="O981" s="221"/>
      <c r="P981" s="221"/>
      <c r="Q981" s="221"/>
      <c r="R981" s="221"/>
      <c r="S981" s="221"/>
      <c r="T981" s="222"/>
      <c r="AT981" s="223" t="s">
        <v>200</v>
      </c>
      <c r="AU981" s="223" t="s">
        <v>81</v>
      </c>
      <c r="AV981" s="13" t="s">
        <v>83</v>
      </c>
      <c r="AW981" s="13" t="s">
        <v>30</v>
      </c>
      <c r="AX981" s="13" t="s">
        <v>73</v>
      </c>
      <c r="AY981" s="223" t="s">
        <v>124</v>
      </c>
    </row>
    <row r="982" spans="2:51" s="13" customFormat="1" ht="11.25">
      <c r="B982" s="213"/>
      <c r="C982" s="214"/>
      <c r="D982" s="193" t="s">
        <v>200</v>
      </c>
      <c r="E982" s="215" t="s">
        <v>1</v>
      </c>
      <c r="F982" s="216" t="s">
        <v>743</v>
      </c>
      <c r="G982" s="214"/>
      <c r="H982" s="217">
        <v>0.45400000000000001</v>
      </c>
      <c r="I982" s="218"/>
      <c r="J982" s="214"/>
      <c r="K982" s="214"/>
      <c r="L982" s="219"/>
      <c r="M982" s="220"/>
      <c r="N982" s="221"/>
      <c r="O982" s="221"/>
      <c r="P982" s="221"/>
      <c r="Q982" s="221"/>
      <c r="R982" s="221"/>
      <c r="S982" s="221"/>
      <c r="T982" s="222"/>
      <c r="AT982" s="223" t="s">
        <v>200</v>
      </c>
      <c r="AU982" s="223" t="s">
        <v>81</v>
      </c>
      <c r="AV982" s="13" t="s">
        <v>83</v>
      </c>
      <c r="AW982" s="13" t="s">
        <v>30</v>
      </c>
      <c r="AX982" s="13" t="s">
        <v>73</v>
      </c>
      <c r="AY982" s="223" t="s">
        <v>124</v>
      </c>
    </row>
    <row r="983" spans="2:51" s="12" customFormat="1" ht="11.25">
      <c r="B983" s="203"/>
      <c r="C983" s="204"/>
      <c r="D983" s="193" t="s">
        <v>200</v>
      </c>
      <c r="E983" s="205" t="s">
        <v>1</v>
      </c>
      <c r="F983" s="206" t="s">
        <v>231</v>
      </c>
      <c r="G983" s="204"/>
      <c r="H983" s="205" t="s">
        <v>1</v>
      </c>
      <c r="I983" s="207"/>
      <c r="J983" s="204"/>
      <c r="K983" s="204"/>
      <c r="L983" s="208"/>
      <c r="M983" s="209"/>
      <c r="N983" s="210"/>
      <c r="O983" s="210"/>
      <c r="P983" s="210"/>
      <c r="Q983" s="210"/>
      <c r="R983" s="210"/>
      <c r="S983" s="210"/>
      <c r="T983" s="211"/>
      <c r="AT983" s="212" t="s">
        <v>200</v>
      </c>
      <c r="AU983" s="212" t="s">
        <v>81</v>
      </c>
      <c r="AV983" s="12" t="s">
        <v>81</v>
      </c>
      <c r="AW983" s="12" t="s">
        <v>30</v>
      </c>
      <c r="AX983" s="12" t="s">
        <v>73</v>
      </c>
      <c r="AY983" s="212" t="s">
        <v>124</v>
      </c>
    </row>
    <row r="984" spans="2:51" s="13" customFormat="1" ht="11.25">
      <c r="B984" s="213"/>
      <c r="C984" s="214"/>
      <c r="D984" s="193" t="s">
        <v>200</v>
      </c>
      <c r="E984" s="215" t="s">
        <v>1</v>
      </c>
      <c r="F984" s="216" t="s">
        <v>736</v>
      </c>
      <c r="G984" s="214"/>
      <c r="H984" s="217">
        <v>0.45400000000000001</v>
      </c>
      <c r="I984" s="218"/>
      <c r="J984" s="214"/>
      <c r="K984" s="214"/>
      <c r="L984" s="219"/>
      <c r="M984" s="220"/>
      <c r="N984" s="221"/>
      <c r="O984" s="221"/>
      <c r="P984" s="221"/>
      <c r="Q984" s="221"/>
      <c r="R984" s="221"/>
      <c r="S984" s="221"/>
      <c r="T984" s="222"/>
      <c r="AT984" s="223" t="s">
        <v>200</v>
      </c>
      <c r="AU984" s="223" t="s">
        <v>81</v>
      </c>
      <c r="AV984" s="13" t="s">
        <v>83</v>
      </c>
      <c r="AW984" s="13" t="s">
        <v>30</v>
      </c>
      <c r="AX984" s="13" t="s">
        <v>73</v>
      </c>
      <c r="AY984" s="223" t="s">
        <v>124</v>
      </c>
    </row>
    <row r="985" spans="2:51" s="13" customFormat="1" ht="11.25">
      <c r="B985" s="213"/>
      <c r="C985" s="214"/>
      <c r="D985" s="193" t="s">
        <v>200</v>
      </c>
      <c r="E985" s="215" t="s">
        <v>1</v>
      </c>
      <c r="F985" s="216" t="s">
        <v>744</v>
      </c>
      <c r="G985" s="214"/>
      <c r="H985" s="217">
        <v>0.94799999999999995</v>
      </c>
      <c r="I985" s="218"/>
      <c r="J985" s="214"/>
      <c r="K985" s="214"/>
      <c r="L985" s="219"/>
      <c r="M985" s="220"/>
      <c r="N985" s="221"/>
      <c r="O985" s="221"/>
      <c r="P985" s="221"/>
      <c r="Q985" s="221"/>
      <c r="R985" s="221"/>
      <c r="S985" s="221"/>
      <c r="T985" s="222"/>
      <c r="AT985" s="223" t="s">
        <v>200</v>
      </c>
      <c r="AU985" s="223" t="s">
        <v>81</v>
      </c>
      <c r="AV985" s="13" t="s">
        <v>83</v>
      </c>
      <c r="AW985" s="13" t="s">
        <v>30</v>
      </c>
      <c r="AX985" s="13" t="s">
        <v>73</v>
      </c>
      <c r="AY985" s="223" t="s">
        <v>124</v>
      </c>
    </row>
    <row r="986" spans="2:51" s="13" customFormat="1" ht="11.25">
      <c r="B986" s="213"/>
      <c r="C986" s="214"/>
      <c r="D986" s="193" t="s">
        <v>200</v>
      </c>
      <c r="E986" s="215" t="s">
        <v>1</v>
      </c>
      <c r="F986" s="216" t="s">
        <v>745</v>
      </c>
      <c r="G986" s="214"/>
      <c r="H986" s="217">
        <v>0.94799999999999995</v>
      </c>
      <c r="I986" s="218"/>
      <c r="J986" s="214"/>
      <c r="K986" s="214"/>
      <c r="L986" s="219"/>
      <c r="M986" s="220"/>
      <c r="N986" s="221"/>
      <c r="O986" s="221"/>
      <c r="P986" s="221"/>
      <c r="Q986" s="221"/>
      <c r="R986" s="221"/>
      <c r="S986" s="221"/>
      <c r="T986" s="222"/>
      <c r="AT986" s="223" t="s">
        <v>200</v>
      </c>
      <c r="AU986" s="223" t="s">
        <v>81</v>
      </c>
      <c r="AV986" s="13" t="s">
        <v>83</v>
      </c>
      <c r="AW986" s="13" t="s">
        <v>30</v>
      </c>
      <c r="AX986" s="13" t="s">
        <v>73</v>
      </c>
      <c r="AY986" s="223" t="s">
        <v>124</v>
      </c>
    </row>
    <row r="987" spans="2:51" s="13" customFormat="1" ht="11.25">
      <c r="B987" s="213"/>
      <c r="C987" s="214"/>
      <c r="D987" s="193" t="s">
        <v>200</v>
      </c>
      <c r="E987" s="215" t="s">
        <v>1</v>
      </c>
      <c r="F987" s="216" t="s">
        <v>746</v>
      </c>
      <c r="G987" s="214"/>
      <c r="H987" s="217">
        <v>0.47399999999999998</v>
      </c>
      <c r="I987" s="218"/>
      <c r="J987" s="214"/>
      <c r="K987" s="214"/>
      <c r="L987" s="219"/>
      <c r="M987" s="220"/>
      <c r="N987" s="221"/>
      <c r="O987" s="221"/>
      <c r="P987" s="221"/>
      <c r="Q987" s="221"/>
      <c r="R987" s="221"/>
      <c r="S987" s="221"/>
      <c r="T987" s="222"/>
      <c r="AT987" s="223" t="s">
        <v>200</v>
      </c>
      <c r="AU987" s="223" t="s">
        <v>81</v>
      </c>
      <c r="AV987" s="13" t="s">
        <v>83</v>
      </c>
      <c r="AW987" s="13" t="s">
        <v>30</v>
      </c>
      <c r="AX987" s="13" t="s">
        <v>73</v>
      </c>
      <c r="AY987" s="223" t="s">
        <v>124</v>
      </c>
    </row>
    <row r="988" spans="2:51" s="13" customFormat="1" ht="11.25">
      <c r="B988" s="213"/>
      <c r="C988" s="214"/>
      <c r="D988" s="193" t="s">
        <v>200</v>
      </c>
      <c r="E988" s="215" t="s">
        <v>1</v>
      </c>
      <c r="F988" s="216" t="s">
        <v>739</v>
      </c>
      <c r="G988" s="214"/>
      <c r="H988" s="217">
        <v>0.47399999999999998</v>
      </c>
      <c r="I988" s="218"/>
      <c r="J988" s="214"/>
      <c r="K988" s="214"/>
      <c r="L988" s="219"/>
      <c r="M988" s="220"/>
      <c r="N988" s="221"/>
      <c r="O988" s="221"/>
      <c r="P988" s="221"/>
      <c r="Q988" s="221"/>
      <c r="R988" s="221"/>
      <c r="S988" s="221"/>
      <c r="T988" s="222"/>
      <c r="AT988" s="223" t="s">
        <v>200</v>
      </c>
      <c r="AU988" s="223" t="s">
        <v>81</v>
      </c>
      <c r="AV988" s="13" t="s">
        <v>83</v>
      </c>
      <c r="AW988" s="13" t="s">
        <v>30</v>
      </c>
      <c r="AX988" s="13" t="s">
        <v>73</v>
      </c>
      <c r="AY988" s="223" t="s">
        <v>124</v>
      </c>
    </row>
    <row r="989" spans="2:51" s="13" customFormat="1" ht="11.25">
      <c r="B989" s="213"/>
      <c r="C989" s="214"/>
      <c r="D989" s="193" t="s">
        <v>200</v>
      </c>
      <c r="E989" s="215" t="s">
        <v>1</v>
      </c>
      <c r="F989" s="216" t="s">
        <v>747</v>
      </c>
      <c r="G989" s="214"/>
      <c r="H989" s="217">
        <v>0.47399999999999998</v>
      </c>
      <c r="I989" s="218"/>
      <c r="J989" s="214"/>
      <c r="K989" s="214"/>
      <c r="L989" s="219"/>
      <c r="M989" s="220"/>
      <c r="N989" s="221"/>
      <c r="O989" s="221"/>
      <c r="P989" s="221"/>
      <c r="Q989" s="221"/>
      <c r="R989" s="221"/>
      <c r="S989" s="221"/>
      <c r="T989" s="222"/>
      <c r="AT989" s="223" t="s">
        <v>200</v>
      </c>
      <c r="AU989" s="223" t="s">
        <v>81</v>
      </c>
      <c r="AV989" s="13" t="s">
        <v>83</v>
      </c>
      <c r="AW989" s="13" t="s">
        <v>30</v>
      </c>
      <c r="AX989" s="13" t="s">
        <v>73</v>
      </c>
      <c r="AY989" s="223" t="s">
        <v>124</v>
      </c>
    </row>
    <row r="990" spans="2:51" s="13" customFormat="1" ht="11.25">
      <c r="B990" s="213"/>
      <c r="C990" s="214"/>
      <c r="D990" s="193" t="s">
        <v>200</v>
      </c>
      <c r="E990" s="215" t="s">
        <v>1</v>
      </c>
      <c r="F990" s="216" t="s">
        <v>748</v>
      </c>
      <c r="G990" s="214"/>
      <c r="H990" s="217">
        <v>0.47399999999999998</v>
      </c>
      <c r="I990" s="218"/>
      <c r="J990" s="214"/>
      <c r="K990" s="214"/>
      <c r="L990" s="219"/>
      <c r="M990" s="220"/>
      <c r="N990" s="221"/>
      <c r="O990" s="221"/>
      <c r="P990" s="221"/>
      <c r="Q990" s="221"/>
      <c r="R990" s="221"/>
      <c r="S990" s="221"/>
      <c r="T990" s="222"/>
      <c r="AT990" s="223" t="s">
        <v>200</v>
      </c>
      <c r="AU990" s="223" t="s">
        <v>81</v>
      </c>
      <c r="AV990" s="13" t="s">
        <v>83</v>
      </c>
      <c r="AW990" s="13" t="s">
        <v>30</v>
      </c>
      <c r="AX990" s="13" t="s">
        <v>73</v>
      </c>
      <c r="AY990" s="223" t="s">
        <v>124</v>
      </c>
    </row>
    <row r="991" spans="2:51" s="13" customFormat="1" ht="11.25">
      <c r="B991" s="213"/>
      <c r="C991" s="214"/>
      <c r="D991" s="193" t="s">
        <v>200</v>
      </c>
      <c r="E991" s="215" t="s">
        <v>1</v>
      </c>
      <c r="F991" s="216" t="s">
        <v>743</v>
      </c>
      <c r="G991" s="214"/>
      <c r="H991" s="217">
        <v>0.45400000000000001</v>
      </c>
      <c r="I991" s="218"/>
      <c r="J991" s="214"/>
      <c r="K991" s="214"/>
      <c r="L991" s="219"/>
      <c r="M991" s="220"/>
      <c r="N991" s="221"/>
      <c r="O991" s="221"/>
      <c r="P991" s="221"/>
      <c r="Q991" s="221"/>
      <c r="R991" s="221"/>
      <c r="S991" s="221"/>
      <c r="T991" s="222"/>
      <c r="AT991" s="223" t="s">
        <v>200</v>
      </c>
      <c r="AU991" s="223" t="s">
        <v>81</v>
      </c>
      <c r="AV991" s="13" t="s">
        <v>83</v>
      </c>
      <c r="AW991" s="13" t="s">
        <v>30</v>
      </c>
      <c r="AX991" s="13" t="s">
        <v>73</v>
      </c>
      <c r="AY991" s="223" t="s">
        <v>124</v>
      </c>
    </row>
    <row r="992" spans="2:51" s="13" customFormat="1" ht="11.25">
      <c r="B992" s="213"/>
      <c r="C992" s="214"/>
      <c r="D992" s="193" t="s">
        <v>200</v>
      </c>
      <c r="E992" s="215" t="s">
        <v>1</v>
      </c>
      <c r="F992" s="216" t="s">
        <v>749</v>
      </c>
      <c r="G992" s="214"/>
      <c r="H992" s="217">
        <v>0.45400000000000001</v>
      </c>
      <c r="I992" s="218"/>
      <c r="J992" s="214"/>
      <c r="K992" s="214"/>
      <c r="L992" s="219"/>
      <c r="M992" s="220"/>
      <c r="N992" s="221"/>
      <c r="O992" s="221"/>
      <c r="P992" s="221"/>
      <c r="Q992" s="221"/>
      <c r="R992" s="221"/>
      <c r="S992" s="221"/>
      <c r="T992" s="222"/>
      <c r="AT992" s="223" t="s">
        <v>200</v>
      </c>
      <c r="AU992" s="223" t="s">
        <v>81</v>
      </c>
      <c r="AV992" s="13" t="s">
        <v>83</v>
      </c>
      <c r="AW992" s="13" t="s">
        <v>30</v>
      </c>
      <c r="AX992" s="13" t="s">
        <v>73</v>
      </c>
      <c r="AY992" s="223" t="s">
        <v>124</v>
      </c>
    </row>
    <row r="993" spans="1:65" s="13" customFormat="1" ht="11.25">
      <c r="B993" s="213"/>
      <c r="C993" s="214"/>
      <c r="D993" s="193" t="s">
        <v>200</v>
      </c>
      <c r="E993" s="215" t="s">
        <v>1</v>
      </c>
      <c r="F993" s="216" t="s">
        <v>750</v>
      </c>
      <c r="G993" s="214"/>
      <c r="H993" s="217">
        <v>0.45400000000000001</v>
      </c>
      <c r="I993" s="218"/>
      <c r="J993" s="214"/>
      <c r="K993" s="214"/>
      <c r="L993" s="219"/>
      <c r="M993" s="220"/>
      <c r="N993" s="221"/>
      <c r="O993" s="221"/>
      <c r="P993" s="221"/>
      <c r="Q993" s="221"/>
      <c r="R993" s="221"/>
      <c r="S993" s="221"/>
      <c r="T993" s="222"/>
      <c r="AT993" s="223" t="s">
        <v>200</v>
      </c>
      <c r="AU993" s="223" t="s">
        <v>81</v>
      </c>
      <c r="AV993" s="13" t="s">
        <v>83</v>
      </c>
      <c r="AW993" s="13" t="s">
        <v>30</v>
      </c>
      <c r="AX993" s="13" t="s">
        <v>73</v>
      </c>
      <c r="AY993" s="223" t="s">
        <v>124</v>
      </c>
    </row>
    <row r="994" spans="1:65" s="13" customFormat="1" ht="11.25">
      <c r="B994" s="213"/>
      <c r="C994" s="214"/>
      <c r="D994" s="193" t="s">
        <v>200</v>
      </c>
      <c r="E994" s="215" t="s">
        <v>1</v>
      </c>
      <c r="F994" s="216" t="s">
        <v>719</v>
      </c>
      <c r="G994" s="214"/>
      <c r="H994" s="217">
        <v>0.47399999999999998</v>
      </c>
      <c r="I994" s="218"/>
      <c r="J994" s="214"/>
      <c r="K994" s="214"/>
      <c r="L994" s="219"/>
      <c r="M994" s="220"/>
      <c r="N994" s="221"/>
      <c r="O994" s="221"/>
      <c r="P994" s="221"/>
      <c r="Q994" s="221"/>
      <c r="R994" s="221"/>
      <c r="S994" s="221"/>
      <c r="T994" s="222"/>
      <c r="AT994" s="223" t="s">
        <v>200</v>
      </c>
      <c r="AU994" s="223" t="s">
        <v>81</v>
      </c>
      <c r="AV994" s="13" t="s">
        <v>83</v>
      </c>
      <c r="AW994" s="13" t="s">
        <v>30</v>
      </c>
      <c r="AX994" s="13" t="s">
        <v>73</v>
      </c>
      <c r="AY994" s="223" t="s">
        <v>124</v>
      </c>
    </row>
    <row r="995" spans="1:65" s="12" customFormat="1" ht="11.25">
      <c r="B995" s="203"/>
      <c r="C995" s="204"/>
      <c r="D995" s="193" t="s">
        <v>200</v>
      </c>
      <c r="E995" s="205" t="s">
        <v>1</v>
      </c>
      <c r="F995" s="206" t="s">
        <v>555</v>
      </c>
      <c r="G995" s="204"/>
      <c r="H995" s="205" t="s">
        <v>1</v>
      </c>
      <c r="I995" s="207"/>
      <c r="J995" s="204"/>
      <c r="K995" s="204"/>
      <c r="L995" s="208"/>
      <c r="M995" s="209"/>
      <c r="N995" s="210"/>
      <c r="O995" s="210"/>
      <c r="P995" s="210"/>
      <c r="Q995" s="210"/>
      <c r="R995" s="210"/>
      <c r="S995" s="210"/>
      <c r="T995" s="211"/>
      <c r="AT995" s="212" t="s">
        <v>200</v>
      </c>
      <c r="AU995" s="212" t="s">
        <v>81</v>
      </c>
      <c r="AV995" s="12" t="s">
        <v>81</v>
      </c>
      <c r="AW995" s="12" t="s">
        <v>30</v>
      </c>
      <c r="AX995" s="12" t="s">
        <v>73</v>
      </c>
      <c r="AY995" s="212" t="s">
        <v>124</v>
      </c>
    </row>
    <row r="996" spans="1:65" s="12" customFormat="1" ht="11.25">
      <c r="B996" s="203"/>
      <c r="C996" s="204"/>
      <c r="D996" s="193" t="s">
        <v>200</v>
      </c>
      <c r="E996" s="205" t="s">
        <v>1</v>
      </c>
      <c r="F996" s="206" t="s">
        <v>229</v>
      </c>
      <c r="G996" s="204"/>
      <c r="H996" s="205" t="s">
        <v>1</v>
      </c>
      <c r="I996" s="207"/>
      <c r="J996" s="204"/>
      <c r="K996" s="204"/>
      <c r="L996" s="208"/>
      <c r="M996" s="209"/>
      <c r="N996" s="210"/>
      <c r="O996" s="210"/>
      <c r="P996" s="210"/>
      <c r="Q996" s="210"/>
      <c r="R996" s="210"/>
      <c r="S996" s="210"/>
      <c r="T996" s="211"/>
      <c r="AT996" s="212" t="s">
        <v>200</v>
      </c>
      <c r="AU996" s="212" t="s">
        <v>81</v>
      </c>
      <c r="AV996" s="12" t="s">
        <v>81</v>
      </c>
      <c r="AW996" s="12" t="s">
        <v>30</v>
      </c>
      <c r="AX996" s="12" t="s">
        <v>73</v>
      </c>
      <c r="AY996" s="212" t="s">
        <v>124</v>
      </c>
    </row>
    <row r="997" spans="1:65" s="13" customFormat="1" ht="11.25">
      <c r="B997" s="213"/>
      <c r="C997" s="214"/>
      <c r="D997" s="193" t="s">
        <v>200</v>
      </c>
      <c r="E997" s="215" t="s">
        <v>1</v>
      </c>
      <c r="F997" s="216" t="s">
        <v>751</v>
      </c>
      <c r="G997" s="214"/>
      <c r="H997" s="217">
        <v>0.53900000000000003</v>
      </c>
      <c r="I997" s="218"/>
      <c r="J997" s="214"/>
      <c r="K997" s="214"/>
      <c r="L997" s="219"/>
      <c r="M997" s="220"/>
      <c r="N997" s="221"/>
      <c r="O997" s="221"/>
      <c r="P997" s="221"/>
      <c r="Q997" s="221"/>
      <c r="R997" s="221"/>
      <c r="S997" s="221"/>
      <c r="T997" s="222"/>
      <c r="AT997" s="223" t="s">
        <v>200</v>
      </c>
      <c r="AU997" s="223" t="s">
        <v>81</v>
      </c>
      <c r="AV997" s="13" t="s">
        <v>83</v>
      </c>
      <c r="AW997" s="13" t="s">
        <v>30</v>
      </c>
      <c r="AX997" s="13" t="s">
        <v>73</v>
      </c>
      <c r="AY997" s="223" t="s">
        <v>124</v>
      </c>
    </row>
    <row r="998" spans="1:65" s="12" customFormat="1" ht="11.25">
      <c r="B998" s="203"/>
      <c r="C998" s="204"/>
      <c r="D998" s="193" t="s">
        <v>200</v>
      </c>
      <c r="E998" s="205" t="s">
        <v>1</v>
      </c>
      <c r="F998" s="206" t="s">
        <v>561</v>
      </c>
      <c r="G998" s="204"/>
      <c r="H998" s="205" t="s">
        <v>1</v>
      </c>
      <c r="I998" s="207"/>
      <c r="J998" s="204"/>
      <c r="K998" s="204"/>
      <c r="L998" s="208"/>
      <c r="M998" s="209"/>
      <c r="N998" s="210"/>
      <c r="O998" s="210"/>
      <c r="P998" s="210"/>
      <c r="Q998" s="210"/>
      <c r="R998" s="210"/>
      <c r="S998" s="210"/>
      <c r="T998" s="211"/>
      <c r="AT998" s="212" t="s">
        <v>200</v>
      </c>
      <c r="AU998" s="212" t="s">
        <v>81</v>
      </c>
      <c r="AV998" s="12" t="s">
        <v>81</v>
      </c>
      <c r="AW998" s="12" t="s">
        <v>30</v>
      </c>
      <c r="AX998" s="12" t="s">
        <v>73</v>
      </c>
      <c r="AY998" s="212" t="s">
        <v>124</v>
      </c>
    </row>
    <row r="999" spans="1:65" s="12" customFormat="1" ht="11.25">
      <c r="B999" s="203"/>
      <c r="C999" s="204"/>
      <c r="D999" s="193" t="s">
        <v>200</v>
      </c>
      <c r="E999" s="205" t="s">
        <v>1</v>
      </c>
      <c r="F999" s="206" t="s">
        <v>229</v>
      </c>
      <c r="G999" s="204"/>
      <c r="H999" s="205" t="s">
        <v>1</v>
      </c>
      <c r="I999" s="207"/>
      <c r="J999" s="204"/>
      <c r="K999" s="204"/>
      <c r="L999" s="208"/>
      <c r="M999" s="209"/>
      <c r="N999" s="210"/>
      <c r="O999" s="210"/>
      <c r="P999" s="210"/>
      <c r="Q999" s="210"/>
      <c r="R999" s="210"/>
      <c r="S999" s="210"/>
      <c r="T999" s="211"/>
      <c r="AT999" s="212" t="s">
        <v>200</v>
      </c>
      <c r="AU999" s="212" t="s">
        <v>81</v>
      </c>
      <c r="AV999" s="12" t="s">
        <v>81</v>
      </c>
      <c r="AW999" s="12" t="s">
        <v>30</v>
      </c>
      <c r="AX999" s="12" t="s">
        <v>73</v>
      </c>
      <c r="AY999" s="212" t="s">
        <v>124</v>
      </c>
    </row>
    <row r="1000" spans="1:65" s="13" customFormat="1" ht="11.25">
      <c r="B1000" s="213"/>
      <c r="C1000" s="214"/>
      <c r="D1000" s="193" t="s">
        <v>200</v>
      </c>
      <c r="E1000" s="215" t="s">
        <v>1</v>
      </c>
      <c r="F1000" s="216" t="s">
        <v>752</v>
      </c>
      <c r="G1000" s="214"/>
      <c r="H1000" s="217">
        <v>0.53900000000000003</v>
      </c>
      <c r="I1000" s="218"/>
      <c r="J1000" s="214"/>
      <c r="K1000" s="214"/>
      <c r="L1000" s="219"/>
      <c r="M1000" s="220"/>
      <c r="N1000" s="221"/>
      <c r="O1000" s="221"/>
      <c r="P1000" s="221"/>
      <c r="Q1000" s="221"/>
      <c r="R1000" s="221"/>
      <c r="S1000" s="221"/>
      <c r="T1000" s="222"/>
      <c r="AT1000" s="223" t="s">
        <v>200</v>
      </c>
      <c r="AU1000" s="223" t="s">
        <v>81</v>
      </c>
      <c r="AV1000" s="13" t="s">
        <v>83</v>
      </c>
      <c r="AW1000" s="13" t="s">
        <v>30</v>
      </c>
      <c r="AX1000" s="13" t="s">
        <v>73</v>
      </c>
      <c r="AY1000" s="223" t="s">
        <v>124</v>
      </c>
    </row>
    <row r="1001" spans="1:65" s="14" customFormat="1" ht="11.25">
      <c r="B1001" s="224"/>
      <c r="C1001" s="225"/>
      <c r="D1001" s="193" t="s">
        <v>200</v>
      </c>
      <c r="E1001" s="226" t="s">
        <v>1</v>
      </c>
      <c r="F1001" s="227" t="s">
        <v>205</v>
      </c>
      <c r="G1001" s="225"/>
      <c r="H1001" s="228">
        <v>28.622000000000014</v>
      </c>
      <c r="I1001" s="229"/>
      <c r="J1001" s="225"/>
      <c r="K1001" s="225"/>
      <c r="L1001" s="230"/>
      <c r="M1001" s="231"/>
      <c r="N1001" s="232"/>
      <c r="O1001" s="232"/>
      <c r="P1001" s="232"/>
      <c r="Q1001" s="232"/>
      <c r="R1001" s="232"/>
      <c r="S1001" s="232"/>
      <c r="T1001" s="233"/>
      <c r="AT1001" s="234" t="s">
        <v>200</v>
      </c>
      <c r="AU1001" s="234" t="s">
        <v>81</v>
      </c>
      <c r="AV1001" s="14" t="s">
        <v>129</v>
      </c>
      <c r="AW1001" s="14" t="s">
        <v>30</v>
      </c>
      <c r="AX1001" s="14" t="s">
        <v>81</v>
      </c>
      <c r="AY1001" s="234" t="s">
        <v>124</v>
      </c>
    </row>
    <row r="1002" spans="1:65" s="2" customFormat="1" ht="24.2" customHeight="1">
      <c r="A1002" s="34"/>
      <c r="B1002" s="35"/>
      <c r="C1002" s="179" t="s">
        <v>753</v>
      </c>
      <c r="D1002" s="179" t="s">
        <v>125</v>
      </c>
      <c r="E1002" s="180" t="s">
        <v>754</v>
      </c>
      <c r="F1002" s="181" t="s">
        <v>755</v>
      </c>
      <c r="G1002" s="182" t="s">
        <v>226</v>
      </c>
      <c r="H1002" s="183">
        <v>55</v>
      </c>
      <c r="I1002" s="184"/>
      <c r="J1002" s="185">
        <f>ROUND(I1002*H1002,2)</f>
        <v>0</v>
      </c>
      <c r="K1002" s="186"/>
      <c r="L1002" s="39"/>
      <c r="M1002" s="187" t="s">
        <v>1</v>
      </c>
      <c r="N1002" s="188" t="s">
        <v>38</v>
      </c>
      <c r="O1002" s="71"/>
      <c r="P1002" s="189">
        <f>O1002*H1002</f>
        <v>0</v>
      </c>
      <c r="Q1002" s="189">
        <v>0</v>
      </c>
      <c r="R1002" s="189">
        <f>Q1002*H1002</f>
        <v>0</v>
      </c>
      <c r="S1002" s="189">
        <v>0</v>
      </c>
      <c r="T1002" s="190">
        <f>S1002*H1002</f>
        <v>0</v>
      </c>
      <c r="U1002" s="34"/>
      <c r="V1002" s="34"/>
      <c r="W1002" s="34"/>
      <c r="X1002" s="34"/>
      <c r="Y1002" s="34"/>
      <c r="Z1002" s="34"/>
      <c r="AA1002" s="34"/>
      <c r="AB1002" s="34"/>
      <c r="AC1002" s="34"/>
      <c r="AD1002" s="34"/>
      <c r="AE1002" s="34"/>
      <c r="AR1002" s="191" t="s">
        <v>129</v>
      </c>
      <c r="AT1002" s="191" t="s">
        <v>125</v>
      </c>
      <c r="AU1002" s="191" t="s">
        <v>81</v>
      </c>
      <c r="AY1002" s="17" t="s">
        <v>124</v>
      </c>
      <c r="BE1002" s="192">
        <f>IF(N1002="základní",J1002,0)</f>
        <v>0</v>
      </c>
      <c r="BF1002" s="192">
        <f>IF(N1002="snížená",J1002,0)</f>
        <v>0</v>
      </c>
      <c r="BG1002" s="192">
        <f>IF(N1002="zákl. přenesená",J1002,0)</f>
        <v>0</v>
      </c>
      <c r="BH1002" s="192">
        <f>IF(N1002="sníž. přenesená",J1002,0)</f>
        <v>0</v>
      </c>
      <c r="BI1002" s="192">
        <f>IF(N1002="nulová",J1002,0)</f>
        <v>0</v>
      </c>
      <c r="BJ1002" s="17" t="s">
        <v>81</v>
      </c>
      <c r="BK1002" s="192">
        <f>ROUND(I1002*H1002,2)</f>
        <v>0</v>
      </c>
      <c r="BL1002" s="17" t="s">
        <v>129</v>
      </c>
      <c r="BM1002" s="191" t="s">
        <v>756</v>
      </c>
    </row>
    <row r="1003" spans="1:65" s="2" customFormat="1" ht="29.25">
      <c r="A1003" s="34"/>
      <c r="B1003" s="35"/>
      <c r="C1003" s="36"/>
      <c r="D1003" s="193" t="s">
        <v>198</v>
      </c>
      <c r="E1003" s="36"/>
      <c r="F1003" s="194" t="s">
        <v>757</v>
      </c>
      <c r="G1003" s="36"/>
      <c r="H1003" s="36"/>
      <c r="I1003" s="195"/>
      <c r="J1003" s="36"/>
      <c r="K1003" s="36"/>
      <c r="L1003" s="39"/>
      <c r="M1003" s="196"/>
      <c r="N1003" s="197"/>
      <c r="O1003" s="71"/>
      <c r="P1003" s="71"/>
      <c r="Q1003" s="71"/>
      <c r="R1003" s="71"/>
      <c r="S1003" s="71"/>
      <c r="T1003" s="72"/>
      <c r="U1003" s="34"/>
      <c r="V1003" s="34"/>
      <c r="W1003" s="34"/>
      <c r="X1003" s="34"/>
      <c r="Y1003" s="34"/>
      <c r="Z1003" s="34"/>
      <c r="AA1003" s="34"/>
      <c r="AB1003" s="34"/>
      <c r="AC1003" s="34"/>
      <c r="AD1003" s="34"/>
      <c r="AE1003" s="34"/>
      <c r="AT1003" s="17" t="s">
        <v>198</v>
      </c>
      <c r="AU1003" s="17" t="s">
        <v>81</v>
      </c>
    </row>
    <row r="1004" spans="1:65" s="12" customFormat="1" ht="11.25">
      <c r="B1004" s="203"/>
      <c r="C1004" s="204"/>
      <c r="D1004" s="193" t="s">
        <v>200</v>
      </c>
      <c r="E1004" s="205" t="s">
        <v>1</v>
      </c>
      <c r="F1004" s="206" t="s">
        <v>555</v>
      </c>
      <c r="G1004" s="204"/>
      <c r="H1004" s="205" t="s">
        <v>1</v>
      </c>
      <c r="I1004" s="207"/>
      <c r="J1004" s="204"/>
      <c r="K1004" s="204"/>
      <c r="L1004" s="208"/>
      <c r="M1004" s="209"/>
      <c r="N1004" s="210"/>
      <c r="O1004" s="210"/>
      <c r="P1004" s="210"/>
      <c r="Q1004" s="210"/>
      <c r="R1004" s="210"/>
      <c r="S1004" s="210"/>
      <c r="T1004" s="211"/>
      <c r="AT1004" s="212" t="s">
        <v>200</v>
      </c>
      <c r="AU1004" s="212" t="s">
        <v>81</v>
      </c>
      <c r="AV1004" s="12" t="s">
        <v>81</v>
      </c>
      <c r="AW1004" s="12" t="s">
        <v>30</v>
      </c>
      <c r="AX1004" s="12" t="s">
        <v>73</v>
      </c>
      <c r="AY1004" s="212" t="s">
        <v>124</v>
      </c>
    </row>
    <row r="1005" spans="1:65" s="12" customFormat="1" ht="11.25">
      <c r="B1005" s="203"/>
      <c r="C1005" s="204"/>
      <c r="D1005" s="193" t="s">
        <v>200</v>
      </c>
      <c r="E1005" s="205" t="s">
        <v>1</v>
      </c>
      <c r="F1005" s="206" t="s">
        <v>229</v>
      </c>
      <c r="G1005" s="204"/>
      <c r="H1005" s="205" t="s">
        <v>1</v>
      </c>
      <c r="I1005" s="207"/>
      <c r="J1005" s="204"/>
      <c r="K1005" s="204"/>
      <c r="L1005" s="208"/>
      <c r="M1005" s="209"/>
      <c r="N1005" s="210"/>
      <c r="O1005" s="210"/>
      <c r="P1005" s="210"/>
      <c r="Q1005" s="210"/>
      <c r="R1005" s="210"/>
      <c r="S1005" s="210"/>
      <c r="T1005" s="211"/>
      <c r="AT1005" s="212" t="s">
        <v>200</v>
      </c>
      <c r="AU1005" s="212" t="s">
        <v>81</v>
      </c>
      <c r="AV1005" s="12" t="s">
        <v>81</v>
      </c>
      <c r="AW1005" s="12" t="s">
        <v>30</v>
      </c>
      <c r="AX1005" s="12" t="s">
        <v>73</v>
      </c>
      <c r="AY1005" s="212" t="s">
        <v>124</v>
      </c>
    </row>
    <row r="1006" spans="1:65" s="13" customFormat="1" ht="11.25">
      <c r="B1006" s="213"/>
      <c r="C1006" s="214"/>
      <c r="D1006" s="193" t="s">
        <v>200</v>
      </c>
      <c r="E1006" s="215" t="s">
        <v>1</v>
      </c>
      <c r="F1006" s="216" t="s">
        <v>758</v>
      </c>
      <c r="G1006" s="214"/>
      <c r="H1006" s="217">
        <v>2</v>
      </c>
      <c r="I1006" s="218"/>
      <c r="J1006" s="214"/>
      <c r="K1006" s="214"/>
      <c r="L1006" s="219"/>
      <c r="M1006" s="220"/>
      <c r="N1006" s="221"/>
      <c r="O1006" s="221"/>
      <c r="P1006" s="221"/>
      <c r="Q1006" s="221"/>
      <c r="R1006" s="221"/>
      <c r="S1006" s="221"/>
      <c r="T1006" s="222"/>
      <c r="AT1006" s="223" t="s">
        <v>200</v>
      </c>
      <c r="AU1006" s="223" t="s">
        <v>81</v>
      </c>
      <c r="AV1006" s="13" t="s">
        <v>83</v>
      </c>
      <c r="AW1006" s="13" t="s">
        <v>30</v>
      </c>
      <c r="AX1006" s="13" t="s">
        <v>73</v>
      </c>
      <c r="AY1006" s="223" t="s">
        <v>124</v>
      </c>
    </row>
    <row r="1007" spans="1:65" s="13" customFormat="1" ht="11.25">
      <c r="B1007" s="213"/>
      <c r="C1007" s="214"/>
      <c r="D1007" s="193" t="s">
        <v>200</v>
      </c>
      <c r="E1007" s="215" t="s">
        <v>1</v>
      </c>
      <c r="F1007" s="216" t="s">
        <v>759</v>
      </c>
      <c r="G1007" s="214"/>
      <c r="H1007" s="217">
        <v>1</v>
      </c>
      <c r="I1007" s="218"/>
      <c r="J1007" s="214"/>
      <c r="K1007" s="214"/>
      <c r="L1007" s="219"/>
      <c r="M1007" s="220"/>
      <c r="N1007" s="221"/>
      <c r="O1007" s="221"/>
      <c r="P1007" s="221"/>
      <c r="Q1007" s="221"/>
      <c r="R1007" s="221"/>
      <c r="S1007" s="221"/>
      <c r="T1007" s="222"/>
      <c r="AT1007" s="223" t="s">
        <v>200</v>
      </c>
      <c r="AU1007" s="223" t="s">
        <v>81</v>
      </c>
      <c r="AV1007" s="13" t="s">
        <v>83</v>
      </c>
      <c r="AW1007" s="13" t="s">
        <v>30</v>
      </c>
      <c r="AX1007" s="13" t="s">
        <v>73</v>
      </c>
      <c r="AY1007" s="223" t="s">
        <v>124</v>
      </c>
    </row>
    <row r="1008" spans="1:65" s="13" customFormat="1" ht="11.25">
      <c r="B1008" s="213"/>
      <c r="C1008" s="214"/>
      <c r="D1008" s="193" t="s">
        <v>200</v>
      </c>
      <c r="E1008" s="215" t="s">
        <v>1</v>
      </c>
      <c r="F1008" s="216" t="s">
        <v>760</v>
      </c>
      <c r="G1008" s="214"/>
      <c r="H1008" s="217">
        <v>2</v>
      </c>
      <c r="I1008" s="218"/>
      <c r="J1008" s="214"/>
      <c r="K1008" s="214"/>
      <c r="L1008" s="219"/>
      <c r="M1008" s="220"/>
      <c r="N1008" s="221"/>
      <c r="O1008" s="221"/>
      <c r="P1008" s="221"/>
      <c r="Q1008" s="221"/>
      <c r="R1008" s="221"/>
      <c r="S1008" s="221"/>
      <c r="T1008" s="222"/>
      <c r="AT1008" s="223" t="s">
        <v>200</v>
      </c>
      <c r="AU1008" s="223" t="s">
        <v>81</v>
      </c>
      <c r="AV1008" s="13" t="s">
        <v>83</v>
      </c>
      <c r="AW1008" s="13" t="s">
        <v>30</v>
      </c>
      <c r="AX1008" s="13" t="s">
        <v>73</v>
      </c>
      <c r="AY1008" s="223" t="s">
        <v>124</v>
      </c>
    </row>
    <row r="1009" spans="2:51" s="13" customFormat="1" ht="11.25">
      <c r="B1009" s="213"/>
      <c r="C1009" s="214"/>
      <c r="D1009" s="193" t="s">
        <v>200</v>
      </c>
      <c r="E1009" s="215" t="s">
        <v>1</v>
      </c>
      <c r="F1009" s="216" t="s">
        <v>761</v>
      </c>
      <c r="G1009" s="214"/>
      <c r="H1009" s="217">
        <v>2</v>
      </c>
      <c r="I1009" s="218"/>
      <c r="J1009" s="214"/>
      <c r="K1009" s="214"/>
      <c r="L1009" s="219"/>
      <c r="M1009" s="220"/>
      <c r="N1009" s="221"/>
      <c r="O1009" s="221"/>
      <c r="P1009" s="221"/>
      <c r="Q1009" s="221"/>
      <c r="R1009" s="221"/>
      <c r="S1009" s="221"/>
      <c r="T1009" s="222"/>
      <c r="AT1009" s="223" t="s">
        <v>200</v>
      </c>
      <c r="AU1009" s="223" t="s">
        <v>81</v>
      </c>
      <c r="AV1009" s="13" t="s">
        <v>83</v>
      </c>
      <c r="AW1009" s="13" t="s">
        <v>30</v>
      </c>
      <c r="AX1009" s="13" t="s">
        <v>73</v>
      </c>
      <c r="AY1009" s="223" t="s">
        <v>124</v>
      </c>
    </row>
    <row r="1010" spans="2:51" s="13" customFormat="1" ht="11.25">
      <c r="B1010" s="213"/>
      <c r="C1010" s="214"/>
      <c r="D1010" s="193" t="s">
        <v>200</v>
      </c>
      <c r="E1010" s="215" t="s">
        <v>1</v>
      </c>
      <c r="F1010" s="216" t="s">
        <v>762</v>
      </c>
      <c r="G1010" s="214"/>
      <c r="H1010" s="217">
        <v>1</v>
      </c>
      <c r="I1010" s="218"/>
      <c r="J1010" s="214"/>
      <c r="K1010" s="214"/>
      <c r="L1010" s="219"/>
      <c r="M1010" s="220"/>
      <c r="N1010" s="221"/>
      <c r="O1010" s="221"/>
      <c r="P1010" s="221"/>
      <c r="Q1010" s="221"/>
      <c r="R1010" s="221"/>
      <c r="S1010" s="221"/>
      <c r="T1010" s="222"/>
      <c r="AT1010" s="223" t="s">
        <v>200</v>
      </c>
      <c r="AU1010" s="223" t="s">
        <v>81</v>
      </c>
      <c r="AV1010" s="13" t="s">
        <v>83</v>
      </c>
      <c r="AW1010" s="13" t="s">
        <v>30</v>
      </c>
      <c r="AX1010" s="13" t="s">
        <v>73</v>
      </c>
      <c r="AY1010" s="223" t="s">
        <v>124</v>
      </c>
    </row>
    <row r="1011" spans="2:51" s="13" customFormat="1" ht="11.25">
      <c r="B1011" s="213"/>
      <c r="C1011" s="214"/>
      <c r="D1011" s="193" t="s">
        <v>200</v>
      </c>
      <c r="E1011" s="215" t="s">
        <v>1</v>
      </c>
      <c r="F1011" s="216" t="s">
        <v>763</v>
      </c>
      <c r="G1011" s="214"/>
      <c r="H1011" s="217">
        <v>1</v>
      </c>
      <c r="I1011" s="218"/>
      <c r="J1011" s="214"/>
      <c r="K1011" s="214"/>
      <c r="L1011" s="219"/>
      <c r="M1011" s="220"/>
      <c r="N1011" s="221"/>
      <c r="O1011" s="221"/>
      <c r="P1011" s="221"/>
      <c r="Q1011" s="221"/>
      <c r="R1011" s="221"/>
      <c r="S1011" s="221"/>
      <c r="T1011" s="222"/>
      <c r="AT1011" s="223" t="s">
        <v>200</v>
      </c>
      <c r="AU1011" s="223" t="s">
        <v>81</v>
      </c>
      <c r="AV1011" s="13" t="s">
        <v>83</v>
      </c>
      <c r="AW1011" s="13" t="s">
        <v>30</v>
      </c>
      <c r="AX1011" s="13" t="s">
        <v>73</v>
      </c>
      <c r="AY1011" s="223" t="s">
        <v>124</v>
      </c>
    </row>
    <row r="1012" spans="2:51" s="13" customFormat="1" ht="11.25">
      <c r="B1012" s="213"/>
      <c r="C1012" s="214"/>
      <c r="D1012" s="193" t="s">
        <v>200</v>
      </c>
      <c r="E1012" s="215" t="s">
        <v>1</v>
      </c>
      <c r="F1012" s="216" t="s">
        <v>764</v>
      </c>
      <c r="G1012" s="214"/>
      <c r="H1012" s="217">
        <v>2</v>
      </c>
      <c r="I1012" s="218"/>
      <c r="J1012" s="214"/>
      <c r="K1012" s="214"/>
      <c r="L1012" s="219"/>
      <c r="M1012" s="220"/>
      <c r="N1012" s="221"/>
      <c r="O1012" s="221"/>
      <c r="P1012" s="221"/>
      <c r="Q1012" s="221"/>
      <c r="R1012" s="221"/>
      <c r="S1012" s="221"/>
      <c r="T1012" s="222"/>
      <c r="AT1012" s="223" t="s">
        <v>200</v>
      </c>
      <c r="AU1012" s="223" t="s">
        <v>81</v>
      </c>
      <c r="AV1012" s="13" t="s">
        <v>83</v>
      </c>
      <c r="AW1012" s="13" t="s">
        <v>30</v>
      </c>
      <c r="AX1012" s="13" t="s">
        <v>73</v>
      </c>
      <c r="AY1012" s="223" t="s">
        <v>124</v>
      </c>
    </row>
    <row r="1013" spans="2:51" s="13" customFormat="1" ht="11.25">
      <c r="B1013" s="213"/>
      <c r="C1013" s="214"/>
      <c r="D1013" s="193" t="s">
        <v>200</v>
      </c>
      <c r="E1013" s="215" t="s">
        <v>1</v>
      </c>
      <c r="F1013" s="216" t="s">
        <v>765</v>
      </c>
      <c r="G1013" s="214"/>
      <c r="H1013" s="217">
        <v>1</v>
      </c>
      <c r="I1013" s="218"/>
      <c r="J1013" s="214"/>
      <c r="K1013" s="214"/>
      <c r="L1013" s="219"/>
      <c r="M1013" s="220"/>
      <c r="N1013" s="221"/>
      <c r="O1013" s="221"/>
      <c r="P1013" s="221"/>
      <c r="Q1013" s="221"/>
      <c r="R1013" s="221"/>
      <c r="S1013" s="221"/>
      <c r="T1013" s="222"/>
      <c r="AT1013" s="223" t="s">
        <v>200</v>
      </c>
      <c r="AU1013" s="223" t="s">
        <v>81</v>
      </c>
      <c r="AV1013" s="13" t="s">
        <v>83</v>
      </c>
      <c r="AW1013" s="13" t="s">
        <v>30</v>
      </c>
      <c r="AX1013" s="13" t="s">
        <v>73</v>
      </c>
      <c r="AY1013" s="223" t="s">
        <v>124</v>
      </c>
    </row>
    <row r="1014" spans="2:51" s="13" customFormat="1" ht="11.25">
      <c r="B1014" s="213"/>
      <c r="C1014" s="214"/>
      <c r="D1014" s="193" t="s">
        <v>200</v>
      </c>
      <c r="E1014" s="215" t="s">
        <v>1</v>
      </c>
      <c r="F1014" s="216" t="s">
        <v>766</v>
      </c>
      <c r="G1014" s="214"/>
      <c r="H1014" s="217">
        <v>1</v>
      </c>
      <c r="I1014" s="218"/>
      <c r="J1014" s="214"/>
      <c r="K1014" s="214"/>
      <c r="L1014" s="219"/>
      <c r="M1014" s="220"/>
      <c r="N1014" s="221"/>
      <c r="O1014" s="221"/>
      <c r="P1014" s="221"/>
      <c r="Q1014" s="221"/>
      <c r="R1014" s="221"/>
      <c r="S1014" s="221"/>
      <c r="T1014" s="222"/>
      <c r="AT1014" s="223" t="s">
        <v>200</v>
      </c>
      <c r="AU1014" s="223" t="s">
        <v>81</v>
      </c>
      <c r="AV1014" s="13" t="s">
        <v>83</v>
      </c>
      <c r="AW1014" s="13" t="s">
        <v>30</v>
      </c>
      <c r="AX1014" s="13" t="s">
        <v>73</v>
      </c>
      <c r="AY1014" s="223" t="s">
        <v>124</v>
      </c>
    </row>
    <row r="1015" spans="2:51" s="13" customFormat="1" ht="11.25">
      <c r="B1015" s="213"/>
      <c r="C1015" s="214"/>
      <c r="D1015" s="193" t="s">
        <v>200</v>
      </c>
      <c r="E1015" s="215" t="s">
        <v>1</v>
      </c>
      <c r="F1015" s="216" t="s">
        <v>767</v>
      </c>
      <c r="G1015" s="214"/>
      <c r="H1015" s="217">
        <v>2</v>
      </c>
      <c r="I1015" s="218"/>
      <c r="J1015" s="214"/>
      <c r="K1015" s="214"/>
      <c r="L1015" s="219"/>
      <c r="M1015" s="220"/>
      <c r="N1015" s="221"/>
      <c r="O1015" s="221"/>
      <c r="P1015" s="221"/>
      <c r="Q1015" s="221"/>
      <c r="R1015" s="221"/>
      <c r="S1015" s="221"/>
      <c r="T1015" s="222"/>
      <c r="AT1015" s="223" t="s">
        <v>200</v>
      </c>
      <c r="AU1015" s="223" t="s">
        <v>81</v>
      </c>
      <c r="AV1015" s="13" t="s">
        <v>83</v>
      </c>
      <c r="AW1015" s="13" t="s">
        <v>30</v>
      </c>
      <c r="AX1015" s="13" t="s">
        <v>73</v>
      </c>
      <c r="AY1015" s="223" t="s">
        <v>124</v>
      </c>
    </row>
    <row r="1016" spans="2:51" s="12" customFormat="1" ht="11.25">
      <c r="B1016" s="203"/>
      <c r="C1016" s="204"/>
      <c r="D1016" s="193" t="s">
        <v>200</v>
      </c>
      <c r="E1016" s="205" t="s">
        <v>1</v>
      </c>
      <c r="F1016" s="206" t="s">
        <v>231</v>
      </c>
      <c r="G1016" s="204"/>
      <c r="H1016" s="205" t="s">
        <v>1</v>
      </c>
      <c r="I1016" s="207"/>
      <c r="J1016" s="204"/>
      <c r="K1016" s="204"/>
      <c r="L1016" s="208"/>
      <c r="M1016" s="209"/>
      <c r="N1016" s="210"/>
      <c r="O1016" s="210"/>
      <c r="P1016" s="210"/>
      <c r="Q1016" s="210"/>
      <c r="R1016" s="210"/>
      <c r="S1016" s="210"/>
      <c r="T1016" s="211"/>
      <c r="AT1016" s="212" t="s">
        <v>200</v>
      </c>
      <c r="AU1016" s="212" t="s">
        <v>81</v>
      </c>
      <c r="AV1016" s="12" t="s">
        <v>81</v>
      </c>
      <c r="AW1016" s="12" t="s">
        <v>30</v>
      </c>
      <c r="AX1016" s="12" t="s">
        <v>73</v>
      </c>
      <c r="AY1016" s="212" t="s">
        <v>124</v>
      </c>
    </row>
    <row r="1017" spans="2:51" s="13" customFormat="1" ht="11.25">
      <c r="B1017" s="213"/>
      <c r="C1017" s="214"/>
      <c r="D1017" s="193" t="s">
        <v>200</v>
      </c>
      <c r="E1017" s="215" t="s">
        <v>1</v>
      </c>
      <c r="F1017" s="216" t="s">
        <v>758</v>
      </c>
      <c r="G1017" s="214"/>
      <c r="H1017" s="217">
        <v>2</v>
      </c>
      <c r="I1017" s="218"/>
      <c r="J1017" s="214"/>
      <c r="K1017" s="214"/>
      <c r="L1017" s="219"/>
      <c r="M1017" s="220"/>
      <c r="N1017" s="221"/>
      <c r="O1017" s="221"/>
      <c r="P1017" s="221"/>
      <c r="Q1017" s="221"/>
      <c r="R1017" s="221"/>
      <c r="S1017" s="221"/>
      <c r="T1017" s="222"/>
      <c r="AT1017" s="223" t="s">
        <v>200</v>
      </c>
      <c r="AU1017" s="223" t="s">
        <v>81</v>
      </c>
      <c r="AV1017" s="13" t="s">
        <v>83</v>
      </c>
      <c r="AW1017" s="13" t="s">
        <v>30</v>
      </c>
      <c r="AX1017" s="13" t="s">
        <v>73</v>
      </c>
      <c r="AY1017" s="223" t="s">
        <v>124</v>
      </c>
    </row>
    <row r="1018" spans="2:51" s="13" customFormat="1" ht="11.25">
      <c r="B1018" s="213"/>
      <c r="C1018" s="214"/>
      <c r="D1018" s="193" t="s">
        <v>200</v>
      </c>
      <c r="E1018" s="215" t="s">
        <v>1</v>
      </c>
      <c r="F1018" s="216" t="s">
        <v>768</v>
      </c>
      <c r="G1018" s="214"/>
      <c r="H1018" s="217">
        <v>3</v>
      </c>
      <c r="I1018" s="218"/>
      <c r="J1018" s="214"/>
      <c r="K1018" s="214"/>
      <c r="L1018" s="219"/>
      <c r="M1018" s="220"/>
      <c r="N1018" s="221"/>
      <c r="O1018" s="221"/>
      <c r="P1018" s="221"/>
      <c r="Q1018" s="221"/>
      <c r="R1018" s="221"/>
      <c r="S1018" s="221"/>
      <c r="T1018" s="222"/>
      <c r="AT1018" s="223" t="s">
        <v>200</v>
      </c>
      <c r="AU1018" s="223" t="s">
        <v>81</v>
      </c>
      <c r="AV1018" s="13" t="s">
        <v>83</v>
      </c>
      <c r="AW1018" s="13" t="s">
        <v>30</v>
      </c>
      <c r="AX1018" s="13" t="s">
        <v>73</v>
      </c>
      <c r="AY1018" s="223" t="s">
        <v>124</v>
      </c>
    </row>
    <row r="1019" spans="2:51" s="13" customFormat="1" ht="11.25">
      <c r="B1019" s="213"/>
      <c r="C1019" s="214"/>
      <c r="D1019" s="193" t="s">
        <v>200</v>
      </c>
      <c r="E1019" s="215" t="s">
        <v>1</v>
      </c>
      <c r="F1019" s="216" t="s">
        <v>769</v>
      </c>
      <c r="G1019" s="214"/>
      <c r="H1019" s="217">
        <v>1</v>
      </c>
      <c r="I1019" s="218"/>
      <c r="J1019" s="214"/>
      <c r="K1019" s="214"/>
      <c r="L1019" s="219"/>
      <c r="M1019" s="220"/>
      <c r="N1019" s="221"/>
      <c r="O1019" s="221"/>
      <c r="P1019" s="221"/>
      <c r="Q1019" s="221"/>
      <c r="R1019" s="221"/>
      <c r="S1019" s="221"/>
      <c r="T1019" s="222"/>
      <c r="AT1019" s="223" t="s">
        <v>200</v>
      </c>
      <c r="AU1019" s="223" t="s">
        <v>81</v>
      </c>
      <c r="AV1019" s="13" t="s">
        <v>83</v>
      </c>
      <c r="AW1019" s="13" t="s">
        <v>30</v>
      </c>
      <c r="AX1019" s="13" t="s">
        <v>73</v>
      </c>
      <c r="AY1019" s="223" t="s">
        <v>124</v>
      </c>
    </row>
    <row r="1020" spans="2:51" s="13" customFormat="1" ht="11.25">
      <c r="B1020" s="213"/>
      <c r="C1020" s="214"/>
      <c r="D1020" s="193" t="s">
        <v>200</v>
      </c>
      <c r="E1020" s="215" t="s">
        <v>1</v>
      </c>
      <c r="F1020" s="216" t="s">
        <v>770</v>
      </c>
      <c r="G1020" s="214"/>
      <c r="H1020" s="217">
        <v>1</v>
      </c>
      <c r="I1020" s="218"/>
      <c r="J1020" s="214"/>
      <c r="K1020" s="214"/>
      <c r="L1020" s="219"/>
      <c r="M1020" s="220"/>
      <c r="N1020" s="221"/>
      <c r="O1020" s="221"/>
      <c r="P1020" s="221"/>
      <c r="Q1020" s="221"/>
      <c r="R1020" s="221"/>
      <c r="S1020" s="221"/>
      <c r="T1020" s="222"/>
      <c r="AT1020" s="223" t="s">
        <v>200</v>
      </c>
      <c r="AU1020" s="223" t="s">
        <v>81</v>
      </c>
      <c r="AV1020" s="13" t="s">
        <v>83</v>
      </c>
      <c r="AW1020" s="13" t="s">
        <v>30</v>
      </c>
      <c r="AX1020" s="13" t="s">
        <v>73</v>
      </c>
      <c r="AY1020" s="223" t="s">
        <v>124</v>
      </c>
    </row>
    <row r="1021" spans="2:51" s="13" customFormat="1" ht="11.25">
      <c r="B1021" s="213"/>
      <c r="C1021" s="214"/>
      <c r="D1021" s="193" t="s">
        <v>200</v>
      </c>
      <c r="E1021" s="215" t="s">
        <v>1</v>
      </c>
      <c r="F1021" s="216" t="s">
        <v>771</v>
      </c>
      <c r="G1021" s="214"/>
      <c r="H1021" s="217">
        <v>1</v>
      </c>
      <c r="I1021" s="218"/>
      <c r="J1021" s="214"/>
      <c r="K1021" s="214"/>
      <c r="L1021" s="219"/>
      <c r="M1021" s="220"/>
      <c r="N1021" s="221"/>
      <c r="O1021" s="221"/>
      <c r="P1021" s="221"/>
      <c r="Q1021" s="221"/>
      <c r="R1021" s="221"/>
      <c r="S1021" s="221"/>
      <c r="T1021" s="222"/>
      <c r="AT1021" s="223" t="s">
        <v>200</v>
      </c>
      <c r="AU1021" s="223" t="s">
        <v>81</v>
      </c>
      <c r="AV1021" s="13" t="s">
        <v>83</v>
      </c>
      <c r="AW1021" s="13" t="s">
        <v>30</v>
      </c>
      <c r="AX1021" s="13" t="s">
        <v>73</v>
      </c>
      <c r="AY1021" s="223" t="s">
        <v>124</v>
      </c>
    </row>
    <row r="1022" spans="2:51" s="13" customFormat="1" ht="11.25">
      <c r="B1022" s="213"/>
      <c r="C1022" s="214"/>
      <c r="D1022" s="193" t="s">
        <v>200</v>
      </c>
      <c r="E1022" s="215" t="s">
        <v>1</v>
      </c>
      <c r="F1022" s="216" t="s">
        <v>246</v>
      </c>
      <c r="G1022" s="214"/>
      <c r="H1022" s="217">
        <v>1</v>
      </c>
      <c r="I1022" s="218"/>
      <c r="J1022" s="214"/>
      <c r="K1022" s="214"/>
      <c r="L1022" s="219"/>
      <c r="M1022" s="220"/>
      <c r="N1022" s="221"/>
      <c r="O1022" s="221"/>
      <c r="P1022" s="221"/>
      <c r="Q1022" s="221"/>
      <c r="R1022" s="221"/>
      <c r="S1022" s="221"/>
      <c r="T1022" s="222"/>
      <c r="AT1022" s="223" t="s">
        <v>200</v>
      </c>
      <c r="AU1022" s="223" t="s">
        <v>81</v>
      </c>
      <c r="AV1022" s="13" t="s">
        <v>83</v>
      </c>
      <c r="AW1022" s="13" t="s">
        <v>30</v>
      </c>
      <c r="AX1022" s="13" t="s">
        <v>73</v>
      </c>
      <c r="AY1022" s="223" t="s">
        <v>124</v>
      </c>
    </row>
    <row r="1023" spans="2:51" s="13" customFormat="1" ht="11.25">
      <c r="B1023" s="213"/>
      <c r="C1023" s="214"/>
      <c r="D1023" s="193" t="s">
        <v>200</v>
      </c>
      <c r="E1023" s="215" t="s">
        <v>1</v>
      </c>
      <c r="F1023" s="216" t="s">
        <v>765</v>
      </c>
      <c r="G1023" s="214"/>
      <c r="H1023" s="217">
        <v>1</v>
      </c>
      <c r="I1023" s="218"/>
      <c r="J1023" s="214"/>
      <c r="K1023" s="214"/>
      <c r="L1023" s="219"/>
      <c r="M1023" s="220"/>
      <c r="N1023" s="221"/>
      <c r="O1023" s="221"/>
      <c r="P1023" s="221"/>
      <c r="Q1023" s="221"/>
      <c r="R1023" s="221"/>
      <c r="S1023" s="221"/>
      <c r="T1023" s="222"/>
      <c r="AT1023" s="223" t="s">
        <v>200</v>
      </c>
      <c r="AU1023" s="223" t="s">
        <v>81</v>
      </c>
      <c r="AV1023" s="13" t="s">
        <v>83</v>
      </c>
      <c r="AW1023" s="13" t="s">
        <v>30</v>
      </c>
      <c r="AX1023" s="13" t="s">
        <v>73</v>
      </c>
      <c r="AY1023" s="223" t="s">
        <v>124</v>
      </c>
    </row>
    <row r="1024" spans="2:51" s="13" customFormat="1" ht="11.25">
      <c r="B1024" s="213"/>
      <c r="C1024" s="214"/>
      <c r="D1024" s="193" t="s">
        <v>200</v>
      </c>
      <c r="E1024" s="215" t="s">
        <v>1</v>
      </c>
      <c r="F1024" s="216" t="s">
        <v>772</v>
      </c>
      <c r="G1024" s="214"/>
      <c r="H1024" s="217">
        <v>1</v>
      </c>
      <c r="I1024" s="218"/>
      <c r="J1024" s="214"/>
      <c r="K1024" s="214"/>
      <c r="L1024" s="219"/>
      <c r="M1024" s="220"/>
      <c r="N1024" s="221"/>
      <c r="O1024" s="221"/>
      <c r="P1024" s="221"/>
      <c r="Q1024" s="221"/>
      <c r="R1024" s="221"/>
      <c r="S1024" s="221"/>
      <c r="T1024" s="222"/>
      <c r="AT1024" s="223" t="s">
        <v>200</v>
      </c>
      <c r="AU1024" s="223" t="s">
        <v>81</v>
      </c>
      <c r="AV1024" s="13" t="s">
        <v>83</v>
      </c>
      <c r="AW1024" s="13" t="s">
        <v>30</v>
      </c>
      <c r="AX1024" s="13" t="s">
        <v>73</v>
      </c>
      <c r="AY1024" s="223" t="s">
        <v>124</v>
      </c>
    </row>
    <row r="1025" spans="2:51" s="13" customFormat="1" ht="11.25">
      <c r="B1025" s="213"/>
      <c r="C1025" s="214"/>
      <c r="D1025" s="193" t="s">
        <v>200</v>
      </c>
      <c r="E1025" s="215" t="s">
        <v>1</v>
      </c>
      <c r="F1025" s="216" t="s">
        <v>773</v>
      </c>
      <c r="G1025" s="214"/>
      <c r="H1025" s="217">
        <v>1</v>
      </c>
      <c r="I1025" s="218"/>
      <c r="J1025" s="214"/>
      <c r="K1025" s="214"/>
      <c r="L1025" s="219"/>
      <c r="M1025" s="220"/>
      <c r="N1025" s="221"/>
      <c r="O1025" s="221"/>
      <c r="P1025" s="221"/>
      <c r="Q1025" s="221"/>
      <c r="R1025" s="221"/>
      <c r="S1025" s="221"/>
      <c r="T1025" s="222"/>
      <c r="AT1025" s="223" t="s">
        <v>200</v>
      </c>
      <c r="AU1025" s="223" t="s">
        <v>81</v>
      </c>
      <c r="AV1025" s="13" t="s">
        <v>83</v>
      </c>
      <c r="AW1025" s="13" t="s">
        <v>30</v>
      </c>
      <c r="AX1025" s="13" t="s">
        <v>73</v>
      </c>
      <c r="AY1025" s="223" t="s">
        <v>124</v>
      </c>
    </row>
    <row r="1026" spans="2:51" s="13" customFormat="1" ht="11.25">
      <c r="B1026" s="213"/>
      <c r="C1026" s="214"/>
      <c r="D1026" s="193" t="s">
        <v>200</v>
      </c>
      <c r="E1026" s="215" t="s">
        <v>1</v>
      </c>
      <c r="F1026" s="216" t="s">
        <v>774</v>
      </c>
      <c r="G1026" s="214"/>
      <c r="H1026" s="217">
        <v>2</v>
      </c>
      <c r="I1026" s="218"/>
      <c r="J1026" s="214"/>
      <c r="K1026" s="214"/>
      <c r="L1026" s="219"/>
      <c r="M1026" s="220"/>
      <c r="N1026" s="221"/>
      <c r="O1026" s="221"/>
      <c r="P1026" s="221"/>
      <c r="Q1026" s="221"/>
      <c r="R1026" s="221"/>
      <c r="S1026" s="221"/>
      <c r="T1026" s="222"/>
      <c r="AT1026" s="223" t="s">
        <v>200</v>
      </c>
      <c r="AU1026" s="223" t="s">
        <v>81</v>
      </c>
      <c r="AV1026" s="13" t="s">
        <v>83</v>
      </c>
      <c r="AW1026" s="13" t="s">
        <v>30</v>
      </c>
      <c r="AX1026" s="13" t="s">
        <v>73</v>
      </c>
      <c r="AY1026" s="223" t="s">
        <v>124</v>
      </c>
    </row>
    <row r="1027" spans="2:51" s="12" customFormat="1" ht="11.25">
      <c r="B1027" s="203"/>
      <c r="C1027" s="204"/>
      <c r="D1027" s="193" t="s">
        <v>200</v>
      </c>
      <c r="E1027" s="205" t="s">
        <v>1</v>
      </c>
      <c r="F1027" s="206" t="s">
        <v>561</v>
      </c>
      <c r="G1027" s="204"/>
      <c r="H1027" s="205" t="s">
        <v>1</v>
      </c>
      <c r="I1027" s="207"/>
      <c r="J1027" s="204"/>
      <c r="K1027" s="204"/>
      <c r="L1027" s="208"/>
      <c r="M1027" s="209"/>
      <c r="N1027" s="210"/>
      <c r="O1027" s="210"/>
      <c r="P1027" s="210"/>
      <c r="Q1027" s="210"/>
      <c r="R1027" s="210"/>
      <c r="S1027" s="210"/>
      <c r="T1027" s="211"/>
      <c r="AT1027" s="212" t="s">
        <v>200</v>
      </c>
      <c r="AU1027" s="212" t="s">
        <v>81</v>
      </c>
      <c r="AV1027" s="12" t="s">
        <v>81</v>
      </c>
      <c r="AW1027" s="12" t="s">
        <v>30</v>
      </c>
      <c r="AX1027" s="12" t="s">
        <v>73</v>
      </c>
      <c r="AY1027" s="212" t="s">
        <v>124</v>
      </c>
    </row>
    <row r="1028" spans="2:51" s="12" customFormat="1" ht="11.25">
      <c r="B1028" s="203"/>
      <c r="C1028" s="204"/>
      <c r="D1028" s="193" t="s">
        <v>200</v>
      </c>
      <c r="E1028" s="205" t="s">
        <v>1</v>
      </c>
      <c r="F1028" s="206" t="s">
        <v>229</v>
      </c>
      <c r="G1028" s="204"/>
      <c r="H1028" s="205" t="s">
        <v>1</v>
      </c>
      <c r="I1028" s="207"/>
      <c r="J1028" s="204"/>
      <c r="K1028" s="204"/>
      <c r="L1028" s="208"/>
      <c r="M1028" s="209"/>
      <c r="N1028" s="210"/>
      <c r="O1028" s="210"/>
      <c r="P1028" s="210"/>
      <c r="Q1028" s="210"/>
      <c r="R1028" s="210"/>
      <c r="S1028" s="210"/>
      <c r="T1028" s="211"/>
      <c r="AT1028" s="212" t="s">
        <v>200</v>
      </c>
      <c r="AU1028" s="212" t="s">
        <v>81</v>
      </c>
      <c r="AV1028" s="12" t="s">
        <v>81</v>
      </c>
      <c r="AW1028" s="12" t="s">
        <v>30</v>
      </c>
      <c r="AX1028" s="12" t="s">
        <v>73</v>
      </c>
      <c r="AY1028" s="212" t="s">
        <v>124</v>
      </c>
    </row>
    <row r="1029" spans="2:51" s="13" customFormat="1" ht="11.25">
      <c r="B1029" s="213"/>
      <c r="C1029" s="214"/>
      <c r="D1029" s="193" t="s">
        <v>200</v>
      </c>
      <c r="E1029" s="215" t="s">
        <v>1</v>
      </c>
      <c r="F1029" s="216" t="s">
        <v>775</v>
      </c>
      <c r="G1029" s="214"/>
      <c r="H1029" s="217">
        <v>2</v>
      </c>
      <c r="I1029" s="218"/>
      <c r="J1029" s="214"/>
      <c r="K1029" s="214"/>
      <c r="L1029" s="219"/>
      <c r="M1029" s="220"/>
      <c r="N1029" s="221"/>
      <c r="O1029" s="221"/>
      <c r="P1029" s="221"/>
      <c r="Q1029" s="221"/>
      <c r="R1029" s="221"/>
      <c r="S1029" s="221"/>
      <c r="T1029" s="222"/>
      <c r="AT1029" s="223" t="s">
        <v>200</v>
      </c>
      <c r="AU1029" s="223" t="s">
        <v>81</v>
      </c>
      <c r="AV1029" s="13" t="s">
        <v>83</v>
      </c>
      <c r="AW1029" s="13" t="s">
        <v>30</v>
      </c>
      <c r="AX1029" s="13" t="s">
        <v>73</v>
      </c>
      <c r="AY1029" s="223" t="s">
        <v>124</v>
      </c>
    </row>
    <row r="1030" spans="2:51" s="13" customFormat="1" ht="11.25">
      <c r="B1030" s="213"/>
      <c r="C1030" s="214"/>
      <c r="D1030" s="193" t="s">
        <v>200</v>
      </c>
      <c r="E1030" s="215" t="s">
        <v>1</v>
      </c>
      <c r="F1030" s="216" t="s">
        <v>776</v>
      </c>
      <c r="G1030" s="214"/>
      <c r="H1030" s="217">
        <v>1</v>
      </c>
      <c r="I1030" s="218"/>
      <c r="J1030" s="214"/>
      <c r="K1030" s="214"/>
      <c r="L1030" s="219"/>
      <c r="M1030" s="220"/>
      <c r="N1030" s="221"/>
      <c r="O1030" s="221"/>
      <c r="P1030" s="221"/>
      <c r="Q1030" s="221"/>
      <c r="R1030" s="221"/>
      <c r="S1030" s="221"/>
      <c r="T1030" s="222"/>
      <c r="AT1030" s="223" t="s">
        <v>200</v>
      </c>
      <c r="AU1030" s="223" t="s">
        <v>81</v>
      </c>
      <c r="AV1030" s="13" t="s">
        <v>83</v>
      </c>
      <c r="AW1030" s="13" t="s">
        <v>30</v>
      </c>
      <c r="AX1030" s="13" t="s">
        <v>73</v>
      </c>
      <c r="AY1030" s="223" t="s">
        <v>124</v>
      </c>
    </row>
    <row r="1031" spans="2:51" s="13" customFormat="1" ht="11.25">
      <c r="B1031" s="213"/>
      <c r="C1031" s="214"/>
      <c r="D1031" s="193" t="s">
        <v>200</v>
      </c>
      <c r="E1031" s="215" t="s">
        <v>1</v>
      </c>
      <c r="F1031" s="216" t="s">
        <v>777</v>
      </c>
      <c r="G1031" s="214"/>
      <c r="H1031" s="217">
        <v>2</v>
      </c>
      <c r="I1031" s="218"/>
      <c r="J1031" s="214"/>
      <c r="K1031" s="214"/>
      <c r="L1031" s="219"/>
      <c r="M1031" s="220"/>
      <c r="N1031" s="221"/>
      <c r="O1031" s="221"/>
      <c r="P1031" s="221"/>
      <c r="Q1031" s="221"/>
      <c r="R1031" s="221"/>
      <c r="S1031" s="221"/>
      <c r="T1031" s="222"/>
      <c r="AT1031" s="223" t="s">
        <v>200</v>
      </c>
      <c r="AU1031" s="223" t="s">
        <v>81</v>
      </c>
      <c r="AV1031" s="13" t="s">
        <v>83</v>
      </c>
      <c r="AW1031" s="13" t="s">
        <v>30</v>
      </c>
      <c r="AX1031" s="13" t="s">
        <v>73</v>
      </c>
      <c r="AY1031" s="223" t="s">
        <v>124</v>
      </c>
    </row>
    <row r="1032" spans="2:51" s="13" customFormat="1" ht="11.25">
      <c r="B1032" s="213"/>
      <c r="C1032" s="214"/>
      <c r="D1032" s="193" t="s">
        <v>200</v>
      </c>
      <c r="E1032" s="215" t="s">
        <v>1</v>
      </c>
      <c r="F1032" s="216" t="s">
        <v>778</v>
      </c>
      <c r="G1032" s="214"/>
      <c r="H1032" s="217">
        <v>3</v>
      </c>
      <c r="I1032" s="218"/>
      <c r="J1032" s="214"/>
      <c r="K1032" s="214"/>
      <c r="L1032" s="219"/>
      <c r="M1032" s="220"/>
      <c r="N1032" s="221"/>
      <c r="O1032" s="221"/>
      <c r="P1032" s="221"/>
      <c r="Q1032" s="221"/>
      <c r="R1032" s="221"/>
      <c r="S1032" s="221"/>
      <c r="T1032" s="222"/>
      <c r="AT1032" s="223" t="s">
        <v>200</v>
      </c>
      <c r="AU1032" s="223" t="s">
        <v>81</v>
      </c>
      <c r="AV1032" s="13" t="s">
        <v>83</v>
      </c>
      <c r="AW1032" s="13" t="s">
        <v>30</v>
      </c>
      <c r="AX1032" s="13" t="s">
        <v>73</v>
      </c>
      <c r="AY1032" s="223" t="s">
        <v>124</v>
      </c>
    </row>
    <row r="1033" spans="2:51" s="13" customFormat="1" ht="11.25">
      <c r="B1033" s="213"/>
      <c r="C1033" s="214"/>
      <c r="D1033" s="193" t="s">
        <v>200</v>
      </c>
      <c r="E1033" s="215" t="s">
        <v>1</v>
      </c>
      <c r="F1033" s="216" t="s">
        <v>779</v>
      </c>
      <c r="G1033" s="214"/>
      <c r="H1033" s="217">
        <v>1</v>
      </c>
      <c r="I1033" s="218"/>
      <c r="J1033" s="214"/>
      <c r="K1033" s="214"/>
      <c r="L1033" s="219"/>
      <c r="M1033" s="220"/>
      <c r="N1033" s="221"/>
      <c r="O1033" s="221"/>
      <c r="P1033" s="221"/>
      <c r="Q1033" s="221"/>
      <c r="R1033" s="221"/>
      <c r="S1033" s="221"/>
      <c r="T1033" s="222"/>
      <c r="AT1033" s="223" t="s">
        <v>200</v>
      </c>
      <c r="AU1033" s="223" t="s">
        <v>81</v>
      </c>
      <c r="AV1033" s="13" t="s">
        <v>83</v>
      </c>
      <c r="AW1033" s="13" t="s">
        <v>30</v>
      </c>
      <c r="AX1033" s="13" t="s">
        <v>73</v>
      </c>
      <c r="AY1033" s="223" t="s">
        <v>124</v>
      </c>
    </row>
    <row r="1034" spans="2:51" s="13" customFormat="1" ht="11.25">
      <c r="B1034" s="213"/>
      <c r="C1034" s="214"/>
      <c r="D1034" s="193" t="s">
        <v>200</v>
      </c>
      <c r="E1034" s="215" t="s">
        <v>1</v>
      </c>
      <c r="F1034" s="216" t="s">
        <v>780</v>
      </c>
      <c r="G1034" s="214"/>
      <c r="H1034" s="217">
        <v>1</v>
      </c>
      <c r="I1034" s="218"/>
      <c r="J1034" s="214"/>
      <c r="K1034" s="214"/>
      <c r="L1034" s="219"/>
      <c r="M1034" s="220"/>
      <c r="N1034" s="221"/>
      <c r="O1034" s="221"/>
      <c r="P1034" s="221"/>
      <c r="Q1034" s="221"/>
      <c r="R1034" s="221"/>
      <c r="S1034" s="221"/>
      <c r="T1034" s="222"/>
      <c r="AT1034" s="223" t="s">
        <v>200</v>
      </c>
      <c r="AU1034" s="223" t="s">
        <v>81</v>
      </c>
      <c r="AV1034" s="13" t="s">
        <v>83</v>
      </c>
      <c r="AW1034" s="13" t="s">
        <v>30</v>
      </c>
      <c r="AX1034" s="13" t="s">
        <v>73</v>
      </c>
      <c r="AY1034" s="223" t="s">
        <v>124</v>
      </c>
    </row>
    <row r="1035" spans="2:51" s="13" customFormat="1" ht="11.25">
      <c r="B1035" s="213"/>
      <c r="C1035" s="214"/>
      <c r="D1035" s="193" t="s">
        <v>200</v>
      </c>
      <c r="E1035" s="215" t="s">
        <v>1</v>
      </c>
      <c r="F1035" s="216" t="s">
        <v>781</v>
      </c>
      <c r="G1035" s="214"/>
      <c r="H1035" s="217">
        <v>2</v>
      </c>
      <c r="I1035" s="218"/>
      <c r="J1035" s="214"/>
      <c r="K1035" s="214"/>
      <c r="L1035" s="219"/>
      <c r="M1035" s="220"/>
      <c r="N1035" s="221"/>
      <c r="O1035" s="221"/>
      <c r="P1035" s="221"/>
      <c r="Q1035" s="221"/>
      <c r="R1035" s="221"/>
      <c r="S1035" s="221"/>
      <c r="T1035" s="222"/>
      <c r="AT1035" s="223" t="s">
        <v>200</v>
      </c>
      <c r="AU1035" s="223" t="s">
        <v>81</v>
      </c>
      <c r="AV1035" s="13" t="s">
        <v>83</v>
      </c>
      <c r="AW1035" s="13" t="s">
        <v>30</v>
      </c>
      <c r="AX1035" s="13" t="s">
        <v>73</v>
      </c>
      <c r="AY1035" s="223" t="s">
        <v>124</v>
      </c>
    </row>
    <row r="1036" spans="2:51" s="13" customFormat="1" ht="11.25">
      <c r="B1036" s="213"/>
      <c r="C1036" s="214"/>
      <c r="D1036" s="193" t="s">
        <v>200</v>
      </c>
      <c r="E1036" s="215" t="s">
        <v>1</v>
      </c>
      <c r="F1036" s="216" t="s">
        <v>782</v>
      </c>
      <c r="G1036" s="214"/>
      <c r="H1036" s="217">
        <v>1</v>
      </c>
      <c r="I1036" s="218"/>
      <c r="J1036" s="214"/>
      <c r="K1036" s="214"/>
      <c r="L1036" s="219"/>
      <c r="M1036" s="220"/>
      <c r="N1036" s="221"/>
      <c r="O1036" s="221"/>
      <c r="P1036" s="221"/>
      <c r="Q1036" s="221"/>
      <c r="R1036" s="221"/>
      <c r="S1036" s="221"/>
      <c r="T1036" s="222"/>
      <c r="AT1036" s="223" t="s">
        <v>200</v>
      </c>
      <c r="AU1036" s="223" t="s">
        <v>81</v>
      </c>
      <c r="AV1036" s="13" t="s">
        <v>83</v>
      </c>
      <c r="AW1036" s="13" t="s">
        <v>30</v>
      </c>
      <c r="AX1036" s="13" t="s">
        <v>73</v>
      </c>
      <c r="AY1036" s="223" t="s">
        <v>124</v>
      </c>
    </row>
    <row r="1037" spans="2:51" s="12" customFormat="1" ht="11.25">
      <c r="B1037" s="203"/>
      <c r="C1037" s="204"/>
      <c r="D1037" s="193" t="s">
        <v>200</v>
      </c>
      <c r="E1037" s="205" t="s">
        <v>1</v>
      </c>
      <c r="F1037" s="206" t="s">
        <v>231</v>
      </c>
      <c r="G1037" s="204"/>
      <c r="H1037" s="205" t="s">
        <v>1</v>
      </c>
      <c r="I1037" s="207"/>
      <c r="J1037" s="204"/>
      <c r="K1037" s="204"/>
      <c r="L1037" s="208"/>
      <c r="M1037" s="209"/>
      <c r="N1037" s="210"/>
      <c r="O1037" s="210"/>
      <c r="P1037" s="210"/>
      <c r="Q1037" s="210"/>
      <c r="R1037" s="210"/>
      <c r="S1037" s="210"/>
      <c r="T1037" s="211"/>
      <c r="AT1037" s="212" t="s">
        <v>200</v>
      </c>
      <c r="AU1037" s="212" t="s">
        <v>81</v>
      </c>
      <c r="AV1037" s="12" t="s">
        <v>81</v>
      </c>
      <c r="AW1037" s="12" t="s">
        <v>30</v>
      </c>
      <c r="AX1037" s="12" t="s">
        <v>73</v>
      </c>
      <c r="AY1037" s="212" t="s">
        <v>124</v>
      </c>
    </row>
    <row r="1038" spans="2:51" s="13" customFormat="1" ht="11.25">
      <c r="B1038" s="213"/>
      <c r="C1038" s="214"/>
      <c r="D1038" s="193" t="s">
        <v>200</v>
      </c>
      <c r="E1038" s="215" t="s">
        <v>1</v>
      </c>
      <c r="F1038" s="216" t="s">
        <v>783</v>
      </c>
      <c r="G1038" s="214"/>
      <c r="H1038" s="217">
        <v>3</v>
      </c>
      <c r="I1038" s="218"/>
      <c r="J1038" s="214"/>
      <c r="K1038" s="214"/>
      <c r="L1038" s="219"/>
      <c r="M1038" s="220"/>
      <c r="N1038" s="221"/>
      <c r="O1038" s="221"/>
      <c r="P1038" s="221"/>
      <c r="Q1038" s="221"/>
      <c r="R1038" s="221"/>
      <c r="S1038" s="221"/>
      <c r="T1038" s="222"/>
      <c r="AT1038" s="223" t="s">
        <v>200</v>
      </c>
      <c r="AU1038" s="223" t="s">
        <v>81</v>
      </c>
      <c r="AV1038" s="13" t="s">
        <v>83</v>
      </c>
      <c r="AW1038" s="13" t="s">
        <v>30</v>
      </c>
      <c r="AX1038" s="13" t="s">
        <v>73</v>
      </c>
      <c r="AY1038" s="223" t="s">
        <v>124</v>
      </c>
    </row>
    <row r="1039" spans="2:51" s="13" customFormat="1" ht="11.25">
      <c r="B1039" s="213"/>
      <c r="C1039" s="214"/>
      <c r="D1039" s="193" t="s">
        <v>200</v>
      </c>
      <c r="E1039" s="215" t="s">
        <v>1</v>
      </c>
      <c r="F1039" s="216" t="s">
        <v>784</v>
      </c>
      <c r="G1039" s="214"/>
      <c r="H1039" s="217">
        <v>2</v>
      </c>
      <c r="I1039" s="218"/>
      <c r="J1039" s="214"/>
      <c r="K1039" s="214"/>
      <c r="L1039" s="219"/>
      <c r="M1039" s="220"/>
      <c r="N1039" s="221"/>
      <c r="O1039" s="221"/>
      <c r="P1039" s="221"/>
      <c r="Q1039" s="221"/>
      <c r="R1039" s="221"/>
      <c r="S1039" s="221"/>
      <c r="T1039" s="222"/>
      <c r="AT1039" s="223" t="s">
        <v>200</v>
      </c>
      <c r="AU1039" s="223" t="s">
        <v>81</v>
      </c>
      <c r="AV1039" s="13" t="s">
        <v>83</v>
      </c>
      <c r="AW1039" s="13" t="s">
        <v>30</v>
      </c>
      <c r="AX1039" s="13" t="s">
        <v>73</v>
      </c>
      <c r="AY1039" s="223" t="s">
        <v>124</v>
      </c>
    </row>
    <row r="1040" spans="2:51" s="13" customFormat="1" ht="11.25">
      <c r="B1040" s="213"/>
      <c r="C1040" s="214"/>
      <c r="D1040" s="193" t="s">
        <v>200</v>
      </c>
      <c r="E1040" s="215" t="s">
        <v>1</v>
      </c>
      <c r="F1040" s="216" t="s">
        <v>785</v>
      </c>
      <c r="G1040" s="214"/>
      <c r="H1040" s="217">
        <v>1</v>
      </c>
      <c r="I1040" s="218"/>
      <c r="J1040" s="214"/>
      <c r="K1040" s="214"/>
      <c r="L1040" s="219"/>
      <c r="M1040" s="220"/>
      <c r="N1040" s="221"/>
      <c r="O1040" s="221"/>
      <c r="P1040" s="221"/>
      <c r="Q1040" s="221"/>
      <c r="R1040" s="221"/>
      <c r="S1040" s="221"/>
      <c r="T1040" s="222"/>
      <c r="AT1040" s="223" t="s">
        <v>200</v>
      </c>
      <c r="AU1040" s="223" t="s">
        <v>81</v>
      </c>
      <c r="AV1040" s="13" t="s">
        <v>83</v>
      </c>
      <c r="AW1040" s="13" t="s">
        <v>30</v>
      </c>
      <c r="AX1040" s="13" t="s">
        <v>73</v>
      </c>
      <c r="AY1040" s="223" t="s">
        <v>124</v>
      </c>
    </row>
    <row r="1041" spans="1:65" s="13" customFormat="1" ht="11.25">
      <c r="B1041" s="213"/>
      <c r="C1041" s="214"/>
      <c r="D1041" s="193" t="s">
        <v>200</v>
      </c>
      <c r="E1041" s="215" t="s">
        <v>1</v>
      </c>
      <c r="F1041" s="216" t="s">
        <v>786</v>
      </c>
      <c r="G1041" s="214"/>
      <c r="H1041" s="217">
        <v>1</v>
      </c>
      <c r="I1041" s="218"/>
      <c r="J1041" s="214"/>
      <c r="K1041" s="214"/>
      <c r="L1041" s="219"/>
      <c r="M1041" s="220"/>
      <c r="N1041" s="221"/>
      <c r="O1041" s="221"/>
      <c r="P1041" s="221"/>
      <c r="Q1041" s="221"/>
      <c r="R1041" s="221"/>
      <c r="S1041" s="221"/>
      <c r="T1041" s="222"/>
      <c r="AT1041" s="223" t="s">
        <v>200</v>
      </c>
      <c r="AU1041" s="223" t="s">
        <v>81</v>
      </c>
      <c r="AV1041" s="13" t="s">
        <v>83</v>
      </c>
      <c r="AW1041" s="13" t="s">
        <v>30</v>
      </c>
      <c r="AX1041" s="13" t="s">
        <v>73</v>
      </c>
      <c r="AY1041" s="223" t="s">
        <v>124</v>
      </c>
    </row>
    <row r="1042" spans="1:65" s="13" customFormat="1" ht="11.25">
      <c r="B1042" s="213"/>
      <c r="C1042" s="214"/>
      <c r="D1042" s="193" t="s">
        <v>200</v>
      </c>
      <c r="E1042" s="215" t="s">
        <v>1</v>
      </c>
      <c r="F1042" s="216" t="s">
        <v>787</v>
      </c>
      <c r="G1042" s="214"/>
      <c r="H1042" s="217">
        <v>1</v>
      </c>
      <c r="I1042" s="218"/>
      <c r="J1042" s="214"/>
      <c r="K1042" s="214"/>
      <c r="L1042" s="219"/>
      <c r="M1042" s="220"/>
      <c r="N1042" s="221"/>
      <c r="O1042" s="221"/>
      <c r="P1042" s="221"/>
      <c r="Q1042" s="221"/>
      <c r="R1042" s="221"/>
      <c r="S1042" s="221"/>
      <c r="T1042" s="222"/>
      <c r="AT1042" s="223" t="s">
        <v>200</v>
      </c>
      <c r="AU1042" s="223" t="s">
        <v>81</v>
      </c>
      <c r="AV1042" s="13" t="s">
        <v>83</v>
      </c>
      <c r="AW1042" s="13" t="s">
        <v>30</v>
      </c>
      <c r="AX1042" s="13" t="s">
        <v>73</v>
      </c>
      <c r="AY1042" s="223" t="s">
        <v>124</v>
      </c>
    </row>
    <row r="1043" spans="1:65" s="13" customFormat="1" ht="11.25">
      <c r="B1043" s="213"/>
      <c r="C1043" s="214"/>
      <c r="D1043" s="193" t="s">
        <v>200</v>
      </c>
      <c r="E1043" s="215" t="s">
        <v>1</v>
      </c>
      <c r="F1043" s="216" t="s">
        <v>248</v>
      </c>
      <c r="G1043" s="214"/>
      <c r="H1043" s="217">
        <v>1</v>
      </c>
      <c r="I1043" s="218"/>
      <c r="J1043" s="214"/>
      <c r="K1043" s="214"/>
      <c r="L1043" s="219"/>
      <c r="M1043" s="220"/>
      <c r="N1043" s="221"/>
      <c r="O1043" s="221"/>
      <c r="P1043" s="221"/>
      <c r="Q1043" s="221"/>
      <c r="R1043" s="221"/>
      <c r="S1043" s="221"/>
      <c r="T1043" s="222"/>
      <c r="AT1043" s="223" t="s">
        <v>200</v>
      </c>
      <c r="AU1043" s="223" t="s">
        <v>81</v>
      </c>
      <c r="AV1043" s="13" t="s">
        <v>83</v>
      </c>
      <c r="AW1043" s="13" t="s">
        <v>30</v>
      </c>
      <c r="AX1043" s="13" t="s">
        <v>73</v>
      </c>
      <c r="AY1043" s="223" t="s">
        <v>124</v>
      </c>
    </row>
    <row r="1044" spans="1:65" s="13" customFormat="1" ht="11.25">
      <c r="B1044" s="213"/>
      <c r="C1044" s="214"/>
      <c r="D1044" s="193" t="s">
        <v>200</v>
      </c>
      <c r="E1044" s="215" t="s">
        <v>1</v>
      </c>
      <c r="F1044" s="216" t="s">
        <v>782</v>
      </c>
      <c r="G1044" s="214"/>
      <c r="H1044" s="217">
        <v>1</v>
      </c>
      <c r="I1044" s="218"/>
      <c r="J1044" s="214"/>
      <c r="K1044" s="214"/>
      <c r="L1044" s="219"/>
      <c r="M1044" s="220"/>
      <c r="N1044" s="221"/>
      <c r="O1044" s="221"/>
      <c r="P1044" s="221"/>
      <c r="Q1044" s="221"/>
      <c r="R1044" s="221"/>
      <c r="S1044" s="221"/>
      <c r="T1044" s="222"/>
      <c r="AT1044" s="223" t="s">
        <v>200</v>
      </c>
      <c r="AU1044" s="223" t="s">
        <v>81</v>
      </c>
      <c r="AV1044" s="13" t="s">
        <v>83</v>
      </c>
      <c r="AW1044" s="13" t="s">
        <v>30</v>
      </c>
      <c r="AX1044" s="13" t="s">
        <v>73</v>
      </c>
      <c r="AY1044" s="223" t="s">
        <v>124</v>
      </c>
    </row>
    <row r="1045" spans="1:65" s="13" customFormat="1" ht="11.25">
      <c r="B1045" s="213"/>
      <c r="C1045" s="214"/>
      <c r="D1045" s="193" t="s">
        <v>200</v>
      </c>
      <c r="E1045" s="215" t="s">
        <v>1</v>
      </c>
      <c r="F1045" s="216" t="s">
        <v>788</v>
      </c>
      <c r="G1045" s="214"/>
      <c r="H1045" s="217">
        <v>1</v>
      </c>
      <c r="I1045" s="218"/>
      <c r="J1045" s="214"/>
      <c r="K1045" s="214"/>
      <c r="L1045" s="219"/>
      <c r="M1045" s="220"/>
      <c r="N1045" s="221"/>
      <c r="O1045" s="221"/>
      <c r="P1045" s="221"/>
      <c r="Q1045" s="221"/>
      <c r="R1045" s="221"/>
      <c r="S1045" s="221"/>
      <c r="T1045" s="222"/>
      <c r="AT1045" s="223" t="s">
        <v>200</v>
      </c>
      <c r="AU1045" s="223" t="s">
        <v>81</v>
      </c>
      <c r="AV1045" s="13" t="s">
        <v>83</v>
      </c>
      <c r="AW1045" s="13" t="s">
        <v>30</v>
      </c>
      <c r="AX1045" s="13" t="s">
        <v>73</v>
      </c>
      <c r="AY1045" s="223" t="s">
        <v>124</v>
      </c>
    </row>
    <row r="1046" spans="1:65" s="13" customFormat="1" ht="11.25">
      <c r="B1046" s="213"/>
      <c r="C1046" s="214"/>
      <c r="D1046" s="193" t="s">
        <v>200</v>
      </c>
      <c r="E1046" s="215" t="s">
        <v>1</v>
      </c>
      <c r="F1046" s="216" t="s">
        <v>789</v>
      </c>
      <c r="G1046" s="214"/>
      <c r="H1046" s="217">
        <v>2</v>
      </c>
      <c r="I1046" s="218"/>
      <c r="J1046" s="214"/>
      <c r="K1046" s="214"/>
      <c r="L1046" s="219"/>
      <c r="M1046" s="220"/>
      <c r="N1046" s="221"/>
      <c r="O1046" s="221"/>
      <c r="P1046" s="221"/>
      <c r="Q1046" s="221"/>
      <c r="R1046" s="221"/>
      <c r="S1046" s="221"/>
      <c r="T1046" s="222"/>
      <c r="AT1046" s="223" t="s">
        <v>200</v>
      </c>
      <c r="AU1046" s="223" t="s">
        <v>81</v>
      </c>
      <c r="AV1046" s="13" t="s">
        <v>83</v>
      </c>
      <c r="AW1046" s="13" t="s">
        <v>30</v>
      </c>
      <c r="AX1046" s="13" t="s">
        <v>73</v>
      </c>
      <c r="AY1046" s="223" t="s">
        <v>124</v>
      </c>
    </row>
    <row r="1047" spans="1:65" s="14" customFormat="1" ht="11.25">
      <c r="B1047" s="224"/>
      <c r="C1047" s="225"/>
      <c r="D1047" s="193" t="s">
        <v>200</v>
      </c>
      <c r="E1047" s="226" t="s">
        <v>1</v>
      </c>
      <c r="F1047" s="227" t="s">
        <v>205</v>
      </c>
      <c r="G1047" s="225"/>
      <c r="H1047" s="228">
        <v>55</v>
      </c>
      <c r="I1047" s="229"/>
      <c r="J1047" s="225"/>
      <c r="K1047" s="225"/>
      <c r="L1047" s="230"/>
      <c r="M1047" s="231"/>
      <c r="N1047" s="232"/>
      <c r="O1047" s="232"/>
      <c r="P1047" s="232"/>
      <c r="Q1047" s="232"/>
      <c r="R1047" s="232"/>
      <c r="S1047" s="232"/>
      <c r="T1047" s="233"/>
      <c r="AT1047" s="234" t="s">
        <v>200</v>
      </c>
      <c r="AU1047" s="234" t="s">
        <v>81</v>
      </c>
      <c r="AV1047" s="14" t="s">
        <v>129</v>
      </c>
      <c r="AW1047" s="14" t="s">
        <v>30</v>
      </c>
      <c r="AX1047" s="14" t="s">
        <v>81</v>
      </c>
      <c r="AY1047" s="234" t="s">
        <v>124</v>
      </c>
    </row>
    <row r="1048" spans="1:65" s="2" customFormat="1" ht="49.15" customHeight="1">
      <c r="A1048" s="34"/>
      <c r="B1048" s="35"/>
      <c r="C1048" s="179" t="s">
        <v>790</v>
      </c>
      <c r="D1048" s="179" t="s">
        <v>125</v>
      </c>
      <c r="E1048" s="180" t="s">
        <v>791</v>
      </c>
      <c r="F1048" s="181" t="s">
        <v>792</v>
      </c>
      <c r="G1048" s="182" t="s">
        <v>216</v>
      </c>
      <c r="H1048" s="183">
        <v>73.677999999999997</v>
      </c>
      <c r="I1048" s="184"/>
      <c r="J1048" s="185">
        <f>ROUND(I1048*H1048,2)</f>
        <v>0</v>
      </c>
      <c r="K1048" s="186"/>
      <c r="L1048" s="39"/>
      <c r="M1048" s="187" t="s">
        <v>1</v>
      </c>
      <c r="N1048" s="188" t="s">
        <v>38</v>
      </c>
      <c r="O1048" s="71"/>
      <c r="P1048" s="189">
        <f>O1048*H1048</f>
        <v>0</v>
      </c>
      <c r="Q1048" s="189">
        <v>0</v>
      </c>
      <c r="R1048" s="189">
        <f>Q1048*H1048</f>
        <v>0</v>
      </c>
      <c r="S1048" s="189">
        <v>0</v>
      </c>
      <c r="T1048" s="190">
        <f>S1048*H1048</f>
        <v>0</v>
      </c>
      <c r="U1048" s="34"/>
      <c r="V1048" s="34"/>
      <c r="W1048" s="34"/>
      <c r="X1048" s="34"/>
      <c r="Y1048" s="34"/>
      <c r="Z1048" s="34"/>
      <c r="AA1048" s="34"/>
      <c r="AB1048" s="34"/>
      <c r="AC1048" s="34"/>
      <c r="AD1048" s="34"/>
      <c r="AE1048" s="34"/>
      <c r="AR1048" s="191" t="s">
        <v>129</v>
      </c>
      <c r="AT1048" s="191" t="s">
        <v>125</v>
      </c>
      <c r="AU1048" s="191" t="s">
        <v>81</v>
      </c>
      <c r="AY1048" s="17" t="s">
        <v>124</v>
      </c>
      <c r="BE1048" s="192">
        <f>IF(N1048="základní",J1048,0)</f>
        <v>0</v>
      </c>
      <c r="BF1048" s="192">
        <f>IF(N1048="snížená",J1048,0)</f>
        <v>0</v>
      </c>
      <c r="BG1048" s="192">
        <f>IF(N1048="zákl. přenesená",J1048,0)</f>
        <v>0</v>
      </c>
      <c r="BH1048" s="192">
        <f>IF(N1048="sníž. přenesená",J1048,0)</f>
        <v>0</v>
      </c>
      <c r="BI1048" s="192">
        <f>IF(N1048="nulová",J1048,0)</f>
        <v>0</v>
      </c>
      <c r="BJ1048" s="17" t="s">
        <v>81</v>
      </c>
      <c r="BK1048" s="192">
        <f>ROUND(I1048*H1048,2)</f>
        <v>0</v>
      </c>
      <c r="BL1048" s="17" t="s">
        <v>129</v>
      </c>
      <c r="BM1048" s="191" t="s">
        <v>793</v>
      </c>
    </row>
    <row r="1049" spans="1:65" s="12" customFormat="1" ht="11.25">
      <c r="B1049" s="203"/>
      <c r="C1049" s="204"/>
      <c r="D1049" s="193" t="s">
        <v>200</v>
      </c>
      <c r="E1049" s="205" t="s">
        <v>1</v>
      </c>
      <c r="F1049" s="206" t="s">
        <v>555</v>
      </c>
      <c r="G1049" s="204"/>
      <c r="H1049" s="205" t="s">
        <v>1</v>
      </c>
      <c r="I1049" s="207"/>
      <c r="J1049" s="204"/>
      <c r="K1049" s="204"/>
      <c r="L1049" s="208"/>
      <c r="M1049" s="209"/>
      <c r="N1049" s="210"/>
      <c r="O1049" s="210"/>
      <c r="P1049" s="210"/>
      <c r="Q1049" s="210"/>
      <c r="R1049" s="210"/>
      <c r="S1049" s="210"/>
      <c r="T1049" s="211"/>
      <c r="AT1049" s="212" t="s">
        <v>200</v>
      </c>
      <c r="AU1049" s="212" t="s">
        <v>81</v>
      </c>
      <c r="AV1049" s="12" t="s">
        <v>81</v>
      </c>
      <c r="AW1049" s="12" t="s">
        <v>30</v>
      </c>
      <c r="AX1049" s="12" t="s">
        <v>73</v>
      </c>
      <c r="AY1049" s="212" t="s">
        <v>124</v>
      </c>
    </row>
    <row r="1050" spans="1:65" s="12" customFormat="1" ht="11.25">
      <c r="B1050" s="203"/>
      <c r="C1050" s="204"/>
      <c r="D1050" s="193" t="s">
        <v>200</v>
      </c>
      <c r="E1050" s="205" t="s">
        <v>1</v>
      </c>
      <c r="F1050" s="206" t="s">
        <v>229</v>
      </c>
      <c r="G1050" s="204"/>
      <c r="H1050" s="205" t="s">
        <v>1</v>
      </c>
      <c r="I1050" s="207"/>
      <c r="J1050" s="204"/>
      <c r="K1050" s="204"/>
      <c r="L1050" s="208"/>
      <c r="M1050" s="209"/>
      <c r="N1050" s="210"/>
      <c r="O1050" s="210"/>
      <c r="P1050" s="210"/>
      <c r="Q1050" s="210"/>
      <c r="R1050" s="210"/>
      <c r="S1050" s="210"/>
      <c r="T1050" s="211"/>
      <c r="AT1050" s="212" t="s">
        <v>200</v>
      </c>
      <c r="AU1050" s="212" t="s">
        <v>81</v>
      </c>
      <c r="AV1050" s="12" t="s">
        <v>81</v>
      </c>
      <c r="AW1050" s="12" t="s">
        <v>30</v>
      </c>
      <c r="AX1050" s="12" t="s">
        <v>73</v>
      </c>
      <c r="AY1050" s="212" t="s">
        <v>124</v>
      </c>
    </row>
    <row r="1051" spans="1:65" s="13" customFormat="1" ht="11.25">
      <c r="B1051" s="213"/>
      <c r="C1051" s="214"/>
      <c r="D1051" s="193" t="s">
        <v>200</v>
      </c>
      <c r="E1051" s="215" t="s">
        <v>1</v>
      </c>
      <c r="F1051" s="216" t="s">
        <v>794</v>
      </c>
      <c r="G1051" s="214"/>
      <c r="H1051" s="217">
        <v>1.1819999999999999</v>
      </c>
      <c r="I1051" s="218"/>
      <c r="J1051" s="214"/>
      <c r="K1051" s="214"/>
      <c r="L1051" s="219"/>
      <c r="M1051" s="220"/>
      <c r="N1051" s="221"/>
      <c r="O1051" s="221"/>
      <c r="P1051" s="221"/>
      <c r="Q1051" s="221"/>
      <c r="R1051" s="221"/>
      <c r="S1051" s="221"/>
      <c r="T1051" s="222"/>
      <c r="AT1051" s="223" t="s">
        <v>200</v>
      </c>
      <c r="AU1051" s="223" t="s">
        <v>81</v>
      </c>
      <c r="AV1051" s="13" t="s">
        <v>83</v>
      </c>
      <c r="AW1051" s="13" t="s">
        <v>30</v>
      </c>
      <c r="AX1051" s="13" t="s">
        <v>73</v>
      </c>
      <c r="AY1051" s="223" t="s">
        <v>124</v>
      </c>
    </row>
    <row r="1052" spans="1:65" s="13" customFormat="1" ht="11.25">
      <c r="B1052" s="213"/>
      <c r="C1052" s="214"/>
      <c r="D1052" s="193" t="s">
        <v>200</v>
      </c>
      <c r="E1052" s="215" t="s">
        <v>1</v>
      </c>
      <c r="F1052" s="216" t="s">
        <v>795</v>
      </c>
      <c r="G1052" s="214"/>
      <c r="H1052" s="217">
        <v>1.5760000000000001</v>
      </c>
      <c r="I1052" s="218"/>
      <c r="J1052" s="214"/>
      <c r="K1052" s="214"/>
      <c r="L1052" s="219"/>
      <c r="M1052" s="220"/>
      <c r="N1052" s="221"/>
      <c r="O1052" s="221"/>
      <c r="P1052" s="221"/>
      <c r="Q1052" s="221"/>
      <c r="R1052" s="221"/>
      <c r="S1052" s="221"/>
      <c r="T1052" s="222"/>
      <c r="AT1052" s="223" t="s">
        <v>200</v>
      </c>
      <c r="AU1052" s="223" t="s">
        <v>81</v>
      </c>
      <c r="AV1052" s="13" t="s">
        <v>83</v>
      </c>
      <c r="AW1052" s="13" t="s">
        <v>30</v>
      </c>
      <c r="AX1052" s="13" t="s">
        <v>73</v>
      </c>
      <c r="AY1052" s="223" t="s">
        <v>124</v>
      </c>
    </row>
    <row r="1053" spans="1:65" s="13" customFormat="1" ht="11.25">
      <c r="B1053" s="213"/>
      <c r="C1053" s="214"/>
      <c r="D1053" s="193" t="s">
        <v>200</v>
      </c>
      <c r="E1053" s="215" t="s">
        <v>1</v>
      </c>
      <c r="F1053" s="216" t="s">
        <v>796</v>
      </c>
      <c r="G1053" s="214"/>
      <c r="H1053" s="217">
        <v>1.5760000000000001</v>
      </c>
      <c r="I1053" s="218"/>
      <c r="J1053" s="214"/>
      <c r="K1053" s="214"/>
      <c r="L1053" s="219"/>
      <c r="M1053" s="220"/>
      <c r="N1053" s="221"/>
      <c r="O1053" s="221"/>
      <c r="P1053" s="221"/>
      <c r="Q1053" s="221"/>
      <c r="R1053" s="221"/>
      <c r="S1053" s="221"/>
      <c r="T1053" s="222"/>
      <c r="AT1053" s="223" t="s">
        <v>200</v>
      </c>
      <c r="AU1053" s="223" t="s">
        <v>81</v>
      </c>
      <c r="AV1053" s="13" t="s">
        <v>83</v>
      </c>
      <c r="AW1053" s="13" t="s">
        <v>30</v>
      </c>
      <c r="AX1053" s="13" t="s">
        <v>73</v>
      </c>
      <c r="AY1053" s="223" t="s">
        <v>124</v>
      </c>
    </row>
    <row r="1054" spans="1:65" s="13" customFormat="1" ht="11.25">
      <c r="B1054" s="213"/>
      <c r="C1054" s="214"/>
      <c r="D1054" s="193" t="s">
        <v>200</v>
      </c>
      <c r="E1054" s="215" t="s">
        <v>1</v>
      </c>
      <c r="F1054" s="216" t="s">
        <v>797</v>
      </c>
      <c r="G1054" s="214"/>
      <c r="H1054" s="217">
        <v>3.1520000000000001</v>
      </c>
      <c r="I1054" s="218"/>
      <c r="J1054" s="214"/>
      <c r="K1054" s="214"/>
      <c r="L1054" s="219"/>
      <c r="M1054" s="220"/>
      <c r="N1054" s="221"/>
      <c r="O1054" s="221"/>
      <c r="P1054" s="221"/>
      <c r="Q1054" s="221"/>
      <c r="R1054" s="221"/>
      <c r="S1054" s="221"/>
      <c r="T1054" s="222"/>
      <c r="AT1054" s="223" t="s">
        <v>200</v>
      </c>
      <c r="AU1054" s="223" t="s">
        <v>81</v>
      </c>
      <c r="AV1054" s="13" t="s">
        <v>83</v>
      </c>
      <c r="AW1054" s="13" t="s">
        <v>30</v>
      </c>
      <c r="AX1054" s="13" t="s">
        <v>73</v>
      </c>
      <c r="AY1054" s="223" t="s">
        <v>124</v>
      </c>
    </row>
    <row r="1055" spans="1:65" s="13" customFormat="1" ht="11.25">
      <c r="B1055" s="213"/>
      <c r="C1055" s="214"/>
      <c r="D1055" s="193" t="s">
        <v>200</v>
      </c>
      <c r="E1055" s="215" t="s">
        <v>1</v>
      </c>
      <c r="F1055" s="216" t="s">
        <v>798</v>
      </c>
      <c r="G1055" s="214"/>
      <c r="H1055" s="217">
        <v>1.1819999999999999</v>
      </c>
      <c r="I1055" s="218"/>
      <c r="J1055" s="214"/>
      <c r="K1055" s="214"/>
      <c r="L1055" s="219"/>
      <c r="M1055" s="220"/>
      <c r="N1055" s="221"/>
      <c r="O1055" s="221"/>
      <c r="P1055" s="221"/>
      <c r="Q1055" s="221"/>
      <c r="R1055" s="221"/>
      <c r="S1055" s="221"/>
      <c r="T1055" s="222"/>
      <c r="AT1055" s="223" t="s">
        <v>200</v>
      </c>
      <c r="AU1055" s="223" t="s">
        <v>81</v>
      </c>
      <c r="AV1055" s="13" t="s">
        <v>83</v>
      </c>
      <c r="AW1055" s="13" t="s">
        <v>30</v>
      </c>
      <c r="AX1055" s="13" t="s">
        <v>73</v>
      </c>
      <c r="AY1055" s="223" t="s">
        <v>124</v>
      </c>
    </row>
    <row r="1056" spans="1:65" s="13" customFormat="1" ht="11.25">
      <c r="B1056" s="213"/>
      <c r="C1056" s="214"/>
      <c r="D1056" s="193" t="s">
        <v>200</v>
      </c>
      <c r="E1056" s="215" t="s">
        <v>1</v>
      </c>
      <c r="F1056" s="216" t="s">
        <v>799</v>
      </c>
      <c r="G1056" s="214"/>
      <c r="H1056" s="217">
        <v>1.5760000000000001</v>
      </c>
      <c r="I1056" s="218"/>
      <c r="J1056" s="214"/>
      <c r="K1056" s="214"/>
      <c r="L1056" s="219"/>
      <c r="M1056" s="220"/>
      <c r="N1056" s="221"/>
      <c r="O1056" s="221"/>
      <c r="P1056" s="221"/>
      <c r="Q1056" s="221"/>
      <c r="R1056" s="221"/>
      <c r="S1056" s="221"/>
      <c r="T1056" s="222"/>
      <c r="AT1056" s="223" t="s">
        <v>200</v>
      </c>
      <c r="AU1056" s="223" t="s">
        <v>81</v>
      </c>
      <c r="AV1056" s="13" t="s">
        <v>83</v>
      </c>
      <c r="AW1056" s="13" t="s">
        <v>30</v>
      </c>
      <c r="AX1056" s="13" t="s">
        <v>73</v>
      </c>
      <c r="AY1056" s="223" t="s">
        <v>124</v>
      </c>
    </row>
    <row r="1057" spans="2:51" s="13" customFormat="1" ht="11.25">
      <c r="B1057" s="213"/>
      <c r="C1057" s="214"/>
      <c r="D1057" s="193" t="s">
        <v>200</v>
      </c>
      <c r="E1057" s="215" t="s">
        <v>1</v>
      </c>
      <c r="F1057" s="216" t="s">
        <v>800</v>
      </c>
      <c r="G1057" s="214"/>
      <c r="H1057" s="217">
        <v>1.1819999999999999</v>
      </c>
      <c r="I1057" s="218"/>
      <c r="J1057" s="214"/>
      <c r="K1057" s="214"/>
      <c r="L1057" s="219"/>
      <c r="M1057" s="220"/>
      <c r="N1057" s="221"/>
      <c r="O1057" s="221"/>
      <c r="P1057" s="221"/>
      <c r="Q1057" s="221"/>
      <c r="R1057" s="221"/>
      <c r="S1057" s="221"/>
      <c r="T1057" s="222"/>
      <c r="AT1057" s="223" t="s">
        <v>200</v>
      </c>
      <c r="AU1057" s="223" t="s">
        <v>81</v>
      </c>
      <c r="AV1057" s="13" t="s">
        <v>83</v>
      </c>
      <c r="AW1057" s="13" t="s">
        <v>30</v>
      </c>
      <c r="AX1057" s="13" t="s">
        <v>73</v>
      </c>
      <c r="AY1057" s="223" t="s">
        <v>124</v>
      </c>
    </row>
    <row r="1058" spans="2:51" s="13" customFormat="1" ht="11.25">
      <c r="B1058" s="213"/>
      <c r="C1058" s="214"/>
      <c r="D1058" s="193" t="s">
        <v>200</v>
      </c>
      <c r="E1058" s="215" t="s">
        <v>1</v>
      </c>
      <c r="F1058" s="216" t="s">
        <v>795</v>
      </c>
      <c r="G1058" s="214"/>
      <c r="H1058" s="217">
        <v>1.5760000000000001</v>
      </c>
      <c r="I1058" s="218"/>
      <c r="J1058" s="214"/>
      <c r="K1058" s="214"/>
      <c r="L1058" s="219"/>
      <c r="M1058" s="220"/>
      <c r="N1058" s="221"/>
      <c r="O1058" s="221"/>
      <c r="P1058" s="221"/>
      <c r="Q1058" s="221"/>
      <c r="R1058" s="221"/>
      <c r="S1058" s="221"/>
      <c r="T1058" s="222"/>
      <c r="AT1058" s="223" t="s">
        <v>200</v>
      </c>
      <c r="AU1058" s="223" t="s">
        <v>81</v>
      </c>
      <c r="AV1058" s="13" t="s">
        <v>83</v>
      </c>
      <c r="AW1058" s="13" t="s">
        <v>30</v>
      </c>
      <c r="AX1058" s="13" t="s">
        <v>73</v>
      </c>
      <c r="AY1058" s="223" t="s">
        <v>124</v>
      </c>
    </row>
    <row r="1059" spans="2:51" s="13" customFormat="1" ht="11.25">
      <c r="B1059" s="213"/>
      <c r="C1059" s="214"/>
      <c r="D1059" s="193" t="s">
        <v>200</v>
      </c>
      <c r="E1059" s="215" t="s">
        <v>1</v>
      </c>
      <c r="F1059" s="216" t="s">
        <v>801</v>
      </c>
      <c r="G1059" s="214"/>
      <c r="H1059" s="217">
        <v>1.1819999999999999</v>
      </c>
      <c r="I1059" s="218"/>
      <c r="J1059" s="214"/>
      <c r="K1059" s="214"/>
      <c r="L1059" s="219"/>
      <c r="M1059" s="220"/>
      <c r="N1059" s="221"/>
      <c r="O1059" s="221"/>
      <c r="P1059" s="221"/>
      <c r="Q1059" s="221"/>
      <c r="R1059" s="221"/>
      <c r="S1059" s="221"/>
      <c r="T1059" s="222"/>
      <c r="AT1059" s="223" t="s">
        <v>200</v>
      </c>
      <c r="AU1059" s="223" t="s">
        <v>81</v>
      </c>
      <c r="AV1059" s="13" t="s">
        <v>83</v>
      </c>
      <c r="AW1059" s="13" t="s">
        <v>30</v>
      </c>
      <c r="AX1059" s="13" t="s">
        <v>73</v>
      </c>
      <c r="AY1059" s="223" t="s">
        <v>124</v>
      </c>
    </row>
    <row r="1060" spans="2:51" s="13" customFormat="1" ht="11.25">
      <c r="B1060" s="213"/>
      <c r="C1060" s="214"/>
      <c r="D1060" s="193" t="s">
        <v>200</v>
      </c>
      <c r="E1060" s="215" t="s">
        <v>1</v>
      </c>
      <c r="F1060" s="216" t="s">
        <v>802</v>
      </c>
      <c r="G1060" s="214"/>
      <c r="H1060" s="217">
        <v>1.5760000000000001</v>
      </c>
      <c r="I1060" s="218"/>
      <c r="J1060" s="214"/>
      <c r="K1060" s="214"/>
      <c r="L1060" s="219"/>
      <c r="M1060" s="220"/>
      <c r="N1060" s="221"/>
      <c r="O1060" s="221"/>
      <c r="P1060" s="221"/>
      <c r="Q1060" s="221"/>
      <c r="R1060" s="221"/>
      <c r="S1060" s="221"/>
      <c r="T1060" s="222"/>
      <c r="AT1060" s="223" t="s">
        <v>200</v>
      </c>
      <c r="AU1060" s="223" t="s">
        <v>81</v>
      </c>
      <c r="AV1060" s="13" t="s">
        <v>83</v>
      </c>
      <c r="AW1060" s="13" t="s">
        <v>30</v>
      </c>
      <c r="AX1060" s="13" t="s">
        <v>73</v>
      </c>
      <c r="AY1060" s="223" t="s">
        <v>124</v>
      </c>
    </row>
    <row r="1061" spans="2:51" s="13" customFormat="1" ht="11.25">
      <c r="B1061" s="213"/>
      <c r="C1061" s="214"/>
      <c r="D1061" s="193" t="s">
        <v>200</v>
      </c>
      <c r="E1061" s="215" t="s">
        <v>1</v>
      </c>
      <c r="F1061" s="216" t="s">
        <v>803</v>
      </c>
      <c r="G1061" s="214"/>
      <c r="H1061" s="217">
        <v>1.1819999999999999</v>
      </c>
      <c r="I1061" s="218"/>
      <c r="J1061" s="214"/>
      <c r="K1061" s="214"/>
      <c r="L1061" s="219"/>
      <c r="M1061" s="220"/>
      <c r="N1061" s="221"/>
      <c r="O1061" s="221"/>
      <c r="P1061" s="221"/>
      <c r="Q1061" s="221"/>
      <c r="R1061" s="221"/>
      <c r="S1061" s="221"/>
      <c r="T1061" s="222"/>
      <c r="AT1061" s="223" t="s">
        <v>200</v>
      </c>
      <c r="AU1061" s="223" t="s">
        <v>81</v>
      </c>
      <c r="AV1061" s="13" t="s">
        <v>83</v>
      </c>
      <c r="AW1061" s="13" t="s">
        <v>30</v>
      </c>
      <c r="AX1061" s="13" t="s">
        <v>73</v>
      </c>
      <c r="AY1061" s="223" t="s">
        <v>124</v>
      </c>
    </row>
    <row r="1062" spans="2:51" s="13" customFormat="1" ht="11.25">
      <c r="B1062" s="213"/>
      <c r="C1062" s="214"/>
      <c r="D1062" s="193" t="s">
        <v>200</v>
      </c>
      <c r="E1062" s="215" t="s">
        <v>1</v>
      </c>
      <c r="F1062" s="216" t="s">
        <v>795</v>
      </c>
      <c r="G1062" s="214"/>
      <c r="H1062" s="217">
        <v>1.5760000000000001</v>
      </c>
      <c r="I1062" s="218"/>
      <c r="J1062" s="214"/>
      <c r="K1062" s="214"/>
      <c r="L1062" s="219"/>
      <c r="M1062" s="220"/>
      <c r="N1062" s="221"/>
      <c r="O1062" s="221"/>
      <c r="P1062" s="221"/>
      <c r="Q1062" s="221"/>
      <c r="R1062" s="221"/>
      <c r="S1062" s="221"/>
      <c r="T1062" s="222"/>
      <c r="AT1062" s="223" t="s">
        <v>200</v>
      </c>
      <c r="AU1062" s="223" t="s">
        <v>81</v>
      </c>
      <c r="AV1062" s="13" t="s">
        <v>83</v>
      </c>
      <c r="AW1062" s="13" t="s">
        <v>30</v>
      </c>
      <c r="AX1062" s="13" t="s">
        <v>73</v>
      </c>
      <c r="AY1062" s="223" t="s">
        <v>124</v>
      </c>
    </row>
    <row r="1063" spans="2:51" s="12" customFormat="1" ht="11.25">
      <c r="B1063" s="203"/>
      <c r="C1063" s="204"/>
      <c r="D1063" s="193" t="s">
        <v>200</v>
      </c>
      <c r="E1063" s="205" t="s">
        <v>1</v>
      </c>
      <c r="F1063" s="206" t="s">
        <v>231</v>
      </c>
      <c r="G1063" s="204"/>
      <c r="H1063" s="205" t="s">
        <v>1</v>
      </c>
      <c r="I1063" s="207"/>
      <c r="J1063" s="204"/>
      <c r="K1063" s="204"/>
      <c r="L1063" s="208"/>
      <c r="M1063" s="209"/>
      <c r="N1063" s="210"/>
      <c r="O1063" s="210"/>
      <c r="P1063" s="210"/>
      <c r="Q1063" s="210"/>
      <c r="R1063" s="210"/>
      <c r="S1063" s="210"/>
      <c r="T1063" s="211"/>
      <c r="AT1063" s="212" t="s">
        <v>200</v>
      </c>
      <c r="AU1063" s="212" t="s">
        <v>81</v>
      </c>
      <c r="AV1063" s="12" t="s">
        <v>81</v>
      </c>
      <c r="AW1063" s="12" t="s">
        <v>30</v>
      </c>
      <c r="AX1063" s="12" t="s">
        <v>73</v>
      </c>
      <c r="AY1063" s="212" t="s">
        <v>124</v>
      </c>
    </row>
    <row r="1064" spans="2:51" s="13" customFormat="1" ht="11.25">
      <c r="B1064" s="213"/>
      <c r="C1064" s="214"/>
      <c r="D1064" s="193" t="s">
        <v>200</v>
      </c>
      <c r="E1064" s="215" t="s">
        <v>1</v>
      </c>
      <c r="F1064" s="216" t="s">
        <v>794</v>
      </c>
      <c r="G1064" s="214"/>
      <c r="H1064" s="217">
        <v>1.1819999999999999</v>
      </c>
      <c r="I1064" s="218"/>
      <c r="J1064" s="214"/>
      <c r="K1064" s="214"/>
      <c r="L1064" s="219"/>
      <c r="M1064" s="220"/>
      <c r="N1064" s="221"/>
      <c r="O1064" s="221"/>
      <c r="P1064" s="221"/>
      <c r="Q1064" s="221"/>
      <c r="R1064" s="221"/>
      <c r="S1064" s="221"/>
      <c r="T1064" s="222"/>
      <c r="AT1064" s="223" t="s">
        <v>200</v>
      </c>
      <c r="AU1064" s="223" t="s">
        <v>81</v>
      </c>
      <c r="AV1064" s="13" t="s">
        <v>83</v>
      </c>
      <c r="AW1064" s="13" t="s">
        <v>30</v>
      </c>
      <c r="AX1064" s="13" t="s">
        <v>73</v>
      </c>
      <c r="AY1064" s="223" t="s">
        <v>124</v>
      </c>
    </row>
    <row r="1065" spans="2:51" s="13" customFormat="1" ht="11.25">
      <c r="B1065" s="213"/>
      <c r="C1065" s="214"/>
      <c r="D1065" s="193" t="s">
        <v>200</v>
      </c>
      <c r="E1065" s="215" t="s">
        <v>1</v>
      </c>
      <c r="F1065" s="216" t="s">
        <v>795</v>
      </c>
      <c r="G1065" s="214"/>
      <c r="H1065" s="217">
        <v>1.5760000000000001</v>
      </c>
      <c r="I1065" s="218"/>
      <c r="J1065" s="214"/>
      <c r="K1065" s="214"/>
      <c r="L1065" s="219"/>
      <c r="M1065" s="220"/>
      <c r="N1065" s="221"/>
      <c r="O1065" s="221"/>
      <c r="P1065" s="221"/>
      <c r="Q1065" s="221"/>
      <c r="R1065" s="221"/>
      <c r="S1065" s="221"/>
      <c r="T1065" s="222"/>
      <c r="AT1065" s="223" t="s">
        <v>200</v>
      </c>
      <c r="AU1065" s="223" t="s">
        <v>81</v>
      </c>
      <c r="AV1065" s="13" t="s">
        <v>83</v>
      </c>
      <c r="AW1065" s="13" t="s">
        <v>30</v>
      </c>
      <c r="AX1065" s="13" t="s">
        <v>73</v>
      </c>
      <c r="AY1065" s="223" t="s">
        <v>124</v>
      </c>
    </row>
    <row r="1066" spans="2:51" s="13" customFormat="1" ht="11.25">
      <c r="B1066" s="213"/>
      <c r="C1066" s="214"/>
      <c r="D1066" s="193" t="s">
        <v>200</v>
      </c>
      <c r="E1066" s="215" t="s">
        <v>1</v>
      </c>
      <c r="F1066" s="216" t="s">
        <v>804</v>
      </c>
      <c r="G1066" s="214"/>
      <c r="H1066" s="217">
        <v>4.7279999999999998</v>
      </c>
      <c r="I1066" s="218"/>
      <c r="J1066" s="214"/>
      <c r="K1066" s="214"/>
      <c r="L1066" s="219"/>
      <c r="M1066" s="220"/>
      <c r="N1066" s="221"/>
      <c r="O1066" s="221"/>
      <c r="P1066" s="221"/>
      <c r="Q1066" s="221"/>
      <c r="R1066" s="221"/>
      <c r="S1066" s="221"/>
      <c r="T1066" s="222"/>
      <c r="AT1066" s="223" t="s">
        <v>200</v>
      </c>
      <c r="AU1066" s="223" t="s">
        <v>81</v>
      </c>
      <c r="AV1066" s="13" t="s">
        <v>83</v>
      </c>
      <c r="AW1066" s="13" t="s">
        <v>30</v>
      </c>
      <c r="AX1066" s="13" t="s">
        <v>73</v>
      </c>
      <c r="AY1066" s="223" t="s">
        <v>124</v>
      </c>
    </row>
    <row r="1067" spans="2:51" s="13" customFormat="1" ht="11.25">
      <c r="B1067" s="213"/>
      <c r="C1067" s="214"/>
      <c r="D1067" s="193" t="s">
        <v>200</v>
      </c>
      <c r="E1067" s="215" t="s">
        <v>1</v>
      </c>
      <c r="F1067" s="216" t="s">
        <v>805</v>
      </c>
      <c r="G1067" s="214"/>
      <c r="H1067" s="217">
        <v>1.5760000000000001</v>
      </c>
      <c r="I1067" s="218"/>
      <c r="J1067" s="214"/>
      <c r="K1067" s="214"/>
      <c r="L1067" s="219"/>
      <c r="M1067" s="220"/>
      <c r="N1067" s="221"/>
      <c r="O1067" s="221"/>
      <c r="P1067" s="221"/>
      <c r="Q1067" s="221"/>
      <c r="R1067" s="221"/>
      <c r="S1067" s="221"/>
      <c r="T1067" s="222"/>
      <c r="AT1067" s="223" t="s">
        <v>200</v>
      </c>
      <c r="AU1067" s="223" t="s">
        <v>81</v>
      </c>
      <c r="AV1067" s="13" t="s">
        <v>83</v>
      </c>
      <c r="AW1067" s="13" t="s">
        <v>30</v>
      </c>
      <c r="AX1067" s="13" t="s">
        <v>73</v>
      </c>
      <c r="AY1067" s="223" t="s">
        <v>124</v>
      </c>
    </row>
    <row r="1068" spans="2:51" s="13" customFormat="1" ht="11.25">
      <c r="B1068" s="213"/>
      <c r="C1068" s="214"/>
      <c r="D1068" s="193" t="s">
        <v>200</v>
      </c>
      <c r="E1068" s="215" t="s">
        <v>1</v>
      </c>
      <c r="F1068" s="216" t="s">
        <v>806</v>
      </c>
      <c r="G1068" s="214"/>
      <c r="H1068" s="217">
        <v>1.5760000000000001</v>
      </c>
      <c r="I1068" s="218"/>
      <c r="J1068" s="214"/>
      <c r="K1068" s="214"/>
      <c r="L1068" s="219"/>
      <c r="M1068" s="220"/>
      <c r="N1068" s="221"/>
      <c r="O1068" s="221"/>
      <c r="P1068" s="221"/>
      <c r="Q1068" s="221"/>
      <c r="R1068" s="221"/>
      <c r="S1068" s="221"/>
      <c r="T1068" s="222"/>
      <c r="AT1068" s="223" t="s">
        <v>200</v>
      </c>
      <c r="AU1068" s="223" t="s">
        <v>81</v>
      </c>
      <c r="AV1068" s="13" t="s">
        <v>83</v>
      </c>
      <c r="AW1068" s="13" t="s">
        <v>30</v>
      </c>
      <c r="AX1068" s="13" t="s">
        <v>73</v>
      </c>
      <c r="AY1068" s="223" t="s">
        <v>124</v>
      </c>
    </row>
    <row r="1069" spans="2:51" s="13" customFormat="1" ht="11.25">
      <c r="B1069" s="213"/>
      <c r="C1069" s="214"/>
      <c r="D1069" s="193" t="s">
        <v>200</v>
      </c>
      <c r="E1069" s="215" t="s">
        <v>1</v>
      </c>
      <c r="F1069" s="216" t="s">
        <v>807</v>
      </c>
      <c r="G1069" s="214"/>
      <c r="H1069" s="217">
        <v>1.5760000000000001</v>
      </c>
      <c r="I1069" s="218"/>
      <c r="J1069" s="214"/>
      <c r="K1069" s="214"/>
      <c r="L1069" s="219"/>
      <c r="M1069" s="220"/>
      <c r="N1069" s="221"/>
      <c r="O1069" s="221"/>
      <c r="P1069" s="221"/>
      <c r="Q1069" s="221"/>
      <c r="R1069" s="221"/>
      <c r="S1069" s="221"/>
      <c r="T1069" s="222"/>
      <c r="AT1069" s="223" t="s">
        <v>200</v>
      </c>
      <c r="AU1069" s="223" t="s">
        <v>81</v>
      </c>
      <c r="AV1069" s="13" t="s">
        <v>83</v>
      </c>
      <c r="AW1069" s="13" t="s">
        <v>30</v>
      </c>
      <c r="AX1069" s="13" t="s">
        <v>73</v>
      </c>
      <c r="AY1069" s="223" t="s">
        <v>124</v>
      </c>
    </row>
    <row r="1070" spans="2:51" s="13" customFormat="1" ht="11.25">
      <c r="B1070" s="213"/>
      <c r="C1070" s="214"/>
      <c r="D1070" s="193" t="s">
        <v>200</v>
      </c>
      <c r="E1070" s="215" t="s">
        <v>1</v>
      </c>
      <c r="F1070" s="216" t="s">
        <v>808</v>
      </c>
      <c r="G1070" s="214"/>
      <c r="H1070" s="217">
        <v>1.5760000000000001</v>
      </c>
      <c r="I1070" s="218"/>
      <c r="J1070" s="214"/>
      <c r="K1070" s="214"/>
      <c r="L1070" s="219"/>
      <c r="M1070" s="220"/>
      <c r="N1070" s="221"/>
      <c r="O1070" s="221"/>
      <c r="P1070" s="221"/>
      <c r="Q1070" s="221"/>
      <c r="R1070" s="221"/>
      <c r="S1070" s="221"/>
      <c r="T1070" s="222"/>
      <c r="AT1070" s="223" t="s">
        <v>200</v>
      </c>
      <c r="AU1070" s="223" t="s">
        <v>81</v>
      </c>
      <c r="AV1070" s="13" t="s">
        <v>83</v>
      </c>
      <c r="AW1070" s="13" t="s">
        <v>30</v>
      </c>
      <c r="AX1070" s="13" t="s">
        <v>73</v>
      </c>
      <c r="AY1070" s="223" t="s">
        <v>124</v>
      </c>
    </row>
    <row r="1071" spans="2:51" s="13" customFormat="1" ht="11.25">
      <c r="B1071" s="213"/>
      <c r="C1071" s="214"/>
      <c r="D1071" s="193" t="s">
        <v>200</v>
      </c>
      <c r="E1071" s="215" t="s">
        <v>1</v>
      </c>
      <c r="F1071" s="216" t="s">
        <v>801</v>
      </c>
      <c r="G1071" s="214"/>
      <c r="H1071" s="217">
        <v>1.1819999999999999</v>
      </c>
      <c r="I1071" s="218"/>
      <c r="J1071" s="214"/>
      <c r="K1071" s="214"/>
      <c r="L1071" s="219"/>
      <c r="M1071" s="220"/>
      <c r="N1071" s="221"/>
      <c r="O1071" s="221"/>
      <c r="P1071" s="221"/>
      <c r="Q1071" s="221"/>
      <c r="R1071" s="221"/>
      <c r="S1071" s="221"/>
      <c r="T1071" s="222"/>
      <c r="AT1071" s="223" t="s">
        <v>200</v>
      </c>
      <c r="AU1071" s="223" t="s">
        <v>81</v>
      </c>
      <c r="AV1071" s="13" t="s">
        <v>83</v>
      </c>
      <c r="AW1071" s="13" t="s">
        <v>30</v>
      </c>
      <c r="AX1071" s="13" t="s">
        <v>73</v>
      </c>
      <c r="AY1071" s="223" t="s">
        <v>124</v>
      </c>
    </row>
    <row r="1072" spans="2:51" s="13" customFormat="1" ht="11.25">
      <c r="B1072" s="213"/>
      <c r="C1072" s="214"/>
      <c r="D1072" s="193" t="s">
        <v>200</v>
      </c>
      <c r="E1072" s="215" t="s">
        <v>1</v>
      </c>
      <c r="F1072" s="216" t="s">
        <v>809</v>
      </c>
      <c r="G1072" s="214"/>
      <c r="H1072" s="217">
        <v>1.1819999999999999</v>
      </c>
      <c r="I1072" s="218"/>
      <c r="J1072" s="214"/>
      <c r="K1072" s="214"/>
      <c r="L1072" s="219"/>
      <c r="M1072" s="220"/>
      <c r="N1072" s="221"/>
      <c r="O1072" s="221"/>
      <c r="P1072" s="221"/>
      <c r="Q1072" s="221"/>
      <c r="R1072" s="221"/>
      <c r="S1072" s="221"/>
      <c r="T1072" s="222"/>
      <c r="AT1072" s="223" t="s">
        <v>200</v>
      </c>
      <c r="AU1072" s="223" t="s">
        <v>81</v>
      </c>
      <c r="AV1072" s="13" t="s">
        <v>83</v>
      </c>
      <c r="AW1072" s="13" t="s">
        <v>30</v>
      </c>
      <c r="AX1072" s="13" t="s">
        <v>73</v>
      </c>
      <c r="AY1072" s="223" t="s">
        <v>124</v>
      </c>
    </row>
    <row r="1073" spans="2:51" s="13" customFormat="1" ht="11.25">
      <c r="B1073" s="213"/>
      <c r="C1073" s="214"/>
      <c r="D1073" s="193" t="s">
        <v>200</v>
      </c>
      <c r="E1073" s="215" t="s">
        <v>1</v>
      </c>
      <c r="F1073" s="216" t="s">
        <v>810</v>
      </c>
      <c r="G1073" s="214"/>
      <c r="H1073" s="217">
        <v>1.5760000000000001</v>
      </c>
      <c r="I1073" s="218"/>
      <c r="J1073" s="214"/>
      <c r="K1073" s="214"/>
      <c r="L1073" s="219"/>
      <c r="M1073" s="220"/>
      <c r="N1073" s="221"/>
      <c r="O1073" s="221"/>
      <c r="P1073" s="221"/>
      <c r="Q1073" s="221"/>
      <c r="R1073" s="221"/>
      <c r="S1073" s="221"/>
      <c r="T1073" s="222"/>
      <c r="AT1073" s="223" t="s">
        <v>200</v>
      </c>
      <c r="AU1073" s="223" t="s">
        <v>81</v>
      </c>
      <c r="AV1073" s="13" t="s">
        <v>83</v>
      </c>
      <c r="AW1073" s="13" t="s">
        <v>30</v>
      </c>
      <c r="AX1073" s="13" t="s">
        <v>73</v>
      </c>
      <c r="AY1073" s="223" t="s">
        <v>124</v>
      </c>
    </row>
    <row r="1074" spans="2:51" s="13" customFormat="1" ht="11.25">
      <c r="B1074" s="213"/>
      <c r="C1074" s="214"/>
      <c r="D1074" s="193" t="s">
        <v>200</v>
      </c>
      <c r="E1074" s="215" t="s">
        <v>1</v>
      </c>
      <c r="F1074" s="216" t="s">
        <v>811</v>
      </c>
      <c r="G1074" s="214"/>
      <c r="H1074" s="217">
        <v>1.1819999999999999</v>
      </c>
      <c r="I1074" s="218"/>
      <c r="J1074" s="214"/>
      <c r="K1074" s="214"/>
      <c r="L1074" s="219"/>
      <c r="M1074" s="220"/>
      <c r="N1074" s="221"/>
      <c r="O1074" s="221"/>
      <c r="P1074" s="221"/>
      <c r="Q1074" s="221"/>
      <c r="R1074" s="221"/>
      <c r="S1074" s="221"/>
      <c r="T1074" s="222"/>
      <c r="AT1074" s="223" t="s">
        <v>200</v>
      </c>
      <c r="AU1074" s="223" t="s">
        <v>81</v>
      </c>
      <c r="AV1074" s="13" t="s">
        <v>83</v>
      </c>
      <c r="AW1074" s="13" t="s">
        <v>30</v>
      </c>
      <c r="AX1074" s="13" t="s">
        <v>73</v>
      </c>
      <c r="AY1074" s="223" t="s">
        <v>124</v>
      </c>
    </row>
    <row r="1075" spans="2:51" s="13" customFormat="1" ht="11.25">
      <c r="B1075" s="213"/>
      <c r="C1075" s="214"/>
      <c r="D1075" s="193" t="s">
        <v>200</v>
      </c>
      <c r="E1075" s="215" t="s">
        <v>1</v>
      </c>
      <c r="F1075" s="216" t="s">
        <v>795</v>
      </c>
      <c r="G1075" s="214"/>
      <c r="H1075" s="217">
        <v>1.5760000000000001</v>
      </c>
      <c r="I1075" s="218"/>
      <c r="J1075" s="214"/>
      <c r="K1075" s="214"/>
      <c r="L1075" s="219"/>
      <c r="M1075" s="220"/>
      <c r="N1075" s="221"/>
      <c r="O1075" s="221"/>
      <c r="P1075" s="221"/>
      <c r="Q1075" s="221"/>
      <c r="R1075" s="221"/>
      <c r="S1075" s="221"/>
      <c r="T1075" s="222"/>
      <c r="AT1075" s="223" t="s">
        <v>200</v>
      </c>
      <c r="AU1075" s="223" t="s">
        <v>81</v>
      </c>
      <c r="AV1075" s="13" t="s">
        <v>83</v>
      </c>
      <c r="AW1075" s="13" t="s">
        <v>30</v>
      </c>
      <c r="AX1075" s="13" t="s">
        <v>73</v>
      </c>
      <c r="AY1075" s="223" t="s">
        <v>124</v>
      </c>
    </row>
    <row r="1076" spans="2:51" s="12" customFormat="1" ht="11.25">
      <c r="B1076" s="203"/>
      <c r="C1076" s="204"/>
      <c r="D1076" s="193" t="s">
        <v>200</v>
      </c>
      <c r="E1076" s="205" t="s">
        <v>1</v>
      </c>
      <c r="F1076" s="206" t="s">
        <v>561</v>
      </c>
      <c r="G1076" s="204"/>
      <c r="H1076" s="205" t="s">
        <v>1</v>
      </c>
      <c r="I1076" s="207"/>
      <c r="J1076" s="204"/>
      <c r="K1076" s="204"/>
      <c r="L1076" s="208"/>
      <c r="M1076" s="209"/>
      <c r="N1076" s="210"/>
      <c r="O1076" s="210"/>
      <c r="P1076" s="210"/>
      <c r="Q1076" s="210"/>
      <c r="R1076" s="210"/>
      <c r="S1076" s="210"/>
      <c r="T1076" s="211"/>
      <c r="AT1076" s="212" t="s">
        <v>200</v>
      </c>
      <c r="AU1076" s="212" t="s">
        <v>81</v>
      </c>
      <c r="AV1076" s="12" t="s">
        <v>81</v>
      </c>
      <c r="AW1076" s="12" t="s">
        <v>30</v>
      </c>
      <c r="AX1076" s="12" t="s">
        <v>73</v>
      </c>
      <c r="AY1076" s="212" t="s">
        <v>124</v>
      </c>
    </row>
    <row r="1077" spans="2:51" s="12" customFormat="1" ht="11.25">
      <c r="B1077" s="203"/>
      <c r="C1077" s="204"/>
      <c r="D1077" s="193" t="s">
        <v>200</v>
      </c>
      <c r="E1077" s="205" t="s">
        <v>1</v>
      </c>
      <c r="F1077" s="206" t="s">
        <v>229</v>
      </c>
      <c r="G1077" s="204"/>
      <c r="H1077" s="205" t="s">
        <v>1</v>
      </c>
      <c r="I1077" s="207"/>
      <c r="J1077" s="204"/>
      <c r="K1077" s="204"/>
      <c r="L1077" s="208"/>
      <c r="M1077" s="209"/>
      <c r="N1077" s="210"/>
      <c r="O1077" s="210"/>
      <c r="P1077" s="210"/>
      <c r="Q1077" s="210"/>
      <c r="R1077" s="210"/>
      <c r="S1077" s="210"/>
      <c r="T1077" s="211"/>
      <c r="AT1077" s="212" t="s">
        <v>200</v>
      </c>
      <c r="AU1077" s="212" t="s">
        <v>81</v>
      </c>
      <c r="AV1077" s="12" t="s">
        <v>81</v>
      </c>
      <c r="AW1077" s="12" t="s">
        <v>30</v>
      </c>
      <c r="AX1077" s="12" t="s">
        <v>73</v>
      </c>
      <c r="AY1077" s="212" t="s">
        <v>124</v>
      </c>
    </row>
    <row r="1078" spans="2:51" s="13" customFormat="1" ht="11.25">
      <c r="B1078" s="213"/>
      <c r="C1078" s="214"/>
      <c r="D1078" s="193" t="s">
        <v>200</v>
      </c>
      <c r="E1078" s="215" t="s">
        <v>1</v>
      </c>
      <c r="F1078" s="216" t="s">
        <v>812</v>
      </c>
      <c r="G1078" s="214"/>
      <c r="H1078" s="217">
        <v>1.1819999999999999</v>
      </c>
      <c r="I1078" s="218"/>
      <c r="J1078" s="214"/>
      <c r="K1078" s="214"/>
      <c r="L1078" s="219"/>
      <c r="M1078" s="220"/>
      <c r="N1078" s="221"/>
      <c r="O1078" s="221"/>
      <c r="P1078" s="221"/>
      <c r="Q1078" s="221"/>
      <c r="R1078" s="221"/>
      <c r="S1078" s="221"/>
      <c r="T1078" s="222"/>
      <c r="AT1078" s="223" t="s">
        <v>200</v>
      </c>
      <c r="AU1078" s="223" t="s">
        <v>81</v>
      </c>
      <c r="AV1078" s="13" t="s">
        <v>83</v>
      </c>
      <c r="AW1078" s="13" t="s">
        <v>30</v>
      </c>
      <c r="AX1078" s="13" t="s">
        <v>73</v>
      </c>
      <c r="AY1078" s="223" t="s">
        <v>124</v>
      </c>
    </row>
    <row r="1079" spans="2:51" s="13" customFormat="1" ht="11.25">
      <c r="B1079" s="213"/>
      <c r="C1079" s="214"/>
      <c r="D1079" s="193" t="s">
        <v>200</v>
      </c>
      <c r="E1079" s="215" t="s">
        <v>1</v>
      </c>
      <c r="F1079" s="216" t="s">
        <v>795</v>
      </c>
      <c r="G1079" s="214"/>
      <c r="H1079" s="217">
        <v>1.5760000000000001</v>
      </c>
      <c r="I1079" s="218"/>
      <c r="J1079" s="214"/>
      <c r="K1079" s="214"/>
      <c r="L1079" s="219"/>
      <c r="M1079" s="220"/>
      <c r="N1079" s="221"/>
      <c r="O1079" s="221"/>
      <c r="P1079" s="221"/>
      <c r="Q1079" s="221"/>
      <c r="R1079" s="221"/>
      <c r="S1079" s="221"/>
      <c r="T1079" s="222"/>
      <c r="AT1079" s="223" t="s">
        <v>200</v>
      </c>
      <c r="AU1079" s="223" t="s">
        <v>81</v>
      </c>
      <c r="AV1079" s="13" t="s">
        <v>83</v>
      </c>
      <c r="AW1079" s="13" t="s">
        <v>30</v>
      </c>
      <c r="AX1079" s="13" t="s">
        <v>73</v>
      </c>
      <c r="AY1079" s="223" t="s">
        <v>124</v>
      </c>
    </row>
    <row r="1080" spans="2:51" s="13" customFormat="1" ht="11.25">
      <c r="B1080" s="213"/>
      <c r="C1080" s="214"/>
      <c r="D1080" s="193" t="s">
        <v>200</v>
      </c>
      <c r="E1080" s="215" t="s">
        <v>1</v>
      </c>
      <c r="F1080" s="216" t="s">
        <v>813</v>
      </c>
      <c r="G1080" s="214"/>
      <c r="H1080" s="217">
        <v>1.5760000000000001</v>
      </c>
      <c r="I1080" s="218"/>
      <c r="J1080" s="214"/>
      <c r="K1080" s="214"/>
      <c r="L1080" s="219"/>
      <c r="M1080" s="220"/>
      <c r="N1080" s="221"/>
      <c r="O1080" s="221"/>
      <c r="P1080" s="221"/>
      <c r="Q1080" s="221"/>
      <c r="R1080" s="221"/>
      <c r="S1080" s="221"/>
      <c r="T1080" s="222"/>
      <c r="AT1080" s="223" t="s">
        <v>200</v>
      </c>
      <c r="AU1080" s="223" t="s">
        <v>81</v>
      </c>
      <c r="AV1080" s="13" t="s">
        <v>83</v>
      </c>
      <c r="AW1080" s="13" t="s">
        <v>30</v>
      </c>
      <c r="AX1080" s="13" t="s">
        <v>73</v>
      </c>
      <c r="AY1080" s="223" t="s">
        <v>124</v>
      </c>
    </row>
    <row r="1081" spans="2:51" s="13" customFormat="1" ht="11.25">
      <c r="B1081" s="213"/>
      <c r="C1081" s="214"/>
      <c r="D1081" s="193" t="s">
        <v>200</v>
      </c>
      <c r="E1081" s="215" t="s">
        <v>1</v>
      </c>
      <c r="F1081" s="216" t="s">
        <v>814</v>
      </c>
      <c r="G1081" s="214"/>
      <c r="H1081" s="217">
        <v>3.1520000000000001</v>
      </c>
      <c r="I1081" s="218"/>
      <c r="J1081" s="214"/>
      <c r="K1081" s="214"/>
      <c r="L1081" s="219"/>
      <c r="M1081" s="220"/>
      <c r="N1081" s="221"/>
      <c r="O1081" s="221"/>
      <c r="P1081" s="221"/>
      <c r="Q1081" s="221"/>
      <c r="R1081" s="221"/>
      <c r="S1081" s="221"/>
      <c r="T1081" s="222"/>
      <c r="AT1081" s="223" t="s">
        <v>200</v>
      </c>
      <c r="AU1081" s="223" t="s">
        <v>81</v>
      </c>
      <c r="AV1081" s="13" t="s">
        <v>83</v>
      </c>
      <c r="AW1081" s="13" t="s">
        <v>30</v>
      </c>
      <c r="AX1081" s="13" t="s">
        <v>73</v>
      </c>
      <c r="AY1081" s="223" t="s">
        <v>124</v>
      </c>
    </row>
    <row r="1082" spans="2:51" s="13" customFormat="1" ht="11.25">
      <c r="B1082" s="213"/>
      <c r="C1082" s="214"/>
      <c r="D1082" s="193" t="s">
        <v>200</v>
      </c>
      <c r="E1082" s="215" t="s">
        <v>1</v>
      </c>
      <c r="F1082" s="216" t="s">
        <v>815</v>
      </c>
      <c r="G1082" s="214"/>
      <c r="H1082" s="217">
        <v>1.5760000000000001</v>
      </c>
      <c r="I1082" s="218"/>
      <c r="J1082" s="214"/>
      <c r="K1082" s="214"/>
      <c r="L1082" s="219"/>
      <c r="M1082" s="220"/>
      <c r="N1082" s="221"/>
      <c r="O1082" s="221"/>
      <c r="P1082" s="221"/>
      <c r="Q1082" s="221"/>
      <c r="R1082" s="221"/>
      <c r="S1082" s="221"/>
      <c r="T1082" s="222"/>
      <c r="AT1082" s="223" t="s">
        <v>200</v>
      </c>
      <c r="AU1082" s="223" t="s">
        <v>81</v>
      </c>
      <c r="AV1082" s="13" t="s">
        <v>83</v>
      </c>
      <c r="AW1082" s="13" t="s">
        <v>30</v>
      </c>
      <c r="AX1082" s="13" t="s">
        <v>73</v>
      </c>
      <c r="AY1082" s="223" t="s">
        <v>124</v>
      </c>
    </row>
    <row r="1083" spans="2:51" s="13" customFormat="1" ht="11.25">
      <c r="B1083" s="213"/>
      <c r="C1083" s="214"/>
      <c r="D1083" s="193" t="s">
        <v>200</v>
      </c>
      <c r="E1083" s="215" t="s">
        <v>1</v>
      </c>
      <c r="F1083" s="216" t="s">
        <v>816</v>
      </c>
      <c r="G1083" s="214"/>
      <c r="H1083" s="217">
        <v>1.5760000000000001</v>
      </c>
      <c r="I1083" s="218"/>
      <c r="J1083" s="214"/>
      <c r="K1083" s="214"/>
      <c r="L1083" s="219"/>
      <c r="M1083" s="220"/>
      <c r="N1083" s="221"/>
      <c r="O1083" s="221"/>
      <c r="P1083" s="221"/>
      <c r="Q1083" s="221"/>
      <c r="R1083" s="221"/>
      <c r="S1083" s="221"/>
      <c r="T1083" s="222"/>
      <c r="AT1083" s="223" t="s">
        <v>200</v>
      </c>
      <c r="AU1083" s="223" t="s">
        <v>81</v>
      </c>
      <c r="AV1083" s="13" t="s">
        <v>83</v>
      </c>
      <c r="AW1083" s="13" t="s">
        <v>30</v>
      </c>
      <c r="AX1083" s="13" t="s">
        <v>73</v>
      </c>
      <c r="AY1083" s="223" t="s">
        <v>124</v>
      </c>
    </row>
    <row r="1084" spans="2:51" s="13" customFormat="1" ht="11.25">
      <c r="B1084" s="213"/>
      <c r="C1084" s="214"/>
      <c r="D1084" s="193" t="s">
        <v>200</v>
      </c>
      <c r="E1084" s="215" t="s">
        <v>1</v>
      </c>
      <c r="F1084" s="216" t="s">
        <v>817</v>
      </c>
      <c r="G1084" s="214"/>
      <c r="H1084" s="217">
        <v>1.1819999999999999</v>
      </c>
      <c r="I1084" s="218"/>
      <c r="J1084" s="214"/>
      <c r="K1084" s="214"/>
      <c r="L1084" s="219"/>
      <c r="M1084" s="220"/>
      <c r="N1084" s="221"/>
      <c r="O1084" s="221"/>
      <c r="P1084" s="221"/>
      <c r="Q1084" s="221"/>
      <c r="R1084" s="221"/>
      <c r="S1084" s="221"/>
      <c r="T1084" s="222"/>
      <c r="AT1084" s="223" t="s">
        <v>200</v>
      </c>
      <c r="AU1084" s="223" t="s">
        <v>81</v>
      </c>
      <c r="AV1084" s="13" t="s">
        <v>83</v>
      </c>
      <c r="AW1084" s="13" t="s">
        <v>30</v>
      </c>
      <c r="AX1084" s="13" t="s">
        <v>73</v>
      </c>
      <c r="AY1084" s="223" t="s">
        <v>124</v>
      </c>
    </row>
    <row r="1085" spans="2:51" s="13" customFormat="1" ht="11.25">
      <c r="B1085" s="213"/>
      <c r="C1085" s="214"/>
      <c r="D1085" s="193" t="s">
        <v>200</v>
      </c>
      <c r="E1085" s="215" t="s">
        <v>1</v>
      </c>
      <c r="F1085" s="216" t="s">
        <v>818</v>
      </c>
      <c r="G1085" s="214"/>
      <c r="H1085" s="217">
        <v>1.1819999999999999</v>
      </c>
      <c r="I1085" s="218"/>
      <c r="J1085" s="214"/>
      <c r="K1085" s="214"/>
      <c r="L1085" s="219"/>
      <c r="M1085" s="220"/>
      <c r="N1085" s="221"/>
      <c r="O1085" s="221"/>
      <c r="P1085" s="221"/>
      <c r="Q1085" s="221"/>
      <c r="R1085" s="221"/>
      <c r="S1085" s="221"/>
      <c r="T1085" s="222"/>
      <c r="AT1085" s="223" t="s">
        <v>200</v>
      </c>
      <c r="AU1085" s="223" t="s">
        <v>81</v>
      </c>
      <c r="AV1085" s="13" t="s">
        <v>83</v>
      </c>
      <c r="AW1085" s="13" t="s">
        <v>30</v>
      </c>
      <c r="AX1085" s="13" t="s">
        <v>73</v>
      </c>
      <c r="AY1085" s="223" t="s">
        <v>124</v>
      </c>
    </row>
    <row r="1086" spans="2:51" s="13" customFormat="1" ht="11.25">
      <c r="B1086" s="213"/>
      <c r="C1086" s="214"/>
      <c r="D1086" s="193" t="s">
        <v>200</v>
      </c>
      <c r="E1086" s="215" t="s">
        <v>1</v>
      </c>
      <c r="F1086" s="216" t="s">
        <v>795</v>
      </c>
      <c r="G1086" s="214"/>
      <c r="H1086" s="217">
        <v>1.5760000000000001</v>
      </c>
      <c r="I1086" s="218"/>
      <c r="J1086" s="214"/>
      <c r="K1086" s="214"/>
      <c r="L1086" s="219"/>
      <c r="M1086" s="220"/>
      <c r="N1086" s="221"/>
      <c r="O1086" s="221"/>
      <c r="P1086" s="221"/>
      <c r="Q1086" s="221"/>
      <c r="R1086" s="221"/>
      <c r="S1086" s="221"/>
      <c r="T1086" s="222"/>
      <c r="AT1086" s="223" t="s">
        <v>200</v>
      </c>
      <c r="AU1086" s="223" t="s">
        <v>81</v>
      </c>
      <c r="AV1086" s="13" t="s">
        <v>83</v>
      </c>
      <c r="AW1086" s="13" t="s">
        <v>30</v>
      </c>
      <c r="AX1086" s="13" t="s">
        <v>73</v>
      </c>
      <c r="AY1086" s="223" t="s">
        <v>124</v>
      </c>
    </row>
    <row r="1087" spans="2:51" s="13" customFormat="1" ht="11.25">
      <c r="B1087" s="213"/>
      <c r="C1087" s="214"/>
      <c r="D1087" s="193" t="s">
        <v>200</v>
      </c>
      <c r="E1087" s="215" t="s">
        <v>1</v>
      </c>
      <c r="F1087" s="216" t="s">
        <v>819</v>
      </c>
      <c r="G1087" s="214"/>
      <c r="H1087" s="217">
        <v>1.1819999999999999</v>
      </c>
      <c r="I1087" s="218"/>
      <c r="J1087" s="214"/>
      <c r="K1087" s="214"/>
      <c r="L1087" s="219"/>
      <c r="M1087" s="220"/>
      <c r="N1087" s="221"/>
      <c r="O1087" s="221"/>
      <c r="P1087" s="221"/>
      <c r="Q1087" s="221"/>
      <c r="R1087" s="221"/>
      <c r="S1087" s="221"/>
      <c r="T1087" s="222"/>
      <c r="AT1087" s="223" t="s">
        <v>200</v>
      </c>
      <c r="AU1087" s="223" t="s">
        <v>81</v>
      </c>
      <c r="AV1087" s="13" t="s">
        <v>83</v>
      </c>
      <c r="AW1087" s="13" t="s">
        <v>30</v>
      </c>
      <c r="AX1087" s="13" t="s">
        <v>73</v>
      </c>
      <c r="AY1087" s="223" t="s">
        <v>124</v>
      </c>
    </row>
    <row r="1088" spans="2:51" s="12" customFormat="1" ht="11.25">
      <c r="B1088" s="203"/>
      <c r="C1088" s="204"/>
      <c r="D1088" s="193" t="s">
        <v>200</v>
      </c>
      <c r="E1088" s="205" t="s">
        <v>1</v>
      </c>
      <c r="F1088" s="206" t="s">
        <v>231</v>
      </c>
      <c r="G1088" s="204"/>
      <c r="H1088" s="205" t="s">
        <v>1</v>
      </c>
      <c r="I1088" s="207"/>
      <c r="J1088" s="204"/>
      <c r="K1088" s="204"/>
      <c r="L1088" s="208"/>
      <c r="M1088" s="209"/>
      <c r="N1088" s="210"/>
      <c r="O1088" s="210"/>
      <c r="P1088" s="210"/>
      <c r="Q1088" s="210"/>
      <c r="R1088" s="210"/>
      <c r="S1088" s="210"/>
      <c r="T1088" s="211"/>
      <c r="AT1088" s="212" t="s">
        <v>200</v>
      </c>
      <c r="AU1088" s="212" t="s">
        <v>81</v>
      </c>
      <c r="AV1088" s="12" t="s">
        <v>81</v>
      </c>
      <c r="AW1088" s="12" t="s">
        <v>30</v>
      </c>
      <c r="AX1088" s="12" t="s">
        <v>73</v>
      </c>
      <c r="AY1088" s="212" t="s">
        <v>124</v>
      </c>
    </row>
    <row r="1089" spans="1:65" s="13" customFormat="1" ht="11.25">
      <c r="B1089" s="213"/>
      <c r="C1089" s="214"/>
      <c r="D1089" s="193" t="s">
        <v>200</v>
      </c>
      <c r="E1089" s="215" t="s">
        <v>1</v>
      </c>
      <c r="F1089" s="216" t="s">
        <v>812</v>
      </c>
      <c r="G1089" s="214"/>
      <c r="H1089" s="217">
        <v>1.1819999999999999</v>
      </c>
      <c r="I1089" s="218"/>
      <c r="J1089" s="214"/>
      <c r="K1089" s="214"/>
      <c r="L1089" s="219"/>
      <c r="M1089" s="220"/>
      <c r="N1089" s="221"/>
      <c r="O1089" s="221"/>
      <c r="P1089" s="221"/>
      <c r="Q1089" s="221"/>
      <c r="R1089" s="221"/>
      <c r="S1089" s="221"/>
      <c r="T1089" s="222"/>
      <c r="AT1089" s="223" t="s">
        <v>200</v>
      </c>
      <c r="AU1089" s="223" t="s">
        <v>81</v>
      </c>
      <c r="AV1089" s="13" t="s">
        <v>83</v>
      </c>
      <c r="AW1089" s="13" t="s">
        <v>30</v>
      </c>
      <c r="AX1089" s="13" t="s">
        <v>73</v>
      </c>
      <c r="AY1089" s="223" t="s">
        <v>124</v>
      </c>
    </row>
    <row r="1090" spans="1:65" s="13" customFormat="1" ht="11.25">
      <c r="B1090" s="213"/>
      <c r="C1090" s="214"/>
      <c r="D1090" s="193" t="s">
        <v>200</v>
      </c>
      <c r="E1090" s="215" t="s">
        <v>1</v>
      </c>
      <c r="F1090" s="216" t="s">
        <v>820</v>
      </c>
      <c r="G1090" s="214"/>
      <c r="H1090" s="217">
        <v>3.1520000000000001</v>
      </c>
      <c r="I1090" s="218"/>
      <c r="J1090" s="214"/>
      <c r="K1090" s="214"/>
      <c r="L1090" s="219"/>
      <c r="M1090" s="220"/>
      <c r="N1090" s="221"/>
      <c r="O1090" s="221"/>
      <c r="P1090" s="221"/>
      <c r="Q1090" s="221"/>
      <c r="R1090" s="221"/>
      <c r="S1090" s="221"/>
      <c r="T1090" s="222"/>
      <c r="AT1090" s="223" t="s">
        <v>200</v>
      </c>
      <c r="AU1090" s="223" t="s">
        <v>81</v>
      </c>
      <c r="AV1090" s="13" t="s">
        <v>83</v>
      </c>
      <c r="AW1090" s="13" t="s">
        <v>30</v>
      </c>
      <c r="AX1090" s="13" t="s">
        <v>73</v>
      </c>
      <c r="AY1090" s="223" t="s">
        <v>124</v>
      </c>
    </row>
    <row r="1091" spans="1:65" s="13" customFormat="1" ht="11.25">
      <c r="B1091" s="213"/>
      <c r="C1091" s="214"/>
      <c r="D1091" s="193" t="s">
        <v>200</v>
      </c>
      <c r="E1091" s="215" t="s">
        <v>1</v>
      </c>
      <c r="F1091" s="216" t="s">
        <v>821</v>
      </c>
      <c r="G1091" s="214"/>
      <c r="H1091" s="217">
        <v>3.1520000000000001</v>
      </c>
      <c r="I1091" s="218"/>
      <c r="J1091" s="214"/>
      <c r="K1091" s="214"/>
      <c r="L1091" s="219"/>
      <c r="M1091" s="220"/>
      <c r="N1091" s="221"/>
      <c r="O1091" s="221"/>
      <c r="P1091" s="221"/>
      <c r="Q1091" s="221"/>
      <c r="R1091" s="221"/>
      <c r="S1091" s="221"/>
      <c r="T1091" s="222"/>
      <c r="AT1091" s="223" t="s">
        <v>200</v>
      </c>
      <c r="AU1091" s="223" t="s">
        <v>81</v>
      </c>
      <c r="AV1091" s="13" t="s">
        <v>83</v>
      </c>
      <c r="AW1091" s="13" t="s">
        <v>30</v>
      </c>
      <c r="AX1091" s="13" t="s">
        <v>73</v>
      </c>
      <c r="AY1091" s="223" t="s">
        <v>124</v>
      </c>
    </row>
    <row r="1092" spans="1:65" s="13" customFormat="1" ht="11.25">
      <c r="B1092" s="213"/>
      <c r="C1092" s="214"/>
      <c r="D1092" s="193" t="s">
        <v>200</v>
      </c>
      <c r="E1092" s="215" t="s">
        <v>1</v>
      </c>
      <c r="F1092" s="216" t="s">
        <v>822</v>
      </c>
      <c r="G1092" s="214"/>
      <c r="H1092" s="217">
        <v>1.5760000000000001</v>
      </c>
      <c r="I1092" s="218"/>
      <c r="J1092" s="214"/>
      <c r="K1092" s="214"/>
      <c r="L1092" s="219"/>
      <c r="M1092" s="220"/>
      <c r="N1092" s="221"/>
      <c r="O1092" s="221"/>
      <c r="P1092" s="221"/>
      <c r="Q1092" s="221"/>
      <c r="R1092" s="221"/>
      <c r="S1092" s="221"/>
      <c r="T1092" s="222"/>
      <c r="AT1092" s="223" t="s">
        <v>200</v>
      </c>
      <c r="AU1092" s="223" t="s">
        <v>81</v>
      </c>
      <c r="AV1092" s="13" t="s">
        <v>83</v>
      </c>
      <c r="AW1092" s="13" t="s">
        <v>30</v>
      </c>
      <c r="AX1092" s="13" t="s">
        <v>73</v>
      </c>
      <c r="AY1092" s="223" t="s">
        <v>124</v>
      </c>
    </row>
    <row r="1093" spans="1:65" s="13" customFormat="1" ht="11.25">
      <c r="B1093" s="213"/>
      <c r="C1093" s="214"/>
      <c r="D1093" s="193" t="s">
        <v>200</v>
      </c>
      <c r="E1093" s="215" t="s">
        <v>1</v>
      </c>
      <c r="F1093" s="216" t="s">
        <v>815</v>
      </c>
      <c r="G1093" s="214"/>
      <c r="H1093" s="217">
        <v>1.5760000000000001</v>
      </c>
      <c r="I1093" s="218"/>
      <c r="J1093" s="214"/>
      <c r="K1093" s="214"/>
      <c r="L1093" s="219"/>
      <c r="M1093" s="220"/>
      <c r="N1093" s="221"/>
      <c r="O1093" s="221"/>
      <c r="P1093" s="221"/>
      <c r="Q1093" s="221"/>
      <c r="R1093" s="221"/>
      <c r="S1093" s="221"/>
      <c r="T1093" s="222"/>
      <c r="AT1093" s="223" t="s">
        <v>200</v>
      </c>
      <c r="AU1093" s="223" t="s">
        <v>81</v>
      </c>
      <c r="AV1093" s="13" t="s">
        <v>83</v>
      </c>
      <c r="AW1093" s="13" t="s">
        <v>30</v>
      </c>
      <c r="AX1093" s="13" t="s">
        <v>73</v>
      </c>
      <c r="AY1093" s="223" t="s">
        <v>124</v>
      </c>
    </row>
    <row r="1094" spans="1:65" s="13" customFormat="1" ht="11.25">
      <c r="B1094" s="213"/>
      <c r="C1094" s="214"/>
      <c r="D1094" s="193" t="s">
        <v>200</v>
      </c>
      <c r="E1094" s="215" t="s">
        <v>1</v>
      </c>
      <c r="F1094" s="216" t="s">
        <v>823</v>
      </c>
      <c r="G1094" s="214"/>
      <c r="H1094" s="217">
        <v>1.5760000000000001</v>
      </c>
      <c r="I1094" s="218"/>
      <c r="J1094" s="214"/>
      <c r="K1094" s="214"/>
      <c r="L1094" s="219"/>
      <c r="M1094" s="220"/>
      <c r="N1094" s="221"/>
      <c r="O1094" s="221"/>
      <c r="P1094" s="221"/>
      <c r="Q1094" s="221"/>
      <c r="R1094" s="221"/>
      <c r="S1094" s="221"/>
      <c r="T1094" s="222"/>
      <c r="AT1094" s="223" t="s">
        <v>200</v>
      </c>
      <c r="AU1094" s="223" t="s">
        <v>81</v>
      </c>
      <c r="AV1094" s="13" t="s">
        <v>83</v>
      </c>
      <c r="AW1094" s="13" t="s">
        <v>30</v>
      </c>
      <c r="AX1094" s="13" t="s">
        <v>73</v>
      </c>
      <c r="AY1094" s="223" t="s">
        <v>124</v>
      </c>
    </row>
    <row r="1095" spans="1:65" s="13" customFormat="1" ht="11.25">
      <c r="B1095" s="213"/>
      <c r="C1095" s="214"/>
      <c r="D1095" s="193" t="s">
        <v>200</v>
      </c>
      <c r="E1095" s="215" t="s">
        <v>1</v>
      </c>
      <c r="F1095" s="216" t="s">
        <v>824</v>
      </c>
      <c r="G1095" s="214"/>
      <c r="H1095" s="217">
        <v>1.5760000000000001</v>
      </c>
      <c r="I1095" s="218"/>
      <c r="J1095" s="214"/>
      <c r="K1095" s="214"/>
      <c r="L1095" s="219"/>
      <c r="M1095" s="220"/>
      <c r="N1095" s="221"/>
      <c r="O1095" s="221"/>
      <c r="P1095" s="221"/>
      <c r="Q1095" s="221"/>
      <c r="R1095" s="221"/>
      <c r="S1095" s="221"/>
      <c r="T1095" s="222"/>
      <c r="AT1095" s="223" t="s">
        <v>200</v>
      </c>
      <c r="AU1095" s="223" t="s">
        <v>81</v>
      </c>
      <c r="AV1095" s="13" t="s">
        <v>83</v>
      </c>
      <c r="AW1095" s="13" t="s">
        <v>30</v>
      </c>
      <c r="AX1095" s="13" t="s">
        <v>73</v>
      </c>
      <c r="AY1095" s="223" t="s">
        <v>124</v>
      </c>
    </row>
    <row r="1096" spans="1:65" s="13" customFormat="1" ht="11.25">
      <c r="B1096" s="213"/>
      <c r="C1096" s="214"/>
      <c r="D1096" s="193" t="s">
        <v>200</v>
      </c>
      <c r="E1096" s="215" t="s">
        <v>1</v>
      </c>
      <c r="F1096" s="216" t="s">
        <v>819</v>
      </c>
      <c r="G1096" s="214"/>
      <c r="H1096" s="217">
        <v>1.1819999999999999</v>
      </c>
      <c r="I1096" s="218"/>
      <c r="J1096" s="214"/>
      <c r="K1096" s="214"/>
      <c r="L1096" s="219"/>
      <c r="M1096" s="220"/>
      <c r="N1096" s="221"/>
      <c r="O1096" s="221"/>
      <c r="P1096" s="221"/>
      <c r="Q1096" s="221"/>
      <c r="R1096" s="221"/>
      <c r="S1096" s="221"/>
      <c r="T1096" s="222"/>
      <c r="AT1096" s="223" t="s">
        <v>200</v>
      </c>
      <c r="AU1096" s="223" t="s">
        <v>81</v>
      </c>
      <c r="AV1096" s="13" t="s">
        <v>83</v>
      </c>
      <c r="AW1096" s="13" t="s">
        <v>30</v>
      </c>
      <c r="AX1096" s="13" t="s">
        <v>73</v>
      </c>
      <c r="AY1096" s="223" t="s">
        <v>124</v>
      </c>
    </row>
    <row r="1097" spans="1:65" s="13" customFormat="1" ht="11.25">
      <c r="B1097" s="213"/>
      <c r="C1097" s="214"/>
      <c r="D1097" s="193" t="s">
        <v>200</v>
      </c>
      <c r="E1097" s="215" t="s">
        <v>1</v>
      </c>
      <c r="F1097" s="216" t="s">
        <v>825</v>
      </c>
      <c r="G1097" s="214"/>
      <c r="H1097" s="217">
        <v>1.1819999999999999</v>
      </c>
      <c r="I1097" s="218"/>
      <c r="J1097" s="214"/>
      <c r="K1097" s="214"/>
      <c r="L1097" s="219"/>
      <c r="M1097" s="220"/>
      <c r="N1097" s="221"/>
      <c r="O1097" s="221"/>
      <c r="P1097" s="221"/>
      <c r="Q1097" s="221"/>
      <c r="R1097" s="221"/>
      <c r="S1097" s="221"/>
      <c r="T1097" s="222"/>
      <c r="AT1097" s="223" t="s">
        <v>200</v>
      </c>
      <c r="AU1097" s="223" t="s">
        <v>81</v>
      </c>
      <c r="AV1097" s="13" t="s">
        <v>83</v>
      </c>
      <c r="AW1097" s="13" t="s">
        <v>30</v>
      </c>
      <c r="AX1097" s="13" t="s">
        <v>73</v>
      </c>
      <c r="AY1097" s="223" t="s">
        <v>124</v>
      </c>
    </row>
    <row r="1098" spans="1:65" s="13" customFormat="1" ht="11.25">
      <c r="B1098" s="213"/>
      <c r="C1098" s="214"/>
      <c r="D1098" s="193" t="s">
        <v>200</v>
      </c>
      <c r="E1098" s="215" t="s">
        <v>1</v>
      </c>
      <c r="F1098" s="216" t="s">
        <v>826</v>
      </c>
      <c r="G1098" s="214"/>
      <c r="H1098" s="217">
        <v>1.1819999999999999</v>
      </c>
      <c r="I1098" s="218"/>
      <c r="J1098" s="214"/>
      <c r="K1098" s="214"/>
      <c r="L1098" s="219"/>
      <c r="M1098" s="220"/>
      <c r="N1098" s="221"/>
      <c r="O1098" s="221"/>
      <c r="P1098" s="221"/>
      <c r="Q1098" s="221"/>
      <c r="R1098" s="221"/>
      <c r="S1098" s="221"/>
      <c r="T1098" s="222"/>
      <c r="AT1098" s="223" t="s">
        <v>200</v>
      </c>
      <c r="AU1098" s="223" t="s">
        <v>81</v>
      </c>
      <c r="AV1098" s="13" t="s">
        <v>83</v>
      </c>
      <c r="AW1098" s="13" t="s">
        <v>30</v>
      </c>
      <c r="AX1098" s="13" t="s">
        <v>73</v>
      </c>
      <c r="AY1098" s="223" t="s">
        <v>124</v>
      </c>
    </row>
    <row r="1099" spans="1:65" s="13" customFormat="1" ht="11.25">
      <c r="B1099" s="213"/>
      <c r="C1099" s="214"/>
      <c r="D1099" s="193" t="s">
        <v>200</v>
      </c>
      <c r="E1099" s="215" t="s">
        <v>1</v>
      </c>
      <c r="F1099" s="216" t="s">
        <v>795</v>
      </c>
      <c r="G1099" s="214"/>
      <c r="H1099" s="217">
        <v>1.5760000000000001</v>
      </c>
      <c r="I1099" s="218"/>
      <c r="J1099" s="214"/>
      <c r="K1099" s="214"/>
      <c r="L1099" s="219"/>
      <c r="M1099" s="220"/>
      <c r="N1099" s="221"/>
      <c r="O1099" s="221"/>
      <c r="P1099" s="221"/>
      <c r="Q1099" s="221"/>
      <c r="R1099" s="221"/>
      <c r="S1099" s="221"/>
      <c r="T1099" s="222"/>
      <c r="AT1099" s="223" t="s">
        <v>200</v>
      </c>
      <c r="AU1099" s="223" t="s">
        <v>81</v>
      </c>
      <c r="AV1099" s="13" t="s">
        <v>83</v>
      </c>
      <c r="AW1099" s="13" t="s">
        <v>30</v>
      </c>
      <c r="AX1099" s="13" t="s">
        <v>73</v>
      </c>
      <c r="AY1099" s="223" t="s">
        <v>124</v>
      </c>
    </row>
    <row r="1100" spans="1:65" s="14" customFormat="1" ht="11.25">
      <c r="B1100" s="224"/>
      <c r="C1100" s="225"/>
      <c r="D1100" s="193" t="s">
        <v>200</v>
      </c>
      <c r="E1100" s="226" t="s">
        <v>1</v>
      </c>
      <c r="F1100" s="227" t="s">
        <v>205</v>
      </c>
      <c r="G1100" s="225"/>
      <c r="H1100" s="228">
        <v>73.678000000000011</v>
      </c>
      <c r="I1100" s="229"/>
      <c r="J1100" s="225"/>
      <c r="K1100" s="225"/>
      <c r="L1100" s="230"/>
      <c r="M1100" s="231"/>
      <c r="N1100" s="232"/>
      <c r="O1100" s="232"/>
      <c r="P1100" s="232"/>
      <c r="Q1100" s="232"/>
      <c r="R1100" s="232"/>
      <c r="S1100" s="232"/>
      <c r="T1100" s="233"/>
      <c r="AT1100" s="234" t="s">
        <v>200</v>
      </c>
      <c r="AU1100" s="234" t="s">
        <v>81</v>
      </c>
      <c r="AV1100" s="14" t="s">
        <v>129</v>
      </c>
      <c r="AW1100" s="14" t="s">
        <v>30</v>
      </c>
      <c r="AX1100" s="14" t="s">
        <v>81</v>
      </c>
      <c r="AY1100" s="234" t="s">
        <v>124</v>
      </c>
    </row>
    <row r="1101" spans="1:65" s="2" customFormat="1" ht="49.15" customHeight="1">
      <c r="A1101" s="34"/>
      <c r="B1101" s="35"/>
      <c r="C1101" s="179" t="s">
        <v>827</v>
      </c>
      <c r="D1101" s="179" t="s">
        <v>125</v>
      </c>
      <c r="E1101" s="180" t="s">
        <v>828</v>
      </c>
      <c r="F1101" s="181" t="s">
        <v>829</v>
      </c>
      <c r="G1101" s="182" t="s">
        <v>216</v>
      </c>
      <c r="H1101" s="183">
        <v>5.7140000000000004</v>
      </c>
      <c r="I1101" s="184"/>
      <c r="J1101" s="185">
        <f>ROUND(I1101*H1101,2)</f>
        <v>0</v>
      </c>
      <c r="K1101" s="186"/>
      <c r="L1101" s="39"/>
      <c r="M1101" s="187" t="s">
        <v>1</v>
      </c>
      <c r="N1101" s="188" t="s">
        <v>38</v>
      </c>
      <c r="O1101" s="71"/>
      <c r="P1101" s="189">
        <f>O1101*H1101</f>
        <v>0</v>
      </c>
      <c r="Q1101" s="189">
        <v>0</v>
      </c>
      <c r="R1101" s="189">
        <f>Q1101*H1101</f>
        <v>0</v>
      </c>
      <c r="S1101" s="189">
        <v>0</v>
      </c>
      <c r="T1101" s="190">
        <f>S1101*H1101</f>
        <v>0</v>
      </c>
      <c r="U1101" s="34"/>
      <c r="V1101" s="34"/>
      <c r="W1101" s="34"/>
      <c r="X1101" s="34"/>
      <c r="Y1101" s="34"/>
      <c r="Z1101" s="34"/>
      <c r="AA1101" s="34"/>
      <c r="AB1101" s="34"/>
      <c r="AC1101" s="34"/>
      <c r="AD1101" s="34"/>
      <c r="AE1101" s="34"/>
      <c r="AR1101" s="191" t="s">
        <v>129</v>
      </c>
      <c r="AT1101" s="191" t="s">
        <v>125</v>
      </c>
      <c r="AU1101" s="191" t="s">
        <v>81</v>
      </c>
      <c r="AY1101" s="17" t="s">
        <v>124</v>
      </c>
      <c r="BE1101" s="192">
        <f>IF(N1101="základní",J1101,0)</f>
        <v>0</v>
      </c>
      <c r="BF1101" s="192">
        <f>IF(N1101="snížená",J1101,0)</f>
        <v>0</v>
      </c>
      <c r="BG1101" s="192">
        <f>IF(N1101="zákl. přenesená",J1101,0)</f>
        <v>0</v>
      </c>
      <c r="BH1101" s="192">
        <f>IF(N1101="sníž. přenesená",J1101,0)</f>
        <v>0</v>
      </c>
      <c r="BI1101" s="192">
        <f>IF(N1101="nulová",J1101,0)</f>
        <v>0</v>
      </c>
      <c r="BJ1101" s="17" t="s">
        <v>81</v>
      </c>
      <c r="BK1101" s="192">
        <f>ROUND(I1101*H1101,2)</f>
        <v>0</v>
      </c>
      <c r="BL1101" s="17" t="s">
        <v>129</v>
      </c>
      <c r="BM1101" s="191" t="s">
        <v>830</v>
      </c>
    </row>
    <row r="1102" spans="1:65" s="12" customFormat="1" ht="11.25">
      <c r="B1102" s="203"/>
      <c r="C1102" s="204"/>
      <c r="D1102" s="193" t="s">
        <v>200</v>
      </c>
      <c r="E1102" s="205" t="s">
        <v>1</v>
      </c>
      <c r="F1102" s="206" t="s">
        <v>555</v>
      </c>
      <c r="G1102" s="204"/>
      <c r="H1102" s="205" t="s">
        <v>1</v>
      </c>
      <c r="I1102" s="207"/>
      <c r="J1102" s="204"/>
      <c r="K1102" s="204"/>
      <c r="L1102" s="208"/>
      <c r="M1102" s="209"/>
      <c r="N1102" s="210"/>
      <c r="O1102" s="210"/>
      <c r="P1102" s="210"/>
      <c r="Q1102" s="210"/>
      <c r="R1102" s="210"/>
      <c r="S1102" s="210"/>
      <c r="T1102" s="211"/>
      <c r="AT1102" s="212" t="s">
        <v>200</v>
      </c>
      <c r="AU1102" s="212" t="s">
        <v>81</v>
      </c>
      <c r="AV1102" s="12" t="s">
        <v>81</v>
      </c>
      <c r="AW1102" s="12" t="s">
        <v>30</v>
      </c>
      <c r="AX1102" s="12" t="s">
        <v>73</v>
      </c>
      <c r="AY1102" s="212" t="s">
        <v>124</v>
      </c>
    </row>
    <row r="1103" spans="1:65" s="12" customFormat="1" ht="11.25">
      <c r="B1103" s="203"/>
      <c r="C1103" s="204"/>
      <c r="D1103" s="193" t="s">
        <v>200</v>
      </c>
      <c r="E1103" s="205" t="s">
        <v>1</v>
      </c>
      <c r="F1103" s="206" t="s">
        <v>229</v>
      </c>
      <c r="G1103" s="204"/>
      <c r="H1103" s="205" t="s">
        <v>1</v>
      </c>
      <c r="I1103" s="207"/>
      <c r="J1103" s="204"/>
      <c r="K1103" s="204"/>
      <c r="L1103" s="208"/>
      <c r="M1103" s="209"/>
      <c r="N1103" s="210"/>
      <c r="O1103" s="210"/>
      <c r="P1103" s="210"/>
      <c r="Q1103" s="210"/>
      <c r="R1103" s="210"/>
      <c r="S1103" s="210"/>
      <c r="T1103" s="211"/>
      <c r="AT1103" s="212" t="s">
        <v>200</v>
      </c>
      <c r="AU1103" s="212" t="s">
        <v>81</v>
      </c>
      <c r="AV1103" s="12" t="s">
        <v>81</v>
      </c>
      <c r="AW1103" s="12" t="s">
        <v>30</v>
      </c>
      <c r="AX1103" s="12" t="s">
        <v>73</v>
      </c>
      <c r="AY1103" s="212" t="s">
        <v>124</v>
      </c>
    </row>
    <row r="1104" spans="1:65" s="13" customFormat="1" ht="11.25">
      <c r="B1104" s="213"/>
      <c r="C1104" s="214"/>
      <c r="D1104" s="193" t="s">
        <v>200</v>
      </c>
      <c r="E1104" s="215" t="s">
        <v>1</v>
      </c>
      <c r="F1104" s="216" t="s">
        <v>831</v>
      </c>
      <c r="G1104" s="214"/>
      <c r="H1104" s="217">
        <v>2.8570000000000002</v>
      </c>
      <c r="I1104" s="218"/>
      <c r="J1104" s="214"/>
      <c r="K1104" s="214"/>
      <c r="L1104" s="219"/>
      <c r="M1104" s="220"/>
      <c r="N1104" s="221"/>
      <c r="O1104" s="221"/>
      <c r="P1104" s="221"/>
      <c r="Q1104" s="221"/>
      <c r="R1104" s="221"/>
      <c r="S1104" s="221"/>
      <c r="T1104" s="222"/>
      <c r="AT1104" s="223" t="s">
        <v>200</v>
      </c>
      <c r="AU1104" s="223" t="s">
        <v>81</v>
      </c>
      <c r="AV1104" s="13" t="s">
        <v>83</v>
      </c>
      <c r="AW1104" s="13" t="s">
        <v>30</v>
      </c>
      <c r="AX1104" s="13" t="s">
        <v>73</v>
      </c>
      <c r="AY1104" s="223" t="s">
        <v>124</v>
      </c>
    </row>
    <row r="1105" spans="1:65" s="12" customFormat="1" ht="11.25">
      <c r="B1105" s="203"/>
      <c r="C1105" s="204"/>
      <c r="D1105" s="193" t="s">
        <v>200</v>
      </c>
      <c r="E1105" s="205" t="s">
        <v>1</v>
      </c>
      <c r="F1105" s="206" t="s">
        <v>561</v>
      </c>
      <c r="G1105" s="204"/>
      <c r="H1105" s="205" t="s">
        <v>1</v>
      </c>
      <c r="I1105" s="207"/>
      <c r="J1105" s="204"/>
      <c r="K1105" s="204"/>
      <c r="L1105" s="208"/>
      <c r="M1105" s="209"/>
      <c r="N1105" s="210"/>
      <c r="O1105" s="210"/>
      <c r="P1105" s="210"/>
      <c r="Q1105" s="210"/>
      <c r="R1105" s="210"/>
      <c r="S1105" s="210"/>
      <c r="T1105" s="211"/>
      <c r="AT1105" s="212" t="s">
        <v>200</v>
      </c>
      <c r="AU1105" s="212" t="s">
        <v>81</v>
      </c>
      <c r="AV1105" s="12" t="s">
        <v>81</v>
      </c>
      <c r="AW1105" s="12" t="s">
        <v>30</v>
      </c>
      <c r="AX1105" s="12" t="s">
        <v>73</v>
      </c>
      <c r="AY1105" s="212" t="s">
        <v>124</v>
      </c>
    </row>
    <row r="1106" spans="1:65" s="12" customFormat="1" ht="11.25">
      <c r="B1106" s="203"/>
      <c r="C1106" s="204"/>
      <c r="D1106" s="193" t="s">
        <v>200</v>
      </c>
      <c r="E1106" s="205" t="s">
        <v>1</v>
      </c>
      <c r="F1106" s="206" t="s">
        <v>229</v>
      </c>
      <c r="G1106" s="204"/>
      <c r="H1106" s="205" t="s">
        <v>1</v>
      </c>
      <c r="I1106" s="207"/>
      <c r="J1106" s="204"/>
      <c r="K1106" s="204"/>
      <c r="L1106" s="208"/>
      <c r="M1106" s="209"/>
      <c r="N1106" s="210"/>
      <c r="O1106" s="210"/>
      <c r="P1106" s="210"/>
      <c r="Q1106" s="210"/>
      <c r="R1106" s="210"/>
      <c r="S1106" s="210"/>
      <c r="T1106" s="211"/>
      <c r="AT1106" s="212" t="s">
        <v>200</v>
      </c>
      <c r="AU1106" s="212" t="s">
        <v>81</v>
      </c>
      <c r="AV1106" s="12" t="s">
        <v>81</v>
      </c>
      <c r="AW1106" s="12" t="s">
        <v>30</v>
      </c>
      <c r="AX1106" s="12" t="s">
        <v>73</v>
      </c>
      <c r="AY1106" s="212" t="s">
        <v>124</v>
      </c>
    </row>
    <row r="1107" spans="1:65" s="13" customFormat="1" ht="11.25">
      <c r="B1107" s="213"/>
      <c r="C1107" s="214"/>
      <c r="D1107" s="193" t="s">
        <v>200</v>
      </c>
      <c r="E1107" s="215" t="s">
        <v>1</v>
      </c>
      <c r="F1107" s="216" t="s">
        <v>832</v>
      </c>
      <c r="G1107" s="214"/>
      <c r="H1107" s="217">
        <v>2.8570000000000002</v>
      </c>
      <c r="I1107" s="218"/>
      <c r="J1107" s="214"/>
      <c r="K1107" s="214"/>
      <c r="L1107" s="219"/>
      <c r="M1107" s="220"/>
      <c r="N1107" s="221"/>
      <c r="O1107" s="221"/>
      <c r="P1107" s="221"/>
      <c r="Q1107" s="221"/>
      <c r="R1107" s="221"/>
      <c r="S1107" s="221"/>
      <c r="T1107" s="222"/>
      <c r="AT1107" s="223" t="s">
        <v>200</v>
      </c>
      <c r="AU1107" s="223" t="s">
        <v>81</v>
      </c>
      <c r="AV1107" s="13" t="s">
        <v>83</v>
      </c>
      <c r="AW1107" s="13" t="s">
        <v>30</v>
      </c>
      <c r="AX1107" s="13" t="s">
        <v>73</v>
      </c>
      <c r="AY1107" s="223" t="s">
        <v>124</v>
      </c>
    </row>
    <row r="1108" spans="1:65" s="14" customFormat="1" ht="11.25">
      <c r="B1108" s="224"/>
      <c r="C1108" s="225"/>
      <c r="D1108" s="193" t="s">
        <v>200</v>
      </c>
      <c r="E1108" s="226" t="s">
        <v>1</v>
      </c>
      <c r="F1108" s="227" t="s">
        <v>205</v>
      </c>
      <c r="G1108" s="225"/>
      <c r="H1108" s="228">
        <v>5.7140000000000004</v>
      </c>
      <c r="I1108" s="229"/>
      <c r="J1108" s="225"/>
      <c r="K1108" s="225"/>
      <c r="L1108" s="230"/>
      <c r="M1108" s="231"/>
      <c r="N1108" s="232"/>
      <c r="O1108" s="232"/>
      <c r="P1108" s="232"/>
      <c r="Q1108" s="232"/>
      <c r="R1108" s="232"/>
      <c r="S1108" s="232"/>
      <c r="T1108" s="233"/>
      <c r="AT1108" s="234" t="s">
        <v>200</v>
      </c>
      <c r="AU1108" s="234" t="s">
        <v>81</v>
      </c>
      <c r="AV1108" s="14" t="s">
        <v>129</v>
      </c>
      <c r="AW1108" s="14" t="s">
        <v>30</v>
      </c>
      <c r="AX1108" s="14" t="s">
        <v>81</v>
      </c>
      <c r="AY1108" s="234" t="s">
        <v>124</v>
      </c>
    </row>
    <row r="1109" spans="1:65" s="2" customFormat="1" ht="49.15" customHeight="1">
      <c r="A1109" s="34"/>
      <c r="B1109" s="35"/>
      <c r="C1109" s="179" t="s">
        <v>502</v>
      </c>
      <c r="D1109" s="179" t="s">
        <v>125</v>
      </c>
      <c r="E1109" s="180" t="s">
        <v>833</v>
      </c>
      <c r="F1109" s="181" t="s">
        <v>834</v>
      </c>
      <c r="G1109" s="182" t="s">
        <v>226</v>
      </c>
      <c r="H1109" s="183">
        <v>8</v>
      </c>
      <c r="I1109" s="184"/>
      <c r="J1109" s="185">
        <f>ROUND(I1109*H1109,2)</f>
        <v>0</v>
      </c>
      <c r="K1109" s="186"/>
      <c r="L1109" s="39"/>
      <c r="M1109" s="187" t="s">
        <v>1</v>
      </c>
      <c r="N1109" s="188" t="s">
        <v>38</v>
      </c>
      <c r="O1109" s="71"/>
      <c r="P1109" s="189">
        <f>O1109*H1109</f>
        <v>0</v>
      </c>
      <c r="Q1109" s="189">
        <v>0</v>
      </c>
      <c r="R1109" s="189">
        <f>Q1109*H1109</f>
        <v>0</v>
      </c>
      <c r="S1109" s="189">
        <v>0</v>
      </c>
      <c r="T1109" s="190">
        <f>S1109*H1109</f>
        <v>0</v>
      </c>
      <c r="U1109" s="34"/>
      <c r="V1109" s="34"/>
      <c r="W1109" s="34"/>
      <c r="X1109" s="34"/>
      <c r="Y1109" s="34"/>
      <c r="Z1109" s="34"/>
      <c r="AA1109" s="34"/>
      <c r="AB1109" s="34"/>
      <c r="AC1109" s="34"/>
      <c r="AD1109" s="34"/>
      <c r="AE1109" s="34"/>
      <c r="AR1109" s="191" t="s">
        <v>129</v>
      </c>
      <c r="AT1109" s="191" t="s">
        <v>125</v>
      </c>
      <c r="AU1109" s="191" t="s">
        <v>81</v>
      </c>
      <c r="AY1109" s="17" t="s">
        <v>124</v>
      </c>
      <c r="BE1109" s="192">
        <f>IF(N1109="základní",J1109,0)</f>
        <v>0</v>
      </c>
      <c r="BF1109" s="192">
        <f>IF(N1109="snížená",J1109,0)</f>
        <v>0</v>
      </c>
      <c r="BG1109" s="192">
        <f>IF(N1109="zákl. přenesená",J1109,0)</f>
        <v>0</v>
      </c>
      <c r="BH1109" s="192">
        <f>IF(N1109="sníž. přenesená",J1109,0)</f>
        <v>0</v>
      </c>
      <c r="BI1109" s="192">
        <f>IF(N1109="nulová",J1109,0)</f>
        <v>0</v>
      </c>
      <c r="BJ1109" s="17" t="s">
        <v>81</v>
      </c>
      <c r="BK1109" s="192">
        <f>ROUND(I1109*H1109,2)</f>
        <v>0</v>
      </c>
      <c r="BL1109" s="17" t="s">
        <v>129</v>
      </c>
      <c r="BM1109" s="191" t="s">
        <v>835</v>
      </c>
    </row>
    <row r="1110" spans="1:65" s="2" customFormat="1" ht="29.25">
      <c r="A1110" s="34"/>
      <c r="B1110" s="35"/>
      <c r="C1110" s="36"/>
      <c r="D1110" s="193" t="s">
        <v>130</v>
      </c>
      <c r="E1110" s="36"/>
      <c r="F1110" s="194" t="s">
        <v>836</v>
      </c>
      <c r="G1110" s="36"/>
      <c r="H1110" s="36"/>
      <c r="I1110" s="195"/>
      <c r="J1110" s="36"/>
      <c r="K1110" s="36"/>
      <c r="L1110" s="39"/>
      <c r="M1110" s="196"/>
      <c r="N1110" s="197"/>
      <c r="O1110" s="71"/>
      <c r="P1110" s="71"/>
      <c r="Q1110" s="71"/>
      <c r="R1110" s="71"/>
      <c r="S1110" s="71"/>
      <c r="T1110" s="72"/>
      <c r="U1110" s="34"/>
      <c r="V1110" s="34"/>
      <c r="W1110" s="34"/>
      <c r="X1110" s="34"/>
      <c r="Y1110" s="34"/>
      <c r="Z1110" s="34"/>
      <c r="AA1110" s="34"/>
      <c r="AB1110" s="34"/>
      <c r="AC1110" s="34"/>
      <c r="AD1110" s="34"/>
      <c r="AE1110" s="34"/>
      <c r="AT1110" s="17" t="s">
        <v>130</v>
      </c>
      <c r="AU1110" s="17" t="s">
        <v>81</v>
      </c>
    </row>
    <row r="1111" spans="1:65" s="2" customFormat="1" ht="19.5">
      <c r="A1111" s="34"/>
      <c r="B1111" s="35"/>
      <c r="C1111" s="36"/>
      <c r="D1111" s="193" t="s">
        <v>198</v>
      </c>
      <c r="E1111" s="36"/>
      <c r="F1111" s="194" t="s">
        <v>837</v>
      </c>
      <c r="G1111" s="36"/>
      <c r="H1111" s="36"/>
      <c r="I1111" s="195"/>
      <c r="J1111" s="36"/>
      <c r="K1111" s="36"/>
      <c r="L1111" s="39"/>
      <c r="M1111" s="196"/>
      <c r="N1111" s="197"/>
      <c r="O1111" s="71"/>
      <c r="P1111" s="71"/>
      <c r="Q1111" s="71"/>
      <c r="R1111" s="71"/>
      <c r="S1111" s="71"/>
      <c r="T1111" s="72"/>
      <c r="U1111" s="34"/>
      <c r="V1111" s="34"/>
      <c r="W1111" s="34"/>
      <c r="X1111" s="34"/>
      <c r="Y1111" s="34"/>
      <c r="Z1111" s="34"/>
      <c r="AA1111" s="34"/>
      <c r="AB1111" s="34"/>
      <c r="AC1111" s="34"/>
      <c r="AD1111" s="34"/>
      <c r="AE1111" s="34"/>
      <c r="AT1111" s="17" t="s">
        <v>198</v>
      </c>
      <c r="AU1111" s="17" t="s">
        <v>81</v>
      </c>
    </row>
    <row r="1112" spans="1:65" s="12" customFormat="1" ht="11.25">
      <c r="B1112" s="203"/>
      <c r="C1112" s="204"/>
      <c r="D1112" s="193" t="s">
        <v>200</v>
      </c>
      <c r="E1112" s="205" t="s">
        <v>1</v>
      </c>
      <c r="F1112" s="206" t="s">
        <v>838</v>
      </c>
      <c r="G1112" s="204"/>
      <c r="H1112" s="205" t="s">
        <v>1</v>
      </c>
      <c r="I1112" s="207"/>
      <c r="J1112" s="204"/>
      <c r="K1112" s="204"/>
      <c r="L1112" s="208"/>
      <c r="M1112" s="209"/>
      <c r="N1112" s="210"/>
      <c r="O1112" s="210"/>
      <c r="P1112" s="210"/>
      <c r="Q1112" s="210"/>
      <c r="R1112" s="210"/>
      <c r="S1112" s="210"/>
      <c r="T1112" s="211"/>
      <c r="AT1112" s="212" t="s">
        <v>200</v>
      </c>
      <c r="AU1112" s="212" t="s">
        <v>81</v>
      </c>
      <c r="AV1112" s="12" t="s">
        <v>81</v>
      </c>
      <c r="AW1112" s="12" t="s">
        <v>30</v>
      </c>
      <c r="AX1112" s="12" t="s">
        <v>73</v>
      </c>
      <c r="AY1112" s="212" t="s">
        <v>124</v>
      </c>
    </row>
    <row r="1113" spans="1:65" s="12" customFormat="1" ht="11.25">
      <c r="B1113" s="203"/>
      <c r="C1113" s="204"/>
      <c r="D1113" s="193" t="s">
        <v>200</v>
      </c>
      <c r="E1113" s="205" t="s">
        <v>1</v>
      </c>
      <c r="F1113" s="206" t="s">
        <v>229</v>
      </c>
      <c r="G1113" s="204"/>
      <c r="H1113" s="205" t="s">
        <v>1</v>
      </c>
      <c r="I1113" s="207"/>
      <c r="J1113" s="204"/>
      <c r="K1113" s="204"/>
      <c r="L1113" s="208"/>
      <c r="M1113" s="209"/>
      <c r="N1113" s="210"/>
      <c r="O1113" s="210"/>
      <c r="P1113" s="210"/>
      <c r="Q1113" s="210"/>
      <c r="R1113" s="210"/>
      <c r="S1113" s="210"/>
      <c r="T1113" s="211"/>
      <c r="AT1113" s="212" t="s">
        <v>200</v>
      </c>
      <c r="AU1113" s="212" t="s">
        <v>81</v>
      </c>
      <c r="AV1113" s="12" t="s">
        <v>81</v>
      </c>
      <c r="AW1113" s="12" t="s">
        <v>30</v>
      </c>
      <c r="AX1113" s="12" t="s">
        <v>73</v>
      </c>
      <c r="AY1113" s="212" t="s">
        <v>124</v>
      </c>
    </row>
    <row r="1114" spans="1:65" s="13" customFormat="1" ht="11.25">
      <c r="B1114" s="213"/>
      <c r="C1114" s="214"/>
      <c r="D1114" s="193" t="s">
        <v>200</v>
      </c>
      <c r="E1114" s="215" t="s">
        <v>1</v>
      </c>
      <c r="F1114" s="216" t="s">
        <v>839</v>
      </c>
      <c r="G1114" s="214"/>
      <c r="H1114" s="217">
        <v>2</v>
      </c>
      <c r="I1114" s="218"/>
      <c r="J1114" s="214"/>
      <c r="K1114" s="214"/>
      <c r="L1114" s="219"/>
      <c r="M1114" s="220"/>
      <c r="N1114" s="221"/>
      <c r="O1114" s="221"/>
      <c r="P1114" s="221"/>
      <c r="Q1114" s="221"/>
      <c r="R1114" s="221"/>
      <c r="S1114" s="221"/>
      <c r="T1114" s="222"/>
      <c r="AT1114" s="223" t="s">
        <v>200</v>
      </c>
      <c r="AU1114" s="223" t="s">
        <v>81</v>
      </c>
      <c r="AV1114" s="13" t="s">
        <v>83</v>
      </c>
      <c r="AW1114" s="13" t="s">
        <v>30</v>
      </c>
      <c r="AX1114" s="13" t="s">
        <v>73</v>
      </c>
      <c r="AY1114" s="223" t="s">
        <v>124</v>
      </c>
    </row>
    <row r="1115" spans="1:65" s="12" customFormat="1" ht="11.25">
      <c r="B1115" s="203"/>
      <c r="C1115" s="204"/>
      <c r="D1115" s="193" t="s">
        <v>200</v>
      </c>
      <c r="E1115" s="205" t="s">
        <v>1</v>
      </c>
      <c r="F1115" s="206" t="s">
        <v>231</v>
      </c>
      <c r="G1115" s="204"/>
      <c r="H1115" s="205" t="s">
        <v>1</v>
      </c>
      <c r="I1115" s="207"/>
      <c r="J1115" s="204"/>
      <c r="K1115" s="204"/>
      <c r="L1115" s="208"/>
      <c r="M1115" s="209"/>
      <c r="N1115" s="210"/>
      <c r="O1115" s="210"/>
      <c r="P1115" s="210"/>
      <c r="Q1115" s="210"/>
      <c r="R1115" s="210"/>
      <c r="S1115" s="210"/>
      <c r="T1115" s="211"/>
      <c r="AT1115" s="212" t="s">
        <v>200</v>
      </c>
      <c r="AU1115" s="212" t="s">
        <v>81</v>
      </c>
      <c r="AV1115" s="12" t="s">
        <v>81</v>
      </c>
      <c r="AW1115" s="12" t="s">
        <v>30</v>
      </c>
      <c r="AX1115" s="12" t="s">
        <v>73</v>
      </c>
      <c r="AY1115" s="212" t="s">
        <v>124</v>
      </c>
    </row>
    <row r="1116" spans="1:65" s="13" customFormat="1" ht="11.25">
      <c r="B1116" s="213"/>
      <c r="C1116" s="214"/>
      <c r="D1116" s="193" t="s">
        <v>200</v>
      </c>
      <c r="E1116" s="215" t="s">
        <v>1</v>
      </c>
      <c r="F1116" s="216" t="s">
        <v>840</v>
      </c>
      <c r="G1116" s="214"/>
      <c r="H1116" s="217">
        <v>2</v>
      </c>
      <c r="I1116" s="218"/>
      <c r="J1116" s="214"/>
      <c r="K1116" s="214"/>
      <c r="L1116" s="219"/>
      <c r="M1116" s="220"/>
      <c r="N1116" s="221"/>
      <c r="O1116" s="221"/>
      <c r="P1116" s="221"/>
      <c r="Q1116" s="221"/>
      <c r="R1116" s="221"/>
      <c r="S1116" s="221"/>
      <c r="T1116" s="222"/>
      <c r="AT1116" s="223" t="s">
        <v>200</v>
      </c>
      <c r="AU1116" s="223" t="s">
        <v>81</v>
      </c>
      <c r="AV1116" s="13" t="s">
        <v>83</v>
      </c>
      <c r="AW1116" s="13" t="s">
        <v>30</v>
      </c>
      <c r="AX1116" s="13" t="s">
        <v>73</v>
      </c>
      <c r="AY1116" s="223" t="s">
        <v>124</v>
      </c>
    </row>
    <row r="1117" spans="1:65" s="12" customFormat="1" ht="11.25">
      <c r="B1117" s="203"/>
      <c r="C1117" s="204"/>
      <c r="D1117" s="193" t="s">
        <v>200</v>
      </c>
      <c r="E1117" s="205" t="s">
        <v>1</v>
      </c>
      <c r="F1117" s="206" t="s">
        <v>841</v>
      </c>
      <c r="G1117" s="204"/>
      <c r="H1117" s="205" t="s">
        <v>1</v>
      </c>
      <c r="I1117" s="207"/>
      <c r="J1117" s="204"/>
      <c r="K1117" s="204"/>
      <c r="L1117" s="208"/>
      <c r="M1117" s="209"/>
      <c r="N1117" s="210"/>
      <c r="O1117" s="210"/>
      <c r="P1117" s="210"/>
      <c r="Q1117" s="210"/>
      <c r="R1117" s="210"/>
      <c r="S1117" s="210"/>
      <c r="T1117" s="211"/>
      <c r="AT1117" s="212" t="s">
        <v>200</v>
      </c>
      <c r="AU1117" s="212" t="s">
        <v>81</v>
      </c>
      <c r="AV1117" s="12" t="s">
        <v>81</v>
      </c>
      <c r="AW1117" s="12" t="s">
        <v>30</v>
      </c>
      <c r="AX1117" s="12" t="s">
        <v>73</v>
      </c>
      <c r="AY1117" s="212" t="s">
        <v>124</v>
      </c>
    </row>
    <row r="1118" spans="1:65" s="12" customFormat="1" ht="11.25">
      <c r="B1118" s="203"/>
      <c r="C1118" s="204"/>
      <c r="D1118" s="193" t="s">
        <v>200</v>
      </c>
      <c r="E1118" s="205" t="s">
        <v>1</v>
      </c>
      <c r="F1118" s="206" t="s">
        <v>229</v>
      </c>
      <c r="G1118" s="204"/>
      <c r="H1118" s="205" t="s">
        <v>1</v>
      </c>
      <c r="I1118" s="207"/>
      <c r="J1118" s="204"/>
      <c r="K1118" s="204"/>
      <c r="L1118" s="208"/>
      <c r="M1118" s="209"/>
      <c r="N1118" s="210"/>
      <c r="O1118" s="210"/>
      <c r="P1118" s="210"/>
      <c r="Q1118" s="210"/>
      <c r="R1118" s="210"/>
      <c r="S1118" s="210"/>
      <c r="T1118" s="211"/>
      <c r="AT1118" s="212" t="s">
        <v>200</v>
      </c>
      <c r="AU1118" s="212" t="s">
        <v>81</v>
      </c>
      <c r="AV1118" s="12" t="s">
        <v>81</v>
      </c>
      <c r="AW1118" s="12" t="s">
        <v>30</v>
      </c>
      <c r="AX1118" s="12" t="s">
        <v>73</v>
      </c>
      <c r="AY1118" s="212" t="s">
        <v>124</v>
      </c>
    </row>
    <row r="1119" spans="1:65" s="13" customFormat="1" ht="11.25">
      <c r="B1119" s="213"/>
      <c r="C1119" s="214"/>
      <c r="D1119" s="193" t="s">
        <v>200</v>
      </c>
      <c r="E1119" s="215" t="s">
        <v>1</v>
      </c>
      <c r="F1119" s="216" t="s">
        <v>842</v>
      </c>
      <c r="G1119" s="214"/>
      <c r="H1119" s="217">
        <v>2</v>
      </c>
      <c r="I1119" s="218"/>
      <c r="J1119" s="214"/>
      <c r="K1119" s="214"/>
      <c r="L1119" s="219"/>
      <c r="M1119" s="220"/>
      <c r="N1119" s="221"/>
      <c r="O1119" s="221"/>
      <c r="P1119" s="221"/>
      <c r="Q1119" s="221"/>
      <c r="R1119" s="221"/>
      <c r="S1119" s="221"/>
      <c r="T1119" s="222"/>
      <c r="AT1119" s="223" t="s">
        <v>200</v>
      </c>
      <c r="AU1119" s="223" t="s">
        <v>81</v>
      </c>
      <c r="AV1119" s="13" t="s">
        <v>83</v>
      </c>
      <c r="AW1119" s="13" t="s">
        <v>30</v>
      </c>
      <c r="AX1119" s="13" t="s">
        <v>73</v>
      </c>
      <c r="AY1119" s="223" t="s">
        <v>124</v>
      </c>
    </row>
    <row r="1120" spans="1:65" s="12" customFormat="1" ht="11.25">
      <c r="B1120" s="203"/>
      <c r="C1120" s="204"/>
      <c r="D1120" s="193" t="s">
        <v>200</v>
      </c>
      <c r="E1120" s="205" t="s">
        <v>1</v>
      </c>
      <c r="F1120" s="206" t="s">
        <v>231</v>
      </c>
      <c r="G1120" s="204"/>
      <c r="H1120" s="205" t="s">
        <v>1</v>
      </c>
      <c r="I1120" s="207"/>
      <c r="J1120" s="204"/>
      <c r="K1120" s="204"/>
      <c r="L1120" s="208"/>
      <c r="M1120" s="209"/>
      <c r="N1120" s="210"/>
      <c r="O1120" s="210"/>
      <c r="P1120" s="210"/>
      <c r="Q1120" s="210"/>
      <c r="R1120" s="210"/>
      <c r="S1120" s="210"/>
      <c r="T1120" s="211"/>
      <c r="AT1120" s="212" t="s">
        <v>200</v>
      </c>
      <c r="AU1120" s="212" t="s">
        <v>81</v>
      </c>
      <c r="AV1120" s="12" t="s">
        <v>81</v>
      </c>
      <c r="AW1120" s="12" t="s">
        <v>30</v>
      </c>
      <c r="AX1120" s="12" t="s">
        <v>73</v>
      </c>
      <c r="AY1120" s="212" t="s">
        <v>124</v>
      </c>
    </row>
    <row r="1121" spans="1:65" s="13" customFormat="1" ht="11.25">
      <c r="B1121" s="213"/>
      <c r="C1121" s="214"/>
      <c r="D1121" s="193" t="s">
        <v>200</v>
      </c>
      <c r="E1121" s="215" t="s">
        <v>1</v>
      </c>
      <c r="F1121" s="216" t="s">
        <v>843</v>
      </c>
      <c r="G1121" s="214"/>
      <c r="H1121" s="217">
        <v>2</v>
      </c>
      <c r="I1121" s="218"/>
      <c r="J1121" s="214"/>
      <c r="K1121" s="214"/>
      <c r="L1121" s="219"/>
      <c r="M1121" s="220"/>
      <c r="N1121" s="221"/>
      <c r="O1121" s="221"/>
      <c r="P1121" s="221"/>
      <c r="Q1121" s="221"/>
      <c r="R1121" s="221"/>
      <c r="S1121" s="221"/>
      <c r="T1121" s="222"/>
      <c r="AT1121" s="223" t="s">
        <v>200</v>
      </c>
      <c r="AU1121" s="223" t="s">
        <v>81</v>
      </c>
      <c r="AV1121" s="13" t="s">
        <v>83</v>
      </c>
      <c r="AW1121" s="13" t="s">
        <v>30</v>
      </c>
      <c r="AX1121" s="13" t="s">
        <v>73</v>
      </c>
      <c r="AY1121" s="223" t="s">
        <v>124</v>
      </c>
    </row>
    <row r="1122" spans="1:65" s="14" customFormat="1" ht="11.25">
      <c r="B1122" s="224"/>
      <c r="C1122" s="225"/>
      <c r="D1122" s="193" t="s">
        <v>200</v>
      </c>
      <c r="E1122" s="226" t="s">
        <v>1</v>
      </c>
      <c r="F1122" s="227" t="s">
        <v>205</v>
      </c>
      <c r="G1122" s="225"/>
      <c r="H1122" s="228">
        <v>8</v>
      </c>
      <c r="I1122" s="229"/>
      <c r="J1122" s="225"/>
      <c r="K1122" s="225"/>
      <c r="L1122" s="230"/>
      <c r="M1122" s="231"/>
      <c r="N1122" s="232"/>
      <c r="O1122" s="232"/>
      <c r="P1122" s="232"/>
      <c r="Q1122" s="232"/>
      <c r="R1122" s="232"/>
      <c r="S1122" s="232"/>
      <c r="T1122" s="233"/>
      <c r="AT1122" s="234" t="s">
        <v>200</v>
      </c>
      <c r="AU1122" s="234" t="s">
        <v>81</v>
      </c>
      <c r="AV1122" s="14" t="s">
        <v>129</v>
      </c>
      <c r="AW1122" s="14" t="s">
        <v>30</v>
      </c>
      <c r="AX1122" s="14" t="s">
        <v>81</v>
      </c>
      <c r="AY1122" s="234" t="s">
        <v>124</v>
      </c>
    </row>
    <row r="1123" spans="1:65" s="2" customFormat="1" ht="49.15" customHeight="1">
      <c r="A1123" s="34"/>
      <c r="B1123" s="35"/>
      <c r="C1123" s="179" t="s">
        <v>844</v>
      </c>
      <c r="D1123" s="179" t="s">
        <v>125</v>
      </c>
      <c r="E1123" s="180" t="s">
        <v>845</v>
      </c>
      <c r="F1123" s="181" t="s">
        <v>846</v>
      </c>
      <c r="G1123" s="182" t="s">
        <v>216</v>
      </c>
      <c r="H1123" s="183">
        <v>1.776</v>
      </c>
      <c r="I1123" s="184"/>
      <c r="J1123" s="185">
        <f>ROUND(I1123*H1123,2)</f>
        <v>0</v>
      </c>
      <c r="K1123" s="186"/>
      <c r="L1123" s="39"/>
      <c r="M1123" s="187" t="s">
        <v>1</v>
      </c>
      <c r="N1123" s="188" t="s">
        <v>38</v>
      </c>
      <c r="O1123" s="71"/>
      <c r="P1123" s="189">
        <f>O1123*H1123</f>
        <v>0</v>
      </c>
      <c r="Q1123" s="189">
        <v>0</v>
      </c>
      <c r="R1123" s="189">
        <f>Q1123*H1123</f>
        <v>0</v>
      </c>
      <c r="S1123" s="189">
        <v>0</v>
      </c>
      <c r="T1123" s="190">
        <f>S1123*H1123</f>
        <v>0</v>
      </c>
      <c r="U1123" s="34"/>
      <c r="V1123" s="34"/>
      <c r="W1123" s="34"/>
      <c r="X1123" s="34"/>
      <c r="Y1123" s="34"/>
      <c r="Z1123" s="34"/>
      <c r="AA1123" s="34"/>
      <c r="AB1123" s="34"/>
      <c r="AC1123" s="34"/>
      <c r="AD1123" s="34"/>
      <c r="AE1123" s="34"/>
      <c r="AR1123" s="191" t="s">
        <v>129</v>
      </c>
      <c r="AT1123" s="191" t="s">
        <v>125</v>
      </c>
      <c r="AU1123" s="191" t="s">
        <v>81</v>
      </c>
      <c r="AY1123" s="17" t="s">
        <v>124</v>
      </c>
      <c r="BE1123" s="192">
        <f>IF(N1123="základní",J1123,0)</f>
        <v>0</v>
      </c>
      <c r="BF1123" s="192">
        <f>IF(N1123="snížená",J1123,0)</f>
        <v>0</v>
      </c>
      <c r="BG1123" s="192">
        <f>IF(N1123="zákl. přenesená",J1123,0)</f>
        <v>0</v>
      </c>
      <c r="BH1123" s="192">
        <f>IF(N1123="sníž. přenesená",J1123,0)</f>
        <v>0</v>
      </c>
      <c r="BI1123" s="192">
        <f>IF(N1123="nulová",J1123,0)</f>
        <v>0</v>
      </c>
      <c r="BJ1123" s="17" t="s">
        <v>81</v>
      </c>
      <c r="BK1123" s="192">
        <f>ROUND(I1123*H1123,2)</f>
        <v>0</v>
      </c>
      <c r="BL1123" s="17" t="s">
        <v>129</v>
      </c>
      <c r="BM1123" s="191" t="s">
        <v>847</v>
      </c>
    </row>
    <row r="1124" spans="1:65" s="2" customFormat="1" ht="29.25">
      <c r="A1124" s="34"/>
      <c r="B1124" s="35"/>
      <c r="C1124" s="36"/>
      <c r="D1124" s="193" t="s">
        <v>130</v>
      </c>
      <c r="E1124" s="36"/>
      <c r="F1124" s="194" t="s">
        <v>836</v>
      </c>
      <c r="G1124" s="36"/>
      <c r="H1124" s="36"/>
      <c r="I1124" s="195"/>
      <c r="J1124" s="36"/>
      <c r="K1124" s="36"/>
      <c r="L1124" s="39"/>
      <c r="M1124" s="196"/>
      <c r="N1124" s="197"/>
      <c r="O1124" s="71"/>
      <c r="P1124" s="71"/>
      <c r="Q1124" s="71"/>
      <c r="R1124" s="71"/>
      <c r="S1124" s="71"/>
      <c r="T1124" s="72"/>
      <c r="U1124" s="34"/>
      <c r="V1124" s="34"/>
      <c r="W1124" s="34"/>
      <c r="X1124" s="34"/>
      <c r="Y1124" s="34"/>
      <c r="Z1124" s="34"/>
      <c r="AA1124" s="34"/>
      <c r="AB1124" s="34"/>
      <c r="AC1124" s="34"/>
      <c r="AD1124" s="34"/>
      <c r="AE1124" s="34"/>
      <c r="AT1124" s="17" t="s">
        <v>130</v>
      </c>
      <c r="AU1124" s="17" t="s">
        <v>81</v>
      </c>
    </row>
    <row r="1125" spans="1:65" s="2" customFormat="1" ht="19.5">
      <c r="A1125" s="34"/>
      <c r="B1125" s="35"/>
      <c r="C1125" s="36"/>
      <c r="D1125" s="193" t="s">
        <v>198</v>
      </c>
      <c r="E1125" s="36"/>
      <c r="F1125" s="194" t="s">
        <v>837</v>
      </c>
      <c r="G1125" s="36"/>
      <c r="H1125" s="36"/>
      <c r="I1125" s="195"/>
      <c r="J1125" s="36"/>
      <c r="K1125" s="36"/>
      <c r="L1125" s="39"/>
      <c r="M1125" s="196"/>
      <c r="N1125" s="197"/>
      <c r="O1125" s="71"/>
      <c r="P1125" s="71"/>
      <c r="Q1125" s="71"/>
      <c r="R1125" s="71"/>
      <c r="S1125" s="71"/>
      <c r="T1125" s="72"/>
      <c r="U1125" s="34"/>
      <c r="V1125" s="34"/>
      <c r="W1125" s="34"/>
      <c r="X1125" s="34"/>
      <c r="Y1125" s="34"/>
      <c r="Z1125" s="34"/>
      <c r="AA1125" s="34"/>
      <c r="AB1125" s="34"/>
      <c r="AC1125" s="34"/>
      <c r="AD1125" s="34"/>
      <c r="AE1125" s="34"/>
      <c r="AT1125" s="17" t="s">
        <v>198</v>
      </c>
      <c r="AU1125" s="17" t="s">
        <v>81</v>
      </c>
    </row>
    <row r="1126" spans="1:65" s="12" customFormat="1" ht="11.25">
      <c r="B1126" s="203"/>
      <c r="C1126" s="204"/>
      <c r="D1126" s="193" t="s">
        <v>200</v>
      </c>
      <c r="E1126" s="205" t="s">
        <v>1</v>
      </c>
      <c r="F1126" s="206" t="s">
        <v>712</v>
      </c>
      <c r="G1126" s="204"/>
      <c r="H1126" s="205" t="s">
        <v>1</v>
      </c>
      <c r="I1126" s="207"/>
      <c r="J1126" s="204"/>
      <c r="K1126" s="204"/>
      <c r="L1126" s="208"/>
      <c r="M1126" s="209"/>
      <c r="N1126" s="210"/>
      <c r="O1126" s="210"/>
      <c r="P1126" s="210"/>
      <c r="Q1126" s="210"/>
      <c r="R1126" s="210"/>
      <c r="S1126" s="210"/>
      <c r="T1126" s="211"/>
      <c r="AT1126" s="212" t="s">
        <v>200</v>
      </c>
      <c r="AU1126" s="212" t="s">
        <v>81</v>
      </c>
      <c r="AV1126" s="12" t="s">
        <v>81</v>
      </c>
      <c r="AW1126" s="12" t="s">
        <v>30</v>
      </c>
      <c r="AX1126" s="12" t="s">
        <v>73</v>
      </c>
      <c r="AY1126" s="212" t="s">
        <v>124</v>
      </c>
    </row>
    <row r="1127" spans="1:65" s="12" customFormat="1" ht="11.25">
      <c r="B1127" s="203"/>
      <c r="C1127" s="204"/>
      <c r="D1127" s="193" t="s">
        <v>200</v>
      </c>
      <c r="E1127" s="205" t="s">
        <v>1</v>
      </c>
      <c r="F1127" s="206" t="s">
        <v>231</v>
      </c>
      <c r="G1127" s="204"/>
      <c r="H1127" s="205" t="s">
        <v>1</v>
      </c>
      <c r="I1127" s="207"/>
      <c r="J1127" s="204"/>
      <c r="K1127" s="204"/>
      <c r="L1127" s="208"/>
      <c r="M1127" s="209"/>
      <c r="N1127" s="210"/>
      <c r="O1127" s="210"/>
      <c r="P1127" s="210"/>
      <c r="Q1127" s="210"/>
      <c r="R1127" s="210"/>
      <c r="S1127" s="210"/>
      <c r="T1127" s="211"/>
      <c r="AT1127" s="212" t="s">
        <v>200</v>
      </c>
      <c r="AU1127" s="212" t="s">
        <v>81</v>
      </c>
      <c r="AV1127" s="12" t="s">
        <v>81</v>
      </c>
      <c r="AW1127" s="12" t="s">
        <v>30</v>
      </c>
      <c r="AX1127" s="12" t="s">
        <v>73</v>
      </c>
      <c r="AY1127" s="212" t="s">
        <v>124</v>
      </c>
    </row>
    <row r="1128" spans="1:65" s="13" customFormat="1" ht="11.25">
      <c r="B1128" s="213"/>
      <c r="C1128" s="214"/>
      <c r="D1128" s="193" t="s">
        <v>200</v>
      </c>
      <c r="E1128" s="215" t="s">
        <v>1</v>
      </c>
      <c r="F1128" s="216" t="s">
        <v>848</v>
      </c>
      <c r="G1128" s="214"/>
      <c r="H1128" s="217">
        <v>1.843</v>
      </c>
      <c r="I1128" s="218"/>
      <c r="J1128" s="214"/>
      <c r="K1128" s="214"/>
      <c r="L1128" s="219"/>
      <c r="M1128" s="220"/>
      <c r="N1128" s="221"/>
      <c r="O1128" s="221"/>
      <c r="P1128" s="221"/>
      <c r="Q1128" s="221"/>
      <c r="R1128" s="221"/>
      <c r="S1128" s="221"/>
      <c r="T1128" s="222"/>
      <c r="AT1128" s="223" t="s">
        <v>200</v>
      </c>
      <c r="AU1128" s="223" t="s">
        <v>81</v>
      </c>
      <c r="AV1128" s="13" t="s">
        <v>83</v>
      </c>
      <c r="AW1128" s="13" t="s">
        <v>30</v>
      </c>
      <c r="AX1128" s="13" t="s">
        <v>73</v>
      </c>
      <c r="AY1128" s="223" t="s">
        <v>124</v>
      </c>
    </row>
    <row r="1129" spans="1:65" s="13" customFormat="1" ht="11.25">
      <c r="B1129" s="213"/>
      <c r="C1129" s="214"/>
      <c r="D1129" s="193" t="s">
        <v>200</v>
      </c>
      <c r="E1129" s="215" t="s">
        <v>1</v>
      </c>
      <c r="F1129" s="216" t="s">
        <v>849</v>
      </c>
      <c r="G1129" s="214"/>
      <c r="H1129" s="217">
        <v>-0.9</v>
      </c>
      <c r="I1129" s="218"/>
      <c r="J1129" s="214"/>
      <c r="K1129" s="214"/>
      <c r="L1129" s="219"/>
      <c r="M1129" s="220"/>
      <c r="N1129" s="221"/>
      <c r="O1129" s="221"/>
      <c r="P1129" s="221"/>
      <c r="Q1129" s="221"/>
      <c r="R1129" s="221"/>
      <c r="S1129" s="221"/>
      <c r="T1129" s="222"/>
      <c r="AT1129" s="223" t="s">
        <v>200</v>
      </c>
      <c r="AU1129" s="223" t="s">
        <v>81</v>
      </c>
      <c r="AV1129" s="13" t="s">
        <v>83</v>
      </c>
      <c r="AW1129" s="13" t="s">
        <v>30</v>
      </c>
      <c r="AX1129" s="13" t="s">
        <v>73</v>
      </c>
      <c r="AY1129" s="223" t="s">
        <v>124</v>
      </c>
    </row>
    <row r="1130" spans="1:65" s="12" customFormat="1" ht="11.25">
      <c r="B1130" s="203"/>
      <c r="C1130" s="204"/>
      <c r="D1130" s="193" t="s">
        <v>200</v>
      </c>
      <c r="E1130" s="205" t="s">
        <v>1</v>
      </c>
      <c r="F1130" s="206" t="s">
        <v>714</v>
      </c>
      <c r="G1130" s="204"/>
      <c r="H1130" s="205" t="s">
        <v>1</v>
      </c>
      <c r="I1130" s="207"/>
      <c r="J1130" s="204"/>
      <c r="K1130" s="204"/>
      <c r="L1130" s="208"/>
      <c r="M1130" s="209"/>
      <c r="N1130" s="210"/>
      <c r="O1130" s="210"/>
      <c r="P1130" s="210"/>
      <c r="Q1130" s="210"/>
      <c r="R1130" s="210"/>
      <c r="S1130" s="210"/>
      <c r="T1130" s="211"/>
      <c r="AT1130" s="212" t="s">
        <v>200</v>
      </c>
      <c r="AU1130" s="212" t="s">
        <v>81</v>
      </c>
      <c r="AV1130" s="12" t="s">
        <v>81</v>
      </c>
      <c r="AW1130" s="12" t="s">
        <v>30</v>
      </c>
      <c r="AX1130" s="12" t="s">
        <v>73</v>
      </c>
      <c r="AY1130" s="212" t="s">
        <v>124</v>
      </c>
    </row>
    <row r="1131" spans="1:65" s="12" customFormat="1" ht="11.25">
      <c r="B1131" s="203"/>
      <c r="C1131" s="204"/>
      <c r="D1131" s="193" t="s">
        <v>200</v>
      </c>
      <c r="E1131" s="205" t="s">
        <v>1</v>
      </c>
      <c r="F1131" s="206" t="s">
        <v>229</v>
      </c>
      <c r="G1131" s="204"/>
      <c r="H1131" s="205" t="s">
        <v>1</v>
      </c>
      <c r="I1131" s="207"/>
      <c r="J1131" s="204"/>
      <c r="K1131" s="204"/>
      <c r="L1131" s="208"/>
      <c r="M1131" s="209"/>
      <c r="N1131" s="210"/>
      <c r="O1131" s="210"/>
      <c r="P1131" s="210"/>
      <c r="Q1131" s="210"/>
      <c r="R1131" s="210"/>
      <c r="S1131" s="210"/>
      <c r="T1131" s="211"/>
      <c r="AT1131" s="212" t="s">
        <v>200</v>
      </c>
      <c r="AU1131" s="212" t="s">
        <v>81</v>
      </c>
      <c r="AV1131" s="12" t="s">
        <v>81</v>
      </c>
      <c r="AW1131" s="12" t="s">
        <v>30</v>
      </c>
      <c r="AX1131" s="12" t="s">
        <v>73</v>
      </c>
      <c r="AY1131" s="212" t="s">
        <v>124</v>
      </c>
    </row>
    <row r="1132" spans="1:65" s="13" customFormat="1" ht="11.25">
      <c r="B1132" s="213"/>
      <c r="C1132" s="214"/>
      <c r="D1132" s="193" t="s">
        <v>200</v>
      </c>
      <c r="E1132" s="215" t="s">
        <v>1</v>
      </c>
      <c r="F1132" s="216" t="s">
        <v>850</v>
      </c>
      <c r="G1132" s="214"/>
      <c r="H1132" s="217">
        <v>1.7330000000000001</v>
      </c>
      <c r="I1132" s="218"/>
      <c r="J1132" s="214"/>
      <c r="K1132" s="214"/>
      <c r="L1132" s="219"/>
      <c r="M1132" s="220"/>
      <c r="N1132" s="221"/>
      <c r="O1132" s="221"/>
      <c r="P1132" s="221"/>
      <c r="Q1132" s="221"/>
      <c r="R1132" s="221"/>
      <c r="S1132" s="221"/>
      <c r="T1132" s="222"/>
      <c r="AT1132" s="223" t="s">
        <v>200</v>
      </c>
      <c r="AU1132" s="223" t="s">
        <v>81</v>
      </c>
      <c r="AV1132" s="13" t="s">
        <v>83</v>
      </c>
      <c r="AW1132" s="13" t="s">
        <v>30</v>
      </c>
      <c r="AX1132" s="13" t="s">
        <v>73</v>
      </c>
      <c r="AY1132" s="223" t="s">
        <v>124</v>
      </c>
    </row>
    <row r="1133" spans="1:65" s="13" customFormat="1" ht="11.25">
      <c r="B1133" s="213"/>
      <c r="C1133" s="214"/>
      <c r="D1133" s="193" t="s">
        <v>200</v>
      </c>
      <c r="E1133" s="215" t="s">
        <v>1</v>
      </c>
      <c r="F1133" s="216" t="s">
        <v>851</v>
      </c>
      <c r="G1133" s="214"/>
      <c r="H1133" s="217">
        <v>-0.9</v>
      </c>
      <c r="I1133" s="218"/>
      <c r="J1133" s="214"/>
      <c r="K1133" s="214"/>
      <c r="L1133" s="219"/>
      <c r="M1133" s="220"/>
      <c r="N1133" s="221"/>
      <c r="O1133" s="221"/>
      <c r="P1133" s="221"/>
      <c r="Q1133" s="221"/>
      <c r="R1133" s="221"/>
      <c r="S1133" s="221"/>
      <c r="T1133" s="222"/>
      <c r="AT1133" s="223" t="s">
        <v>200</v>
      </c>
      <c r="AU1133" s="223" t="s">
        <v>81</v>
      </c>
      <c r="AV1133" s="13" t="s">
        <v>83</v>
      </c>
      <c r="AW1133" s="13" t="s">
        <v>30</v>
      </c>
      <c r="AX1133" s="13" t="s">
        <v>73</v>
      </c>
      <c r="AY1133" s="223" t="s">
        <v>124</v>
      </c>
    </row>
    <row r="1134" spans="1:65" s="14" customFormat="1" ht="11.25">
      <c r="B1134" s="224"/>
      <c r="C1134" s="225"/>
      <c r="D1134" s="193" t="s">
        <v>200</v>
      </c>
      <c r="E1134" s="226" t="s">
        <v>1</v>
      </c>
      <c r="F1134" s="227" t="s">
        <v>205</v>
      </c>
      <c r="G1134" s="225"/>
      <c r="H1134" s="228">
        <v>1.7760000000000002</v>
      </c>
      <c r="I1134" s="229"/>
      <c r="J1134" s="225"/>
      <c r="K1134" s="225"/>
      <c r="L1134" s="230"/>
      <c r="M1134" s="231"/>
      <c r="N1134" s="232"/>
      <c r="O1134" s="232"/>
      <c r="P1134" s="232"/>
      <c r="Q1134" s="232"/>
      <c r="R1134" s="232"/>
      <c r="S1134" s="232"/>
      <c r="T1134" s="233"/>
      <c r="AT1134" s="234" t="s">
        <v>200</v>
      </c>
      <c r="AU1134" s="234" t="s">
        <v>81</v>
      </c>
      <c r="AV1134" s="14" t="s">
        <v>129</v>
      </c>
      <c r="AW1134" s="14" t="s">
        <v>30</v>
      </c>
      <c r="AX1134" s="14" t="s">
        <v>81</v>
      </c>
      <c r="AY1134" s="234" t="s">
        <v>124</v>
      </c>
    </row>
    <row r="1135" spans="1:65" s="2" customFormat="1" ht="49.15" customHeight="1">
      <c r="A1135" s="34"/>
      <c r="B1135" s="35"/>
      <c r="C1135" s="179" t="s">
        <v>511</v>
      </c>
      <c r="D1135" s="179" t="s">
        <v>125</v>
      </c>
      <c r="E1135" s="180" t="s">
        <v>852</v>
      </c>
      <c r="F1135" s="181" t="s">
        <v>853</v>
      </c>
      <c r="G1135" s="182" t="s">
        <v>216</v>
      </c>
      <c r="H1135" s="183">
        <v>1.948</v>
      </c>
      <c r="I1135" s="184"/>
      <c r="J1135" s="185">
        <f>ROUND(I1135*H1135,2)</f>
        <v>0</v>
      </c>
      <c r="K1135" s="186"/>
      <c r="L1135" s="39"/>
      <c r="M1135" s="187" t="s">
        <v>1</v>
      </c>
      <c r="N1135" s="188" t="s">
        <v>38</v>
      </c>
      <c r="O1135" s="71"/>
      <c r="P1135" s="189">
        <f>O1135*H1135</f>
        <v>0</v>
      </c>
      <c r="Q1135" s="189">
        <v>0</v>
      </c>
      <c r="R1135" s="189">
        <f>Q1135*H1135</f>
        <v>0</v>
      </c>
      <c r="S1135" s="189">
        <v>0</v>
      </c>
      <c r="T1135" s="190">
        <f>S1135*H1135</f>
        <v>0</v>
      </c>
      <c r="U1135" s="34"/>
      <c r="V1135" s="34"/>
      <c r="W1135" s="34"/>
      <c r="X1135" s="34"/>
      <c r="Y1135" s="34"/>
      <c r="Z1135" s="34"/>
      <c r="AA1135" s="34"/>
      <c r="AB1135" s="34"/>
      <c r="AC1135" s="34"/>
      <c r="AD1135" s="34"/>
      <c r="AE1135" s="34"/>
      <c r="AR1135" s="191" t="s">
        <v>129</v>
      </c>
      <c r="AT1135" s="191" t="s">
        <v>125</v>
      </c>
      <c r="AU1135" s="191" t="s">
        <v>81</v>
      </c>
      <c r="AY1135" s="17" t="s">
        <v>124</v>
      </c>
      <c r="BE1135" s="192">
        <f>IF(N1135="základní",J1135,0)</f>
        <v>0</v>
      </c>
      <c r="BF1135" s="192">
        <f>IF(N1135="snížená",J1135,0)</f>
        <v>0</v>
      </c>
      <c r="BG1135" s="192">
        <f>IF(N1135="zákl. přenesená",J1135,0)</f>
        <v>0</v>
      </c>
      <c r="BH1135" s="192">
        <f>IF(N1135="sníž. přenesená",J1135,0)</f>
        <v>0</v>
      </c>
      <c r="BI1135" s="192">
        <f>IF(N1135="nulová",J1135,0)</f>
        <v>0</v>
      </c>
      <c r="BJ1135" s="17" t="s">
        <v>81</v>
      </c>
      <c r="BK1135" s="192">
        <f>ROUND(I1135*H1135,2)</f>
        <v>0</v>
      </c>
      <c r="BL1135" s="17" t="s">
        <v>129</v>
      </c>
      <c r="BM1135" s="191" t="s">
        <v>854</v>
      </c>
    </row>
    <row r="1136" spans="1:65" s="2" customFormat="1" ht="29.25">
      <c r="A1136" s="34"/>
      <c r="B1136" s="35"/>
      <c r="C1136" s="36"/>
      <c r="D1136" s="193" t="s">
        <v>130</v>
      </c>
      <c r="E1136" s="36"/>
      <c r="F1136" s="194" t="s">
        <v>836</v>
      </c>
      <c r="G1136" s="36"/>
      <c r="H1136" s="36"/>
      <c r="I1136" s="195"/>
      <c r="J1136" s="36"/>
      <c r="K1136" s="36"/>
      <c r="L1136" s="39"/>
      <c r="M1136" s="196"/>
      <c r="N1136" s="197"/>
      <c r="O1136" s="71"/>
      <c r="P1136" s="71"/>
      <c r="Q1136" s="71"/>
      <c r="R1136" s="71"/>
      <c r="S1136" s="71"/>
      <c r="T1136" s="72"/>
      <c r="U1136" s="34"/>
      <c r="V1136" s="34"/>
      <c r="W1136" s="34"/>
      <c r="X1136" s="34"/>
      <c r="Y1136" s="34"/>
      <c r="Z1136" s="34"/>
      <c r="AA1136" s="34"/>
      <c r="AB1136" s="34"/>
      <c r="AC1136" s="34"/>
      <c r="AD1136" s="34"/>
      <c r="AE1136" s="34"/>
      <c r="AT1136" s="17" t="s">
        <v>130</v>
      </c>
      <c r="AU1136" s="17" t="s">
        <v>81</v>
      </c>
    </row>
    <row r="1137" spans="1:65" s="2" customFormat="1" ht="19.5">
      <c r="A1137" s="34"/>
      <c r="B1137" s="35"/>
      <c r="C1137" s="36"/>
      <c r="D1137" s="193" t="s">
        <v>198</v>
      </c>
      <c r="E1137" s="36"/>
      <c r="F1137" s="194" t="s">
        <v>837</v>
      </c>
      <c r="G1137" s="36"/>
      <c r="H1137" s="36"/>
      <c r="I1137" s="195"/>
      <c r="J1137" s="36"/>
      <c r="K1137" s="36"/>
      <c r="L1137" s="39"/>
      <c r="M1137" s="196"/>
      <c r="N1137" s="197"/>
      <c r="O1137" s="71"/>
      <c r="P1137" s="71"/>
      <c r="Q1137" s="71"/>
      <c r="R1137" s="71"/>
      <c r="S1137" s="71"/>
      <c r="T1137" s="72"/>
      <c r="U1137" s="34"/>
      <c r="V1137" s="34"/>
      <c r="W1137" s="34"/>
      <c r="X1137" s="34"/>
      <c r="Y1137" s="34"/>
      <c r="Z1137" s="34"/>
      <c r="AA1137" s="34"/>
      <c r="AB1137" s="34"/>
      <c r="AC1137" s="34"/>
      <c r="AD1137" s="34"/>
      <c r="AE1137" s="34"/>
      <c r="AT1137" s="17" t="s">
        <v>198</v>
      </c>
      <c r="AU1137" s="17" t="s">
        <v>81</v>
      </c>
    </row>
    <row r="1138" spans="1:65" s="12" customFormat="1" ht="11.25">
      <c r="B1138" s="203"/>
      <c r="C1138" s="204"/>
      <c r="D1138" s="193" t="s">
        <v>200</v>
      </c>
      <c r="E1138" s="205" t="s">
        <v>1</v>
      </c>
      <c r="F1138" s="206" t="s">
        <v>712</v>
      </c>
      <c r="G1138" s="204"/>
      <c r="H1138" s="205" t="s">
        <v>1</v>
      </c>
      <c r="I1138" s="207"/>
      <c r="J1138" s="204"/>
      <c r="K1138" s="204"/>
      <c r="L1138" s="208"/>
      <c r="M1138" s="209"/>
      <c r="N1138" s="210"/>
      <c r="O1138" s="210"/>
      <c r="P1138" s="210"/>
      <c r="Q1138" s="210"/>
      <c r="R1138" s="210"/>
      <c r="S1138" s="210"/>
      <c r="T1138" s="211"/>
      <c r="AT1138" s="212" t="s">
        <v>200</v>
      </c>
      <c r="AU1138" s="212" t="s">
        <v>81</v>
      </c>
      <c r="AV1138" s="12" t="s">
        <v>81</v>
      </c>
      <c r="AW1138" s="12" t="s">
        <v>30</v>
      </c>
      <c r="AX1138" s="12" t="s">
        <v>73</v>
      </c>
      <c r="AY1138" s="212" t="s">
        <v>124</v>
      </c>
    </row>
    <row r="1139" spans="1:65" s="12" customFormat="1" ht="11.25">
      <c r="B1139" s="203"/>
      <c r="C1139" s="204"/>
      <c r="D1139" s="193" t="s">
        <v>200</v>
      </c>
      <c r="E1139" s="205" t="s">
        <v>1</v>
      </c>
      <c r="F1139" s="206" t="s">
        <v>231</v>
      </c>
      <c r="G1139" s="204"/>
      <c r="H1139" s="205" t="s">
        <v>1</v>
      </c>
      <c r="I1139" s="207"/>
      <c r="J1139" s="204"/>
      <c r="K1139" s="204"/>
      <c r="L1139" s="208"/>
      <c r="M1139" s="209"/>
      <c r="N1139" s="210"/>
      <c r="O1139" s="210"/>
      <c r="P1139" s="210"/>
      <c r="Q1139" s="210"/>
      <c r="R1139" s="210"/>
      <c r="S1139" s="210"/>
      <c r="T1139" s="211"/>
      <c r="AT1139" s="212" t="s">
        <v>200</v>
      </c>
      <c r="AU1139" s="212" t="s">
        <v>81</v>
      </c>
      <c r="AV1139" s="12" t="s">
        <v>81</v>
      </c>
      <c r="AW1139" s="12" t="s">
        <v>30</v>
      </c>
      <c r="AX1139" s="12" t="s">
        <v>73</v>
      </c>
      <c r="AY1139" s="212" t="s">
        <v>124</v>
      </c>
    </row>
    <row r="1140" spans="1:65" s="13" customFormat="1" ht="11.25">
      <c r="B1140" s="213"/>
      <c r="C1140" s="214"/>
      <c r="D1140" s="193" t="s">
        <v>200</v>
      </c>
      <c r="E1140" s="215" t="s">
        <v>1</v>
      </c>
      <c r="F1140" s="216" t="s">
        <v>855</v>
      </c>
      <c r="G1140" s="214"/>
      <c r="H1140" s="217">
        <v>2.3650000000000002</v>
      </c>
      <c r="I1140" s="218"/>
      <c r="J1140" s="214"/>
      <c r="K1140" s="214"/>
      <c r="L1140" s="219"/>
      <c r="M1140" s="220"/>
      <c r="N1140" s="221"/>
      <c r="O1140" s="221"/>
      <c r="P1140" s="221"/>
      <c r="Q1140" s="221"/>
      <c r="R1140" s="221"/>
      <c r="S1140" s="221"/>
      <c r="T1140" s="222"/>
      <c r="AT1140" s="223" t="s">
        <v>200</v>
      </c>
      <c r="AU1140" s="223" t="s">
        <v>81</v>
      </c>
      <c r="AV1140" s="13" t="s">
        <v>83</v>
      </c>
      <c r="AW1140" s="13" t="s">
        <v>30</v>
      </c>
      <c r="AX1140" s="13" t="s">
        <v>73</v>
      </c>
      <c r="AY1140" s="223" t="s">
        <v>124</v>
      </c>
    </row>
    <row r="1141" spans="1:65" s="13" customFormat="1" ht="11.25">
      <c r="B1141" s="213"/>
      <c r="C1141" s="214"/>
      <c r="D1141" s="193" t="s">
        <v>200</v>
      </c>
      <c r="E1141" s="215" t="s">
        <v>1</v>
      </c>
      <c r="F1141" s="216" t="s">
        <v>856</v>
      </c>
      <c r="G1141" s="214"/>
      <c r="H1141" s="217">
        <v>-1.8</v>
      </c>
      <c r="I1141" s="218"/>
      <c r="J1141" s="214"/>
      <c r="K1141" s="214"/>
      <c r="L1141" s="219"/>
      <c r="M1141" s="220"/>
      <c r="N1141" s="221"/>
      <c r="O1141" s="221"/>
      <c r="P1141" s="221"/>
      <c r="Q1141" s="221"/>
      <c r="R1141" s="221"/>
      <c r="S1141" s="221"/>
      <c r="T1141" s="222"/>
      <c r="AT1141" s="223" t="s">
        <v>200</v>
      </c>
      <c r="AU1141" s="223" t="s">
        <v>81</v>
      </c>
      <c r="AV1141" s="13" t="s">
        <v>83</v>
      </c>
      <c r="AW1141" s="13" t="s">
        <v>30</v>
      </c>
      <c r="AX1141" s="13" t="s">
        <v>73</v>
      </c>
      <c r="AY1141" s="223" t="s">
        <v>124</v>
      </c>
    </row>
    <row r="1142" spans="1:65" s="12" customFormat="1" ht="11.25">
      <c r="B1142" s="203"/>
      <c r="C1142" s="204"/>
      <c r="D1142" s="193" t="s">
        <v>200</v>
      </c>
      <c r="E1142" s="205" t="s">
        <v>1</v>
      </c>
      <c r="F1142" s="206" t="s">
        <v>714</v>
      </c>
      <c r="G1142" s="204"/>
      <c r="H1142" s="205" t="s">
        <v>1</v>
      </c>
      <c r="I1142" s="207"/>
      <c r="J1142" s="204"/>
      <c r="K1142" s="204"/>
      <c r="L1142" s="208"/>
      <c r="M1142" s="209"/>
      <c r="N1142" s="210"/>
      <c r="O1142" s="210"/>
      <c r="P1142" s="210"/>
      <c r="Q1142" s="210"/>
      <c r="R1142" s="210"/>
      <c r="S1142" s="210"/>
      <c r="T1142" s="211"/>
      <c r="AT1142" s="212" t="s">
        <v>200</v>
      </c>
      <c r="AU1142" s="212" t="s">
        <v>81</v>
      </c>
      <c r="AV1142" s="12" t="s">
        <v>81</v>
      </c>
      <c r="AW1142" s="12" t="s">
        <v>30</v>
      </c>
      <c r="AX1142" s="12" t="s">
        <v>73</v>
      </c>
      <c r="AY1142" s="212" t="s">
        <v>124</v>
      </c>
    </row>
    <row r="1143" spans="1:65" s="12" customFormat="1" ht="11.25">
      <c r="B1143" s="203"/>
      <c r="C1143" s="204"/>
      <c r="D1143" s="193" t="s">
        <v>200</v>
      </c>
      <c r="E1143" s="205" t="s">
        <v>1</v>
      </c>
      <c r="F1143" s="206" t="s">
        <v>229</v>
      </c>
      <c r="G1143" s="204"/>
      <c r="H1143" s="205" t="s">
        <v>1</v>
      </c>
      <c r="I1143" s="207"/>
      <c r="J1143" s="204"/>
      <c r="K1143" s="204"/>
      <c r="L1143" s="208"/>
      <c r="M1143" s="209"/>
      <c r="N1143" s="210"/>
      <c r="O1143" s="210"/>
      <c r="P1143" s="210"/>
      <c r="Q1143" s="210"/>
      <c r="R1143" s="210"/>
      <c r="S1143" s="210"/>
      <c r="T1143" s="211"/>
      <c r="AT1143" s="212" t="s">
        <v>200</v>
      </c>
      <c r="AU1143" s="212" t="s">
        <v>81</v>
      </c>
      <c r="AV1143" s="12" t="s">
        <v>81</v>
      </c>
      <c r="AW1143" s="12" t="s">
        <v>30</v>
      </c>
      <c r="AX1143" s="12" t="s">
        <v>73</v>
      </c>
      <c r="AY1143" s="212" t="s">
        <v>124</v>
      </c>
    </row>
    <row r="1144" spans="1:65" s="13" customFormat="1" ht="11.25">
      <c r="B1144" s="213"/>
      <c r="C1144" s="214"/>
      <c r="D1144" s="193" t="s">
        <v>200</v>
      </c>
      <c r="E1144" s="215" t="s">
        <v>1</v>
      </c>
      <c r="F1144" s="216" t="s">
        <v>857</v>
      </c>
      <c r="G1144" s="214"/>
      <c r="H1144" s="217">
        <v>2.2829999999999999</v>
      </c>
      <c r="I1144" s="218"/>
      <c r="J1144" s="214"/>
      <c r="K1144" s="214"/>
      <c r="L1144" s="219"/>
      <c r="M1144" s="220"/>
      <c r="N1144" s="221"/>
      <c r="O1144" s="221"/>
      <c r="P1144" s="221"/>
      <c r="Q1144" s="221"/>
      <c r="R1144" s="221"/>
      <c r="S1144" s="221"/>
      <c r="T1144" s="222"/>
      <c r="AT1144" s="223" t="s">
        <v>200</v>
      </c>
      <c r="AU1144" s="223" t="s">
        <v>81</v>
      </c>
      <c r="AV1144" s="13" t="s">
        <v>83</v>
      </c>
      <c r="AW1144" s="13" t="s">
        <v>30</v>
      </c>
      <c r="AX1144" s="13" t="s">
        <v>73</v>
      </c>
      <c r="AY1144" s="223" t="s">
        <v>124</v>
      </c>
    </row>
    <row r="1145" spans="1:65" s="13" customFormat="1" ht="11.25">
      <c r="B1145" s="213"/>
      <c r="C1145" s="214"/>
      <c r="D1145" s="193" t="s">
        <v>200</v>
      </c>
      <c r="E1145" s="215" t="s">
        <v>1</v>
      </c>
      <c r="F1145" s="216" t="s">
        <v>851</v>
      </c>
      <c r="G1145" s="214"/>
      <c r="H1145" s="217">
        <v>-0.9</v>
      </c>
      <c r="I1145" s="218"/>
      <c r="J1145" s="214"/>
      <c r="K1145" s="214"/>
      <c r="L1145" s="219"/>
      <c r="M1145" s="220"/>
      <c r="N1145" s="221"/>
      <c r="O1145" s="221"/>
      <c r="P1145" s="221"/>
      <c r="Q1145" s="221"/>
      <c r="R1145" s="221"/>
      <c r="S1145" s="221"/>
      <c r="T1145" s="222"/>
      <c r="AT1145" s="223" t="s">
        <v>200</v>
      </c>
      <c r="AU1145" s="223" t="s">
        <v>81</v>
      </c>
      <c r="AV1145" s="13" t="s">
        <v>83</v>
      </c>
      <c r="AW1145" s="13" t="s">
        <v>30</v>
      </c>
      <c r="AX1145" s="13" t="s">
        <v>73</v>
      </c>
      <c r="AY1145" s="223" t="s">
        <v>124</v>
      </c>
    </row>
    <row r="1146" spans="1:65" s="14" customFormat="1" ht="11.25">
      <c r="B1146" s="224"/>
      <c r="C1146" s="225"/>
      <c r="D1146" s="193" t="s">
        <v>200</v>
      </c>
      <c r="E1146" s="226" t="s">
        <v>1</v>
      </c>
      <c r="F1146" s="227" t="s">
        <v>205</v>
      </c>
      <c r="G1146" s="225"/>
      <c r="H1146" s="228">
        <v>1.948</v>
      </c>
      <c r="I1146" s="229"/>
      <c r="J1146" s="225"/>
      <c r="K1146" s="225"/>
      <c r="L1146" s="230"/>
      <c r="M1146" s="231"/>
      <c r="N1146" s="232"/>
      <c r="O1146" s="232"/>
      <c r="P1146" s="232"/>
      <c r="Q1146" s="232"/>
      <c r="R1146" s="232"/>
      <c r="S1146" s="232"/>
      <c r="T1146" s="233"/>
      <c r="AT1146" s="234" t="s">
        <v>200</v>
      </c>
      <c r="AU1146" s="234" t="s">
        <v>81</v>
      </c>
      <c r="AV1146" s="14" t="s">
        <v>129</v>
      </c>
      <c r="AW1146" s="14" t="s">
        <v>30</v>
      </c>
      <c r="AX1146" s="14" t="s">
        <v>81</v>
      </c>
      <c r="AY1146" s="234" t="s">
        <v>124</v>
      </c>
    </row>
    <row r="1147" spans="1:65" s="2" customFormat="1" ht="33" customHeight="1">
      <c r="A1147" s="34"/>
      <c r="B1147" s="35"/>
      <c r="C1147" s="179" t="s">
        <v>858</v>
      </c>
      <c r="D1147" s="179" t="s">
        <v>125</v>
      </c>
      <c r="E1147" s="180" t="s">
        <v>859</v>
      </c>
      <c r="F1147" s="181" t="s">
        <v>860</v>
      </c>
      <c r="G1147" s="182" t="s">
        <v>216</v>
      </c>
      <c r="H1147" s="183">
        <v>142.77799999999999</v>
      </c>
      <c r="I1147" s="184"/>
      <c r="J1147" s="185">
        <f>ROUND(I1147*H1147,2)</f>
        <v>0</v>
      </c>
      <c r="K1147" s="186"/>
      <c r="L1147" s="39"/>
      <c r="M1147" s="187" t="s">
        <v>1</v>
      </c>
      <c r="N1147" s="188" t="s">
        <v>38</v>
      </c>
      <c r="O1147" s="71"/>
      <c r="P1147" s="189">
        <f>O1147*H1147</f>
        <v>0</v>
      </c>
      <c r="Q1147" s="189">
        <v>0</v>
      </c>
      <c r="R1147" s="189">
        <f>Q1147*H1147</f>
        <v>0</v>
      </c>
      <c r="S1147" s="189">
        <v>0</v>
      </c>
      <c r="T1147" s="190">
        <f>S1147*H1147</f>
        <v>0</v>
      </c>
      <c r="U1147" s="34"/>
      <c r="V1147" s="34"/>
      <c r="W1147" s="34"/>
      <c r="X1147" s="34"/>
      <c r="Y1147" s="34"/>
      <c r="Z1147" s="34"/>
      <c r="AA1147" s="34"/>
      <c r="AB1147" s="34"/>
      <c r="AC1147" s="34"/>
      <c r="AD1147" s="34"/>
      <c r="AE1147" s="34"/>
      <c r="AR1147" s="191" t="s">
        <v>129</v>
      </c>
      <c r="AT1147" s="191" t="s">
        <v>125</v>
      </c>
      <c r="AU1147" s="191" t="s">
        <v>81</v>
      </c>
      <c r="AY1147" s="17" t="s">
        <v>124</v>
      </c>
      <c r="BE1147" s="192">
        <f>IF(N1147="základní",J1147,0)</f>
        <v>0</v>
      </c>
      <c r="BF1147" s="192">
        <f>IF(N1147="snížená",J1147,0)</f>
        <v>0</v>
      </c>
      <c r="BG1147" s="192">
        <f>IF(N1147="zákl. přenesená",J1147,0)</f>
        <v>0</v>
      </c>
      <c r="BH1147" s="192">
        <f>IF(N1147="sníž. přenesená",J1147,0)</f>
        <v>0</v>
      </c>
      <c r="BI1147" s="192">
        <f>IF(N1147="nulová",J1147,0)</f>
        <v>0</v>
      </c>
      <c r="BJ1147" s="17" t="s">
        <v>81</v>
      </c>
      <c r="BK1147" s="192">
        <f>ROUND(I1147*H1147,2)</f>
        <v>0</v>
      </c>
      <c r="BL1147" s="17" t="s">
        <v>129</v>
      </c>
      <c r="BM1147" s="191" t="s">
        <v>861</v>
      </c>
    </row>
    <row r="1148" spans="1:65" s="2" customFormat="1" ht="19.5">
      <c r="A1148" s="34"/>
      <c r="B1148" s="35"/>
      <c r="C1148" s="36"/>
      <c r="D1148" s="193" t="s">
        <v>198</v>
      </c>
      <c r="E1148" s="36"/>
      <c r="F1148" s="194" t="s">
        <v>862</v>
      </c>
      <c r="G1148" s="36"/>
      <c r="H1148" s="36"/>
      <c r="I1148" s="195"/>
      <c r="J1148" s="36"/>
      <c r="K1148" s="36"/>
      <c r="L1148" s="39"/>
      <c r="M1148" s="196"/>
      <c r="N1148" s="197"/>
      <c r="O1148" s="71"/>
      <c r="P1148" s="71"/>
      <c r="Q1148" s="71"/>
      <c r="R1148" s="71"/>
      <c r="S1148" s="71"/>
      <c r="T1148" s="72"/>
      <c r="U1148" s="34"/>
      <c r="V1148" s="34"/>
      <c r="W1148" s="34"/>
      <c r="X1148" s="34"/>
      <c r="Y1148" s="34"/>
      <c r="Z1148" s="34"/>
      <c r="AA1148" s="34"/>
      <c r="AB1148" s="34"/>
      <c r="AC1148" s="34"/>
      <c r="AD1148" s="34"/>
      <c r="AE1148" s="34"/>
      <c r="AT1148" s="17" t="s">
        <v>198</v>
      </c>
      <c r="AU1148" s="17" t="s">
        <v>81</v>
      </c>
    </row>
    <row r="1149" spans="1:65" s="12" customFormat="1" ht="11.25">
      <c r="B1149" s="203"/>
      <c r="C1149" s="204"/>
      <c r="D1149" s="193" t="s">
        <v>200</v>
      </c>
      <c r="E1149" s="205" t="s">
        <v>1</v>
      </c>
      <c r="F1149" s="206" t="s">
        <v>555</v>
      </c>
      <c r="G1149" s="204"/>
      <c r="H1149" s="205" t="s">
        <v>1</v>
      </c>
      <c r="I1149" s="207"/>
      <c r="J1149" s="204"/>
      <c r="K1149" s="204"/>
      <c r="L1149" s="208"/>
      <c r="M1149" s="209"/>
      <c r="N1149" s="210"/>
      <c r="O1149" s="210"/>
      <c r="P1149" s="210"/>
      <c r="Q1149" s="210"/>
      <c r="R1149" s="210"/>
      <c r="S1149" s="210"/>
      <c r="T1149" s="211"/>
      <c r="AT1149" s="212" t="s">
        <v>200</v>
      </c>
      <c r="AU1149" s="212" t="s">
        <v>81</v>
      </c>
      <c r="AV1149" s="12" t="s">
        <v>81</v>
      </c>
      <c r="AW1149" s="12" t="s">
        <v>30</v>
      </c>
      <c r="AX1149" s="12" t="s">
        <v>73</v>
      </c>
      <c r="AY1149" s="212" t="s">
        <v>124</v>
      </c>
    </row>
    <row r="1150" spans="1:65" s="12" customFormat="1" ht="11.25">
      <c r="B1150" s="203"/>
      <c r="C1150" s="204"/>
      <c r="D1150" s="193" t="s">
        <v>200</v>
      </c>
      <c r="E1150" s="205" t="s">
        <v>1</v>
      </c>
      <c r="F1150" s="206" t="s">
        <v>229</v>
      </c>
      <c r="G1150" s="204"/>
      <c r="H1150" s="205" t="s">
        <v>1</v>
      </c>
      <c r="I1150" s="207"/>
      <c r="J1150" s="204"/>
      <c r="K1150" s="204"/>
      <c r="L1150" s="208"/>
      <c r="M1150" s="209"/>
      <c r="N1150" s="210"/>
      <c r="O1150" s="210"/>
      <c r="P1150" s="210"/>
      <c r="Q1150" s="210"/>
      <c r="R1150" s="210"/>
      <c r="S1150" s="210"/>
      <c r="T1150" s="211"/>
      <c r="AT1150" s="212" t="s">
        <v>200</v>
      </c>
      <c r="AU1150" s="212" t="s">
        <v>81</v>
      </c>
      <c r="AV1150" s="12" t="s">
        <v>81</v>
      </c>
      <c r="AW1150" s="12" t="s">
        <v>30</v>
      </c>
      <c r="AX1150" s="12" t="s">
        <v>73</v>
      </c>
      <c r="AY1150" s="212" t="s">
        <v>124</v>
      </c>
    </row>
    <row r="1151" spans="1:65" s="13" customFormat="1" ht="11.25">
      <c r="B1151" s="213"/>
      <c r="C1151" s="214"/>
      <c r="D1151" s="193" t="s">
        <v>200</v>
      </c>
      <c r="E1151" s="215" t="s">
        <v>1</v>
      </c>
      <c r="F1151" s="216" t="s">
        <v>863</v>
      </c>
      <c r="G1151" s="214"/>
      <c r="H1151" s="217">
        <v>11</v>
      </c>
      <c r="I1151" s="218"/>
      <c r="J1151" s="214"/>
      <c r="K1151" s="214"/>
      <c r="L1151" s="219"/>
      <c r="M1151" s="220"/>
      <c r="N1151" s="221"/>
      <c r="O1151" s="221"/>
      <c r="P1151" s="221"/>
      <c r="Q1151" s="221"/>
      <c r="R1151" s="221"/>
      <c r="S1151" s="221"/>
      <c r="T1151" s="222"/>
      <c r="AT1151" s="223" t="s">
        <v>200</v>
      </c>
      <c r="AU1151" s="223" t="s">
        <v>81</v>
      </c>
      <c r="AV1151" s="13" t="s">
        <v>83</v>
      </c>
      <c r="AW1151" s="13" t="s">
        <v>30</v>
      </c>
      <c r="AX1151" s="13" t="s">
        <v>73</v>
      </c>
      <c r="AY1151" s="223" t="s">
        <v>124</v>
      </c>
    </row>
    <row r="1152" spans="1:65" s="13" customFormat="1" ht="11.25">
      <c r="B1152" s="213"/>
      <c r="C1152" s="214"/>
      <c r="D1152" s="193" t="s">
        <v>200</v>
      </c>
      <c r="E1152" s="215" t="s">
        <v>1</v>
      </c>
      <c r="F1152" s="216" t="s">
        <v>864</v>
      </c>
      <c r="G1152" s="214"/>
      <c r="H1152" s="217">
        <v>-2.3639999999999999</v>
      </c>
      <c r="I1152" s="218"/>
      <c r="J1152" s="214"/>
      <c r="K1152" s="214"/>
      <c r="L1152" s="219"/>
      <c r="M1152" s="220"/>
      <c r="N1152" s="221"/>
      <c r="O1152" s="221"/>
      <c r="P1152" s="221"/>
      <c r="Q1152" s="221"/>
      <c r="R1152" s="221"/>
      <c r="S1152" s="221"/>
      <c r="T1152" s="222"/>
      <c r="AT1152" s="223" t="s">
        <v>200</v>
      </c>
      <c r="AU1152" s="223" t="s">
        <v>81</v>
      </c>
      <c r="AV1152" s="13" t="s">
        <v>83</v>
      </c>
      <c r="AW1152" s="13" t="s">
        <v>30</v>
      </c>
      <c r="AX1152" s="13" t="s">
        <v>73</v>
      </c>
      <c r="AY1152" s="223" t="s">
        <v>124</v>
      </c>
    </row>
    <row r="1153" spans="2:51" s="13" customFormat="1" ht="11.25">
      <c r="B1153" s="213"/>
      <c r="C1153" s="214"/>
      <c r="D1153" s="193" t="s">
        <v>200</v>
      </c>
      <c r="E1153" s="215" t="s">
        <v>1</v>
      </c>
      <c r="F1153" s="216" t="s">
        <v>865</v>
      </c>
      <c r="G1153" s="214"/>
      <c r="H1153" s="217">
        <v>8.8000000000000007</v>
      </c>
      <c r="I1153" s="218"/>
      <c r="J1153" s="214"/>
      <c r="K1153" s="214"/>
      <c r="L1153" s="219"/>
      <c r="M1153" s="220"/>
      <c r="N1153" s="221"/>
      <c r="O1153" s="221"/>
      <c r="P1153" s="221"/>
      <c r="Q1153" s="221"/>
      <c r="R1153" s="221"/>
      <c r="S1153" s="221"/>
      <c r="T1153" s="222"/>
      <c r="AT1153" s="223" t="s">
        <v>200</v>
      </c>
      <c r="AU1153" s="223" t="s">
        <v>81</v>
      </c>
      <c r="AV1153" s="13" t="s">
        <v>83</v>
      </c>
      <c r="AW1153" s="13" t="s">
        <v>30</v>
      </c>
      <c r="AX1153" s="13" t="s">
        <v>73</v>
      </c>
      <c r="AY1153" s="223" t="s">
        <v>124</v>
      </c>
    </row>
    <row r="1154" spans="2:51" s="13" customFormat="1" ht="11.25">
      <c r="B1154" s="213"/>
      <c r="C1154" s="214"/>
      <c r="D1154" s="193" t="s">
        <v>200</v>
      </c>
      <c r="E1154" s="215" t="s">
        <v>1</v>
      </c>
      <c r="F1154" s="216" t="s">
        <v>412</v>
      </c>
      <c r="G1154" s="214"/>
      <c r="H1154" s="217">
        <v>-1.1819999999999999</v>
      </c>
      <c r="I1154" s="218"/>
      <c r="J1154" s="214"/>
      <c r="K1154" s="214"/>
      <c r="L1154" s="219"/>
      <c r="M1154" s="220"/>
      <c r="N1154" s="221"/>
      <c r="O1154" s="221"/>
      <c r="P1154" s="221"/>
      <c r="Q1154" s="221"/>
      <c r="R1154" s="221"/>
      <c r="S1154" s="221"/>
      <c r="T1154" s="222"/>
      <c r="AT1154" s="223" t="s">
        <v>200</v>
      </c>
      <c r="AU1154" s="223" t="s">
        <v>81</v>
      </c>
      <c r="AV1154" s="13" t="s">
        <v>83</v>
      </c>
      <c r="AW1154" s="13" t="s">
        <v>30</v>
      </c>
      <c r="AX1154" s="13" t="s">
        <v>73</v>
      </c>
      <c r="AY1154" s="223" t="s">
        <v>124</v>
      </c>
    </row>
    <row r="1155" spans="2:51" s="13" customFormat="1" ht="11.25">
      <c r="B1155" s="213"/>
      <c r="C1155" s="214"/>
      <c r="D1155" s="193" t="s">
        <v>200</v>
      </c>
      <c r="E1155" s="215" t="s">
        <v>1</v>
      </c>
      <c r="F1155" s="216" t="s">
        <v>866</v>
      </c>
      <c r="G1155" s="214"/>
      <c r="H1155" s="217">
        <v>9.8000000000000007</v>
      </c>
      <c r="I1155" s="218"/>
      <c r="J1155" s="214"/>
      <c r="K1155" s="214"/>
      <c r="L1155" s="219"/>
      <c r="M1155" s="220"/>
      <c r="N1155" s="221"/>
      <c r="O1155" s="221"/>
      <c r="P1155" s="221"/>
      <c r="Q1155" s="221"/>
      <c r="R1155" s="221"/>
      <c r="S1155" s="221"/>
      <c r="T1155" s="222"/>
      <c r="AT1155" s="223" t="s">
        <v>200</v>
      </c>
      <c r="AU1155" s="223" t="s">
        <v>81</v>
      </c>
      <c r="AV1155" s="13" t="s">
        <v>83</v>
      </c>
      <c r="AW1155" s="13" t="s">
        <v>30</v>
      </c>
      <c r="AX1155" s="13" t="s">
        <v>73</v>
      </c>
      <c r="AY1155" s="223" t="s">
        <v>124</v>
      </c>
    </row>
    <row r="1156" spans="2:51" s="13" customFormat="1" ht="11.25">
      <c r="B1156" s="213"/>
      <c r="C1156" s="214"/>
      <c r="D1156" s="193" t="s">
        <v>200</v>
      </c>
      <c r="E1156" s="215" t="s">
        <v>1</v>
      </c>
      <c r="F1156" s="216" t="s">
        <v>412</v>
      </c>
      <c r="G1156" s="214"/>
      <c r="H1156" s="217">
        <v>-1.1819999999999999</v>
      </c>
      <c r="I1156" s="218"/>
      <c r="J1156" s="214"/>
      <c r="K1156" s="214"/>
      <c r="L1156" s="219"/>
      <c r="M1156" s="220"/>
      <c r="N1156" s="221"/>
      <c r="O1156" s="221"/>
      <c r="P1156" s="221"/>
      <c r="Q1156" s="221"/>
      <c r="R1156" s="221"/>
      <c r="S1156" s="221"/>
      <c r="T1156" s="222"/>
      <c r="AT1156" s="223" t="s">
        <v>200</v>
      </c>
      <c r="AU1156" s="223" t="s">
        <v>81</v>
      </c>
      <c r="AV1156" s="13" t="s">
        <v>83</v>
      </c>
      <c r="AW1156" s="13" t="s">
        <v>30</v>
      </c>
      <c r="AX1156" s="13" t="s">
        <v>73</v>
      </c>
      <c r="AY1156" s="223" t="s">
        <v>124</v>
      </c>
    </row>
    <row r="1157" spans="2:51" s="13" customFormat="1" ht="11.25">
      <c r="B1157" s="213"/>
      <c r="C1157" s="214"/>
      <c r="D1157" s="193" t="s">
        <v>200</v>
      </c>
      <c r="E1157" s="215" t="s">
        <v>1</v>
      </c>
      <c r="F1157" s="216" t="s">
        <v>867</v>
      </c>
      <c r="G1157" s="214"/>
      <c r="H1157" s="217">
        <v>14.8</v>
      </c>
      <c r="I1157" s="218"/>
      <c r="J1157" s="214"/>
      <c r="K1157" s="214"/>
      <c r="L1157" s="219"/>
      <c r="M1157" s="220"/>
      <c r="N1157" s="221"/>
      <c r="O1157" s="221"/>
      <c r="P1157" s="221"/>
      <c r="Q1157" s="221"/>
      <c r="R1157" s="221"/>
      <c r="S1157" s="221"/>
      <c r="T1157" s="222"/>
      <c r="AT1157" s="223" t="s">
        <v>200</v>
      </c>
      <c r="AU1157" s="223" t="s">
        <v>81</v>
      </c>
      <c r="AV1157" s="13" t="s">
        <v>83</v>
      </c>
      <c r="AW1157" s="13" t="s">
        <v>30</v>
      </c>
      <c r="AX1157" s="13" t="s">
        <v>73</v>
      </c>
      <c r="AY1157" s="223" t="s">
        <v>124</v>
      </c>
    </row>
    <row r="1158" spans="2:51" s="13" customFormat="1" ht="11.25">
      <c r="B1158" s="213"/>
      <c r="C1158" s="214"/>
      <c r="D1158" s="193" t="s">
        <v>200</v>
      </c>
      <c r="E1158" s="215" t="s">
        <v>1</v>
      </c>
      <c r="F1158" s="216" t="s">
        <v>868</v>
      </c>
      <c r="G1158" s="214"/>
      <c r="H1158" s="217">
        <v>-1.8</v>
      </c>
      <c r="I1158" s="218"/>
      <c r="J1158" s="214"/>
      <c r="K1158" s="214"/>
      <c r="L1158" s="219"/>
      <c r="M1158" s="220"/>
      <c r="N1158" s="221"/>
      <c r="O1158" s="221"/>
      <c r="P1158" s="221"/>
      <c r="Q1158" s="221"/>
      <c r="R1158" s="221"/>
      <c r="S1158" s="221"/>
      <c r="T1158" s="222"/>
      <c r="AT1158" s="223" t="s">
        <v>200</v>
      </c>
      <c r="AU1158" s="223" t="s">
        <v>81</v>
      </c>
      <c r="AV1158" s="13" t="s">
        <v>83</v>
      </c>
      <c r="AW1158" s="13" t="s">
        <v>30</v>
      </c>
      <c r="AX1158" s="13" t="s">
        <v>73</v>
      </c>
      <c r="AY1158" s="223" t="s">
        <v>124</v>
      </c>
    </row>
    <row r="1159" spans="2:51" s="12" customFormat="1" ht="11.25">
      <c r="B1159" s="203"/>
      <c r="C1159" s="204"/>
      <c r="D1159" s="193" t="s">
        <v>200</v>
      </c>
      <c r="E1159" s="205" t="s">
        <v>1</v>
      </c>
      <c r="F1159" s="206" t="s">
        <v>231</v>
      </c>
      <c r="G1159" s="204"/>
      <c r="H1159" s="205" t="s">
        <v>1</v>
      </c>
      <c r="I1159" s="207"/>
      <c r="J1159" s="204"/>
      <c r="K1159" s="204"/>
      <c r="L1159" s="208"/>
      <c r="M1159" s="209"/>
      <c r="N1159" s="210"/>
      <c r="O1159" s="210"/>
      <c r="P1159" s="210"/>
      <c r="Q1159" s="210"/>
      <c r="R1159" s="210"/>
      <c r="S1159" s="210"/>
      <c r="T1159" s="211"/>
      <c r="AT1159" s="212" t="s">
        <v>200</v>
      </c>
      <c r="AU1159" s="212" t="s">
        <v>81</v>
      </c>
      <c r="AV1159" s="12" t="s">
        <v>81</v>
      </c>
      <c r="AW1159" s="12" t="s">
        <v>30</v>
      </c>
      <c r="AX1159" s="12" t="s">
        <v>73</v>
      </c>
      <c r="AY1159" s="212" t="s">
        <v>124</v>
      </c>
    </row>
    <row r="1160" spans="2:51" s="13" customFormat="1" ht="11.25">
      <c r="B1160" s="213"/>
      <c r="C1160" s="214"/>
      <c r="D1160" s="193" t="s">
        <v>200</v>
      </c>
      <c r="E1160" s="215" t="s">
        <v>1</v>
      </c>
      <c r="F1160" s="216" t="s">
        <v>869</v>
      </c>
      <c r="G1160" s="214"/>
      <c r="H1160" s="217">
        <v>23.2</v>
      </c>
      <c r="I1160" s="218"/>
      <c r="J1160" s="214"/>
      <c r="K1160" s="214"/>
      <c r="L1160" s="219"/>
      <c r="M1160" s="220"/>
      <c r="N1160" s="221"/>
      <c r="O1160" s="221"/>
      <c r="P1160" s="221"/>
      <c r="Q1160" s="221"/>
      <c r="R1160" s="221"/>
      <c r="S1160" s="221"/>
      <c r="T1160" s="222"/>
      <c r="AT1160" s="223" t="s">
        <v>200</v>
      </c>
      <c r="AU1160" s="223" t="s">
        <v>81</v>
      </c>
      <c r="AV1160" s="13" t="s">
        <v>83</v>
      </c>
      <c r="AW1160" s="13" t="s">
        <v>30</v>
      </c>
      <c r="AX1160" s="13" t="s">
        <v>73</v>
      </c>
      <c r="AY1160" s="223" t="s">
        <v>124</v>
      </c>
    </row>
    <row r="1161" spans="2:51" s="13" customFormat="1" ht="11.25">
      <c r="B1161" s="213"/>
      <c r="C1161" s="214"/>
      <c r="D1161" s="193" t="s">
        <v>200</v>
      </c>
      <c r="E1161" s="215" t="s">
        <v>1</v>
      </c>
      <c r="F1161" s="216" t="s">
        <v>409</v>
      </c>
      <c r="G1161" s="214"/>
      <c r="H1161" s="217">
        <v>-3.1520000000000001</v>
      </c>
      <c r="I1161" s="218"/>
      <c r="J1161" s="214"/>
      <c r="K1161" s="214"/>
      <c r="L1161" s="219"/>
      <c r="M1161" s="220"/>
      <c r="N1161" s="221"/>
      <c r="O1161" s="221"/>
      <c r="P1161" s="221"/>
      <c r="Q1161" s="221"/>
      <c r="R1161" s="221"/>
      <c r="S1161" s="221"/>
      <c r="T1161" s="222"/>
      <c r="AT1161" s="223" t="s">
        <v>200</v>
      </c>
      <c r="AU1161" s="223" t="s">
        <v>81</v>
      </c>
      <c r="AV1161" s="13" t="s">
        <v>83</v>
      </c>
      <c r="AW1161" s="13" t="s">
        <v>30</v>
      </c>
      <c r="AX1161" s="13" t="s">
        <v>73</v>
      </c>
      <c r="AY1161" s="223" t="s">
        <v>124</v>
      </c>
    </row>
    <row r="1162" spans="2:51" s="13" customFormat="1" ht="11.25">
      <c r="B1162" s="213"/>
      <c r="C1162" s="214"/>
      <c r="D1162" s="193" t="s">
        <v>200</v>
      </c>
      <c r="E1162" s="215" t="s">
        <v>1</v>
      </c>
      <c r="F1162" s="216" t="s">
        <v>870</v>
      </c>
      <c r="G1162" s="214"/>
      <c r="H1162" s="217">
        <v>-1.53</v>
      </c>
      <c r="I1162" s="218"/>
      <c r="J1162" s="214"/>
      <c r="K1162" s="214"/>
      <c r="L1162" s="219"/>
      <c r="M1162" s="220"/>
      <c r="N1162" s="221"/>
      <c r="O1162" s="221"/>
      <c r="P1162" s="221"/>
      <c r="Q1162" s="221"/>
      <c r="R1162" s="221"/>
      <c r="S1162" s="221"/>
      <c r="T1162" s="222"/>
      <c r="AT1162" s="223" t="s">
        <v>200</v>
      </c>
      <c r="AU1162" s="223" t="s">
        <v>81</v>
      </c>
      <c r="AV1162" s="13" t="s">
        <v>83</v>
      </c>
      <c r="AW1162" s="13" t="s">
        <v>30</v>
      </c>
      <c r="AX1162" s="13" t="s">
        <v>73</v>
      </c>
      <c r="AY1162" s="223" t="s">
        <v>124</v>
      </c>
    </row>
    <row r="1163" spans="2:51" s="13" customFormat="1" ht="11.25">
      <c r="B1163" s="213"/>
      <c r="C1163" s="214"/>
      <c r="D1163" s="193" t="s">
        <v>200</v>
      </c>
      <c r="E1163" s="215" t="s">
        <v>1</v>
      </c>
      <c r="F1163" s="216" t="s">
        <v>871</v>
      </c>
      <c r="G1163" s="214"/>
      <c r="H1163" s="217">
        <v>11</v>
      </c>
      <c r="I1163" s="218"/>
      <c r="J1163" s="214"/>
      <c r="K1163" s="214"/>
      <c r="L1163" s="219"/>
      <c r="M1163" s="220"/>
      <c r="N1163" s="221"/>
      <c r="O1163" s="221"/>
      <c r="P1163" s="221"/>
      <c r="Q1163" s="221"/>
      <c r="R1163" s="221"/>
      <c r="S1163" s="221"/>
      <c r="T1163" s="222"/>
      <c r="AT1163" s="223" t="s">
        <v>200</v>
      </c>
      <c r="AU1163" s="223" t="s">
        <v>81</v>
      </c>
      <c r="AV1163" s="13" t="s">
        <v>83</v>
      </c>
      <c r="AW1163" s="13" t="s">
        <v>30</v>
      </c>
      <c r="AX1163" s="13" t="s">
        <v>73</v>
      </c>
      <c r="AY1163" s="223" t="s">
        <v>124</v>
      </c>
    </row>
    <row r="1164" spans="2:51" s="13" customFormat="1" ht="11.25">
      <c r="B1164" s="213"/>
      <c r="C1164" s="214"/>
      <c r="D1164" s="193" t="s">
        <v>200</v>
      </c>
      <c r="E1164" s="215" t="s">
        <v>1</v>
      </c>
      <c r="F1164" s="216" t="s">
        <v>864</v>
      </c>
      <c r="G1164" s="214"/>
      <c r="H1164" s="217">
        <v>-2.3639999999999999</v>
      </c>
      <c r="I1164" s="218"/>
      <c r="J1164" s="214"/>
      <c r="K1164" s="214"/>
      <c r="L1164" s="219"/>
      <c r="M1164" s="220"/>
      <c r="N1164" s="221"/>
      <c r="O1164" s="221"/>
      <c r="P1164" s="221"/>
      <c r="Q1164" s="221"/>
      <c r="R1164" s="221"/>
      <c r="S1164" s="221"/>
      <c r="T1164" s="222"/>
      <c r="AT1164" s="223" t="s">
        <v>200</v>
      </c>
      <c r="AU1164" s="223" t="s">
        <v>81</v>
      </c>
      <c r="AV1164" s="13" t="s">
        <v>83</v>
      </c>
      <c r="AW1164" s="13" t="s">
        <v>30</v>
      </c>
      <c r="AX1164" s="13" t="s">
        <v>73</v>
      </c>
      <c r="AY1164" s="223" t="s">
        <v>124</v>
      </c>
    </row>
    <row r="1165" spans="2:51" s="13" customFormat="1" ht="11.25">
      <c r="B1165" s="213"/>
      <c r="C1165" s="214"/>
      <c r="D1165" s="193" t="s">
        <v>200</v>
      </c>
      <c r="E1165" s="215" t="s">
        <v>1</v>
      </c>
      <c r="F1165" s="216" t="s">
        <v>872</v>
      </c>
      <c r="G1165" s="214"/>
      <c r="H1165" s="217">
        <v>4.4000000000000004</v>
      </c>
      <c r="I1165" s="218"/>
      <c r="J1165" s="214"/>
      <c r="K1165" s="214"/>
      <c r="L1165" s="219"/>
      <c r="M1165" s="220"/>
      <c r="N1165" s="221"/>
      <c r="O1165" s="221"/>
      <c r="P1165" s="221"/>
      <c r="Q1165" s="221"/>
      <c r="R1165" s="221"/>
      <c r="S1165" s="221"/>
      <c r="T1165" s="222"/>
      <c r="AT1165" s="223" t="s">
        <v>200</v>
      </c>
      <c r="AU1165" s="223" t="s">
        <v>81</v>
      </c>
      <c r="AV1165" s="13" t="s">
        <v>83</v>
      </c>
      <c r="AW1165" s="13" t="s">
        <v>30</v>
      </c>
      <c r="AX1165" s="13" t="s">
        <v>73</v>
      </c>
      <c r="AY1165" s="223" t="s">
        <v>124</v>
      </c>
    </row>
    <row r="1166" spans="2:51" s="13" customFormat="1" ht="11.25">
      <c r="B1166" s="213"/>
      <c r="C1166" s="214"/>
      <c r="D1166" s="193" t="s">
        <v>200</v>
      </c>
      <c r="E1166" s="215" t="s">
        <v>1</v>
      </c>
      <c r="F1166" s="216" t="s">
        <v>412</v>
      </c>
      <c r="G1166" s="214"/>
      <c r="H1166" s="217">
        <v>-1.1819999999999999</v>
      </c>
      <c r="I1166" s="218"/>
      <c r="J1166" s="214"/>
      <c r="K1166" s="214"/>
      <c r="L1166" s="219"/>
      <c r="M1166" s="220"/>
      <c r="N1166" s="221"/>
      <c r="O1166" s="221"/>
      <c r="P1166" s="221"/>
      <c r="Q1166" s="221"/>
      <c r="R1166" s="221"/>
      <c r="S1166" s="221"/>
      <c r="T1166" s="222"/>
      <c r="AT1166" s="223" t="s">
        <v>200</v>
      </c>
      <c r="AU1166" s="223" t="s">
        <v>81</v>
      </c>
      <c r="AV1166" s="13" t="s">
        <v>83</v>
      </c>
      <c r="AW1166" s="13" t="s">
        <v>30</v>
      </c>
      <c r="AX1166" s="13" t="s">
        <v>73</v>
      </c>
      <c r="AY1166" s="223" t="s">
        <v>124</v>
      </c>
    </row>
    <row r="1167" spans="2:51" s="12" customFormat="1" ht="11.25">
      <c r="B1167" s="203"/>
      <c r="C1167" s="204"/>
      <c r="D1167" s="193" t="s">
        <v>200</v>
      </c>
      <c r="E1167" s="205" t="s">
        <v>1</v>
      </c>
      <c r="F1167" s="206" t="s">
        <v>561</v>
      </c>
      <c r="G1167" s="204"/>
      <c r="H1167" s="205" t="s">
        <v>1</v>
      </c>
      <c r="I1167" s="207"/>
      <c r="J1167" s="204"/>
      <c r="K1167" s="204"/>
      <c r="L1167" s="208"/>
      <c r="M1167" s="209"/>
      <c r="N1167" s="210"/>
      <c r="O1167" s="210"/>
      <c r="P1167" s="210"/>
      <c r="Q1167" s="210"/>
      <c r="R1167" s="210"/>
      <c r="S1167" s="210"/>
      <c r="T1167" s="211"/>
      <c r="AT1167" s="212" t="s">
        <v>200</v>
      </c>
      <c r="AU1167" s="212" t="s">
        <v>81</v>
      </c>
      <c r="AV1167" s="12" t="s">
        <v>81</v>
      </c>
      <c r="AW1167" s="12" t="s">
        <v>30</v>
      </c>
      <c r="AX1167" s="12" t="s">
        <v>73</v>
      </c>
      <c r="AY1167" s="212" t="s">
        <v>124</v>
      </c>
    </row>
    <row r="1168" spans="2:51" s="12" customFormat="1" ht="11.25">
      <c r="B1168" s="203"/>
      <c r="C1168" s="204"/>
      <c r="D1168" s="193" t="s">
        <v>200</v>
      </c>
      <c r="E1168" s="205" t="s">
        <v>1</v>
      </c>
      <c r="F1168" s="206" t="s">
        <v>229</v>
      </c>
      <c r="G1168" s="204"/>
      <c r="H1168" s="205" t="s">
        <v>1</v>
      </c>
      <c r="I1168" s="207"/>
      <c r="J1168" s="204"/>
      <c r="K1168" s="204"/>
      <c r="L1168" s="208"/>
      <c r="M1168" s="209"/>
      <c r="N1168" s="210"/>
      <c r="O1168" s="210"/>
      <c r="P1168" s="210"/>
      <c r="Q1168" s="210"/>
      <c r="R1168" s="210"/>
      <c r="S1168" s="210"/>
      <c r="T1168" s="211"/>
      <c r="AT1168" s="212" t="s">
        <v>200</v>
      </c>
      <c r="AU1168" s="212" t="s">
        <v>81</v>
      </c>
      <c r="AV1168" s="12" t="s">
        <v>81</v>
      </c>
      <c r="AW1168" s="12" t="s">
        <v>30</v>
      </c>
      <c r="AX1168" s="12" t="s">
        <v>73</v>
      </c>
      <c r="AY1168" s="212" t="s">
        <v>124</v>
      </c>
    </row>
    <row r="1169" spans="2:51" s="13" customFormat="1" ht="11.25">
      <c r="B1169" s="213"/>
      <c r="C1169" s="214"/>
      <c r="D1169" s="193" t="s">
        <v>200</v>
      </c>
      <c r="E1169" s="215" t="s">
        <v>1</v>
      </c>
      <c r="F1169" s="216" t="s">
        <v>873</v>
      </c>
      <c r="G1169" s="214"/>
      <c r="H1169" s="217">
        <v>12.36</v>
      </c>
      <c r="I1169" s="218"/>
      <c r="J1169" s="214"/>
      <c r="K1169" s="214"/>
      <c r="L1169" s="219"/>
      <c r="M1169" s="220"/>
      <c r="N1169" s="221"/>
      <c r="O1169" s="221"/>
      <c r="P1169" s="221"/>
      <c r="Q1169" s="221"/>
      <c r="R1169" s="221"/>
      <c r="S1169" s="221"/>
      <c r="T1169" s="222"/>
      <c r="AT1169" s="223" t="s">
        <v>200</v>
      </c>
      <c r="AU1169" s="223" t="s">
        <v>81</v>
      </c>
      <c r="AV1169" s="13" t="s">
        <v>83</v>
      </c>
      <c r="AW1169" s="13" t="s">
        <v>30</v>
      </c>
      <c r="AX1169" s="13" t="s">
        <v>73</v>
      </c>
      <c r="AY1169" s="223" t="s">
        <v>124</v>
      </c>
    </row>
    <row r="1170" spans="2:51" s="13" customFormat="1" ht="11.25">
      <c r="B1170" s="213"/>
      <c r="C1170" s="214"/>
      <c r="D1170" s="193" t="s">
        <v>200</v>
      </c>
      <c r="E1170" s="215" t="s">
        <v>1</v>
      </c>
      <c r="F1170" s="216" t="s">
        <v>874</v>
      </c>
      <c r="G1170" s="214"/>
      <c r="H1170" s="217">
        <v>11</v>
      </c>
      <c r="I1170" s="218"/>
      <c r="J1170" s="214"/>
      <c r="K1170" s="214"/>
      <c r="L1170" s="219"/>
      <c r="M1170" s="220"/>
      <c r="N1170" s="221"/>
      <c r="O1170" s="221"/>
      <c r="P1170" s="221"/>
      <c r="Q1170" s="221"/>
      <c r="R1170" s="221"/>
      <c r="S1170" s="221"/>
      <c r="T1170" s="222"/>
      <c r="AT1170" s="223" t="s">
        <v>200</v>
      </c>
      <c r="AU1170" s="223" t="s">
        <v>81</v>
      </c>
      <c r="AV1170" s="13" t="s">
        <v>83</v>
      </c>
      <c r="AW1170" s="13" t="s">
        <v>30</v>
      </c>
      <c r="AX1170" s="13" t="s">
        <v>73</v>
      </c>
      <c r="AY1170" s="223" t="s">
        <v>124</v>
      </c>
    </row>
    <row r="1171" spans="2:51" s="13" customFormat="1" ht="11.25">
      <c r="B1171" s="213"/>
      <c r="C1171" s="214"/>
      <c r="D1171" s="193" t="s">
        <v>200</v>
      </c>
      <c r="E1171" s="215" t="s">
        <v>1</v>
      </c>
      <c r="F1171" s="216" t="s">
        <v>864</v>
      </c>
      <c r="G1171" s="214"/>
      <c r="H1171" s="217">
        <v>-2.3639999999999999</v>
      </c>
      <c r="I1171" s="218"/>
      <c r="J1171" s="214"/>
      <c r="K1171" s="214"/>
      <c r="L1171" s="219"/>
      <c r="M1171" s="220"/>
      <c r="N1171" s="221"/>
      <c r="O1171" s="221"/>
      <c r="P1171" s="221"/>
      <c r="Q1171" s="221"/>
      <c r="R1171" s="221"/>
      <c r="S1171" s="221"/>
      <c r="T1171" s="222"/>
      <c r="AT1171" s="223" t="s">
        <v>200</v>
      </c>
      <c r="AU1171" s="223" t="s">
        <v>81</v>
      </c>
      <c r="AV1171" s="13" t="s">
        <v>83</v>
      </c>
      <c r="AW1171" s="13" t="s">
        <v>30</v>
      </c>
      <c r="AX1171" s="13" t="s">
        <v>73</v>
      </c>
      <c r="AY1171" s="223" t="s">
        <v>124</v>
      </c>
    </row>
    <row r="1172" spans="2:51" s="13" customFormat="1" ht="11.25">
      <c r="B1172" s="213"/>
      <c r="C1172" s="214"/>
      <c r="D1172" s="193" t="s">
        <v>200</v>
      </c>
      <c r="E1172" s="215" t="s">
        <v>1</v>
      </c>
      <c r="F1172" s="216" t="s">
        <v>875</v>
      </c>
      <c r="G1172" s="214"/>
      <c r="H1172" s="217">
        <v>8.8000000000000007</v>
      </c>
      <c r="I1172" s="218"/>
      <c r="J1172" s="214"/>
      <c r="K1172" s="214"/>
      <c r="L1172" s="219"/>
      <c r="M1172" s="220"/>
      <c r="N1172" s="221"/>
      <c r="O1172" s="221"/>
      <c r="P1172" s="221"/>
      <c r="Q1172" s="221"/>
      <c r="R1172" s="221"/>
      <c r="S1172" s="221"/>
      <c r="T1172" s="222"/>
      <c r="AT1172" s="223" t="s">
        <v>200</v>
      </c>
      <c r="AU1172" s="223" t="s">
        <v>81</v>
      </c>
      <c r="AV1172" s="13" t="s">
        <v>83</v>
      </c>
      <c r="AW1172" s="13" t="s">
        <v>30</v>
      </c>
      <c r="AX1172" s="13" t="s">
        <v>73</v>
      </c>
      <c r="AY1172" s="223" t="s">
        <v>124</v>
      </c>
    </row>
    <row r="1173" spans="2:51" s="13" customFormat="1" ht="11.25">
      <c r="B1173" s="213"/>
      <c r="C1173" s="214"/>
      <c r="D1173" s="193" t="s">
        <v>200</v>
      </c>
      <c r="E1173" s="215" t="s">
        <v>1</v>
      </c>
      <c r="F1173" s="216" t="s">
        <v>412</v>
      </c>
      <c r="G1173" s="214"/>
      <c r="H1173" s="217">
        <v>-1.1819999999999999</v>
      </c>
      <c r="I1173" s="218"/>
      <c r="J1173" s="214"/>
      <c r="K1173" s="214"/>
      <c r="L1173" s="219"/>
      <c r="M1173" s="220"/>
      <c r="N1173" s="221"/>
      <c r="O1173" s="221"/>
      <c r="P1173" s="221"/>
      <c r="Q1173" s="221"/>
      <c r="R1173" s="221"/>
      <c r="S1173" s="221"/>
      <c r="T1173" s="222"/>
      <c r="AT1173" s="223" t="s">
        <v>200</v>
      </c>
      <c r="AU1173" s="223" t="s">
        <v>81</v>
      </c>
      <c r="AV1173" s="13" t="s">
        <v>83</v>
      </c>
      <c r="AW1173" s="13" t="s">
        <v>30</v>
      </c>
      <c r="AX1173" s="13" t="s">
        <v>73</v>
      </c>
      <c r="AY1173" s="223" t="s">
        <v>124</v>
      </c>
    </row>
    <row r="1174" spans="2:51" s="13" customFormat="1" ht="11.25">
      <c r="B1174" s="213"/>
      <c r="C1174" s="214"/>
      <c r="D1174" s="193" t="s">
        <v>200</v>
      </c>
      <c r="E1174" s="215" t="s">
        <v>1</v>
      </c>
      <c r="F1174" s="216" t="s">
        <v>876</v>
      </c>
      <c r="G1174" s="214"/>
      <c r="H1174" s="217">
        <v>9.8000000000000007</v>
      </c>
      <c r="I1174" s="218"/>
      <c r="J1174" s="214"/>
      <c r="K1174" s="214"/>
      <c r="L1174" s="219"/>
      <c r="M1174" s="220"/>
      <c r="N1174" s="221"/>
      <c r="O1174" s="221"/>
      <c r="P1174" s="221"/>
      <c r="Q1174" s="221"/>
      <c r="R1174" s="221"/>
      <c r="S1174" s="221"/>
      <c r="T1174" s="222"/>
      <c r="AT1174" s="223" t="s">
        <v>200</v>
      </c>
      <c r="AU1174" s="223" t="s">
        <v>81</v>
      </c>
      <c r="AV1174" s="13" t="s">
        <v>83</v>
      </c>
      <c r="AW1174" s="13" t="s">
        <v>30</v>
      </c>
      <c r="AX1174" s="13" t="s">
        <v>73</v>
      </c>
      <c r="AY1174" s="223" t="s">
        <v>124</v>
      </c>
    </row>
    <row r="1175" spans="2:51" s="13" customFormat="1" ht="11.25">
      <c r="B1175" s="213"/>
      <c r="C1175" s="214"/>
      <c r="D1175" s="193" t="s">
        <v>200</v>
      </c>
      <c r="E1175" s="215" t="s">
        <v>1</v>
      </c>
      <c r="F1175" s="216" t="s">
        <v>412</v>
      </c>
      <c r="G1175" s="214"/>
      <c r="H1175" s="217">
        <v>-1.1819999999999999</v>
      </c>
      <c r="I1175" s="218"/>
      <c r="J1175" s="214"/>
      <c r="K1175" s="214"/>
      <c r="L1175" s="219"/>
      <c r="M1175" s="220"/>
      <c r="N1175" s="221"/>
      <c r="O1175" s="221"/>
      <c r="P1175" s="221"/>
      <c r="Q1175" s="221"/>
      <c r="R1175" s="221"/>
      <c r="S1175" s="221"/>
      <c r="T1175" s="222"/>
      <c r="AT1175" s="223" t="s">
        <v>200</v>
      </c>
      <c r="AU1175" s="223" t="s">
        <v>81</v>
      </c>
      <c r="AV1175" s="13" t="s">
        <v>83</v>
      </c>
      <c r="AW1175" s="13" t="s">
        <v>30</v>
      </c>
      <c r="AX1175" s="13" t="s">
        <v>73</v>
      </c>
      <c r="AY1175" s="223" t="s">
        <v>124</v>
      </c>
    </row>
    <row r="1176" spans="2:51" s="12" customFormat="1" ht="11.25">
      <c r="B1176" s="203"/>
      <c r="C1176" s="204"/>
      <c r="D1176" s="193" t="s">
        <v>200</v>
      </c>
      <c r="E1176" s="205" t="s">
        <v>1</v>
      </c>
      <c r="F1176" s="206" t="s">
        <v>231</v>
      </c>
      <c r="G1176" s="204"/>
      <c r="H1176" s="205" t="s">
        <v>1</v>
      </c>
      <c r="I1176" s="207"/>
      <c r="J1176" s="204"/>
      <c r="K1176" s="204"/>
      <c r="L1176" s="208"/>
      <c r="M1176" s="209"/>
      <c r="N1176" s="210"/>
      <c r="O1176" s="210"/>
      <c r="P1176" s="210"/>
      <c r="Q1176" s="210"/>
      <c r="R1176" s="210"/>
      <c r="S1176" s="210"/>
      <c r="T1176" s="211"/>
      <c r="AT1176" s="212" t="s">
        <v>200</v>
      </c>
      <c r="AU1176" s="212" t="s">
        <v>81</v>
      </c>
      <c r="AV1176" s="12" t="s">
        <v>81</v>
      </c>
      <c r="AW1176" s="12" t="s">
        <v>30</v>
      </c>
      <c r="AX1176" s="12" t="s">
        <v>73</v>
      </c>
      <c r="AY1176" s="212" t="s">
        <v>124</v>
      </c>
    </row>
    <row r="1177" spans="2:51" s="13" customFormat="1" ht="11.25">
      <c r="B1177" s="213"/>
      <c r="C1177" s="214"/>
      <c r="D1177" s="193" t="s">
        <v>200</v>
      </c>
      <c r="E1177" s="215" t="s">
        <v>1</v>
      </c>
      <c r="F1177" s="216" t="s">
        <v>877</v>
      </c>
      <c r="G1177" s="214"/>
      <c r="H1177" s="217">
        <v>12.43</v>
      </c>
      <c r="I1177" s="218"/>
      <c r="J1177" s="214"/>
      <c r="K1177" s="214"/>
      <c r="L1177" s="219"/>
      <c r="M1177" s="220"/>
      <c r="N1177" s="221"/>
      <c r="O1177" s="221"/>
      <c r="P1177" s="221"/>
      <c r="Q1177" s="221"/>
      <c r="R1177" s="221"/>
      <c r="S1177" s="221"/>
      <c r="T1177" s="222"/>
      <c r="AT1177" s="223" t="s">
        <v>200</v>
      </c>
      <c r="AU1177" s="223" t="s">
        <v>81</v>
      </c>
      <c r="AV1177" s="13" t="s">
        <v>83</v>
      </c>
      <c r="AW1177" s="13" t="s">
        <v>30</v>
      </c>
      <c r="AX1177" s="13" t="s">
        <v>73</v>
      </c>
      <c r="AY1177" s="223" t="s">
        <v>124</v>
      </c>
    </row>
    <row r="1178" spans="2:51" s="13" customFormat="1" ht="11.25">
      <c r="B1178" s="213"/>
      <c r="C1178" s="214"/>
      <c r="D1178" s="193" t="s">
        <v>200</v>
      </c>
      <c r="E1178" s="215" t="s">
        <v>1</v>
      </c>
      <c r="F1178" s="216" t="s">
        <v>878</v>
      </c>
      <c r="G1178" s="214"/>
      <c r="H1178" s="217">
        <v>11</v>
      </c>
      <c r="I1178" s="218"/>
      <c r="J1178" s="214"/>
      <c r="K1178" s="214"/>
      <c r="L1178" s="219"/>
      <c r="M1178" s="220"/>
      <c r="N1178" s="221"/>
      <c r="O1178" s="221"/>
      <c r="P1178" s="221"/>
      <c r="Q1178" s="221"/>
      <c r="R1178" s="221"/>
      <c r="S1178" s="221"/>
      <c r="T1178" s="222"/>
      <c r="AT1178" s="223" t="s">
        <v>200</v>
      </c>
      <c r="AU1178" s="223" t="s">
        <v>81</v>
      </c>
      <c r="AV1178" s="13" t="s">
        <v>83</v>
      </c>
      <c r="AW1178" s="13" t="s">
        <v>30</v>
      </c>
      <c r="AX1178" s="13" t="s">
        <v>73</v>
      </c>
      <c r="AY1178" s="223" t="s">
        <v>124</v>
      </c>
    </row>
    <row r="1179" spans="2:51" s="13" customFormat="1" ht="11.25">
      <c r="B1179" s="213"/>
      <c r="C1179" s="214"/>
      <c r="D1179" s="193" t="s">
        <v>200</v>
      </c>
      <c r="E1179" s="215" t="s">
        <v>1</v>
      </c>
      <c r="F1179" s="216" t="s">
        <v>864</v>
      </c>
      <c r="G1179" s="214"/>
      <c r="H1179" s="217">
        <v>-2.3639999999999999</v>
      </c>
      <c r="I1179" s="218"/>
      <c r="J1179" s="214"/>
      <c r="K1179" s="214"/>
      <c r="L1179" s="219"/>
      <c r="M1179" s="220"/>
      <c r="N1179" s="221"/>
      <c r="O1179" s="221"/>
      <c r="P1179" s="221"/>
      <c r="Q1179" s="221"/>
      <c r="R1179" s="221"/>
      <c r="S1179" s="221"/>
      <c r="T1179" s="222"/>
      <c r="AT1179" s="223" t="s">
        <v>200</v>
      </c>
      <c r="AU1179" s="223" t="s">
        <v>81</v>
      </c>
      <c r="AV1179" s="13" t="s">
        <v>83</v>
      </c>
      <c r="AW1179" s="13" t="s">
        <v>30</v>
      </c>
      <c r="AX1179" s="13" t="s">
        <v>73</v>
      </c>
      <c r="AY1179" s="223" t="s">
        <v>124</v>
      </c>
    </row>
    <row r="1180" spans="2:51" s="13" customFormat="1" ht="11.25">
      <c r="B1180" s="213"/>
      <c r="C1180" s="214"/>
      <c r="D1180" s="193" t="s">
        <v>200</v>
      </c>
      <c r="E1180" s="215" t="s">
        <v>1</v>
      </c>
      <c r="F1180" s="216" t="s">
        <v>879</v>
      </c>
      <c r="G1180" s="214"/>
      <c r="H1180" s="217">
        <v>8.8000000000000007</v>
      </c>
      <c r="I1180" s="218"/>
      <c r="J1180" s="214"/>
      <c r="K1180" s="214"/>
      <c r="L1180" s="219"/>
      <c r="M1180" s="220"/>
      <c r="N1180" s="221"/>
      <c r="O1180" s="221"/>
      <c r="P1180" s="221"/>
      <c r="Q1180" s="221"/>
      <c r="R1180" s="221"/>
      <c r="S1180" s="221"/>
      <c r="T1180" s="222"/>
      <c r="AT1180" s="223" t="s">
        <v>200</v>
      </c>
      <c r="AU1180" s="223" t="s">
        <v>81</v>
      </c>
      <c r="AV1180" s="13" t="s">
        <v>83</v>
      </c>
      <c r="AW1180" s="13" t="s">
        <v>30</v>
      </c>
      <c r="AX1180" s="13" t="s">
        <v>73</v>
      </c>
      <c r="AY1180" s="223" t="s">
        <v>124</v>
      </c>
    </row>
    <row r="1181" spans="2:51" s="13" customFormat="1" ht="11.25">
      <c r="B1181" s="213"/>
      <c r="C1181" s="214"/>
      <c r="D1181" s="193" t="s">
        <v>200</v>
      </c>
      <c r="E1181" s="215" t="s">
        <v>1</v>
      </c>
      <c r="F1181" s="216" t="s">
        <v>412</v>
      </c>
      <c r="G1181" s="214"/>
      <c r="H1181" s="217">
        <v>-1.1819999999999999</v>
      </c>
      <c r="I1181" s="218"/>
      <c r="J1181" s="214"/>
      <c r="K1181" s="214"/>
      <c r="L1181" s="219"/>
      <c r="M1181" s="220"/>
      <c r="N1181" s="221"/>
      <c r="O1181" s="221"/>
      <c r="P1181" s="221"/>
      <c r="Q1181" s="221"/>
      <c r="R1181" s="221"/>
      <c r="S1181" s="221"/>
      <c r="T1181" s="222"/>
      <c r="AT1181" s="223" t="s">
        <v>200</v>
      </c>
      <c r="AU1181" s="223" t="s">
        <v>81</v>
      </c>
      <c r="AV1181" s="13" t="s">
        <v>83</v>
      </c>
      <c r="AW1181" s="13" t="s">
        <v>30</v>
      </c>
      <c r="AX1181" s="13" t="s">
        <v>73</v>
      </c>
      <c r="AY1181" s="223" t="s">
        <v>124</v>
      </c>
    </row>
    <row r="1182" spans="2:51" s="13" customFormat="1" ht="11.25">
      <c r="B1182" s="213"/>
      <c r="C1182" s="214"/>
      <c r="D1182" s="193" t="s">
        <v>200</v>
      </c>
      <c r="E1182" s="215" t="s">
        <v>1</v>
      </c>
      <c r="F1182" s="216" t="s">
        <v>880</v>
      </c>
      <c r="G1182" s="214"/>
      <c r="H1182" s="217">
        <v>9.8000000000000007</v>
      </c>
      <c r="I1182" s="218"/>
      <c r="J1182" s="214"/>
      <c r="K1182" s="214"/>
      <c r="L1182" s="219"/>
      <c r="M1182" s="220"/>
      <c r="N1182" s="221"/>
      <c r="O1182" s="221"/>
      <c r="P1182" s="221"/>
      <c r="Q1182" s="221"/>
      <c r="R1182" s="221"/>
      <c r="S1182" s="221"/>
      <c r="T1182" s="222"/>
      <c r="AT1182" s="223" t="s">
        <v>200</v>
      </c>
      <c r="AU1182" s="223" t="s">
        <v>81</v>
      </c>
      <c r="AV1182" s="13" t="s">
        <v>83</v>
      </c>
      <c r="AW1182" s="13" t="s">
        <v>30</v>
      </c>
      <c r="AX1182" s="13" t="s">
        <v>73</v>
      </c>
      <c r="AY1182" s="223" t="s">
        <v>124</v>
      </c>
    </row>
    <row r="1183" spans="2:51" s="13" customFormat="1" ht="11.25">
      <c r="B1183" s="213"/>
      <c r="C1183" s="214"/>
      <c r="D1183" s="193" t="s">
        <v>200</v>
      </c>
      <c r="E1183" s="215" t="s">
        <v>1</v>
      </c>
      <c r="F1183" s="216" t="s">
        <v>412</v>
      </c>
      <c r="G1183" s="214"/>
      <c r="H1183" s="217">
        <v>-1.1819999999999999</v>
      </c>
      <c r="I1183" s="218"/>
      <c r="J1183" s="214"/>
      <c r="K1183" s="214"/>
      <c r="L1183" s="219"/>
      <c r="M1183" s="220"/>
      <c r="N1183" s="221"/>
      <c r="O1183" s="221"/>
      <c r="P1183" s="221"/>
      <c r="Q1183" s="221"/>
      <c r="R1183" s="221"/>
      <c r="S1183" s="221"/>
      <c r="T1183" s="222"/>
      <c r="AT1183" s="223" t="s">
        <v>200</v>
      </c>
      <c r="AU1183" s="223" t="s">
        <v>81</v>
      </c>
      <c r="AV1183" s="13" t="s">
        <v>83</v>
      </c>
      <c r="AW1183" s="13" t="s">
        <v>30</v>
      </c>
      <c r="AX1183" s="13" t="s">
        <v>73</v>
      </c>
      <c r="AY1183" s="223" t="s">
        <v>124</v>
      </c>
    </row>
    <row r="1184" spans="2:51" s="14" customFormat="1" ht="11.25">
      <c r="B1184" s="224"/>
      <c r="C1184" s="225"/>
      <c r="D1184" s="193" t="s">
        <v>200</v>
      </c>
      <c r="E1184" s="226" t="s">
        <v>1</v>
      </c>
      <c r="F1184" s="227" t="s">
        <v>205</v>
      </c>
      <c r="G1184" s="225"/>
      <c r="H1184" s="228">
        <v>142.77800000000002</v>
      </c>
      <c r="I1184" s="229"/>
      <c r="J1184" s="225"/>
      <c r="K1184" s="225"/>
      <c r="L1184" s="230"/>
      <c r="M1184" s="231"/>
      <c r="N1184" s="232"/>
      <c r="O1184" s="232"/>
      <c r="P1184" s="232"/>
      <c r="Q1184" s="232"/>
      <c r="R1184" s="232"/>
      <c r="S1184" s="232"/>
      <c r="T1184" s="233"/>
      <c r="AT1184" s="234" t="s">
        <v>200</v>
      </c>
      <c r="AU1184" s="234" t="s">
        <v>81</v>
      </c>
      <c r="AV1184" s="14" t="s">
        <v>129</v>
      </c>
      <c r="AW1184" s="14" t="s">
        <v>30</v>
      </c>
      <c r="AX1184" s="14" t="s">
        <v>81</v>
      </c>
      <c r="AY1184" s="234" t="s">
        <v>124</v>
      </c>
    </row>
    <row r="1185" spans="1:65" s="2" customFormat="1" ht="37.9" customHeight="1">
      <c r="A1185" s="34"/>
      <c r="B1185" s="35"/>
      <c r="C1185" s="179" t="s">
        <v>881</v>
      </c>
      <c r="D1185" s="179" t="s">
        <v>125</v>
      </c>
      <c r="E1185" s="180" t="s">
        <v>882</v>
      </c>
      <c r="F1185" s="181" t="s">
        <v>883</v>
      </c>
      <c r="G1185" s="182" t="s">
        <v>226</v>
      </c>
      <c r="H1185" s="183">
        <v>5</v>
      </c>
      <c r="I1185" s="184"/>
      <c r="J1185" s="185">
        <f>ROUND(I1185*H1185,2)</f>
        <v>0</v>
      </c>
      <c r="K1185" s="186"/>
      <c r="L1185" s="39"/>
      <c r="M1185" s="187" t="s">
        <v>1</v>
      </c>
      <c r="N1185" s="188" t="s">
        <v>38</v>
      </c>
      <c r="O1185" s="71"/>
      <c r="P1185" s="189">
        <f>O1185*H1185</f>
        <v>0</v>
      </c>
      <c r="Q1185" s="189">
        <v>0</v>
      </c>
      <c r="R1185" s="189">
        <f>Q1185*H1185</f>
        <v>0</v>
      </c>
      <c r="S1185" s="189">
        <v>0</v>
      </c>
      <c r="T1185" s="190">
        <f>S1185*H1185</f>
        <v>0</v>
      </c>
      <c r="U1185" s="34"/>
      <c r="V1185" s="34"/>
      <c r="W1185" s="34"/>
      <c r="X1185" s="34"/>
      <c r="Y1185" s="34"/>
      <c r="Z1185" s="34"/>
      <c r="AA1185" s="34"/>
      <c r="AB1185" s="34"/>
      <c r="AC1185" s="34"/>
      <c r="AD1185" s="34"/>
      <c r="AE1185" s="34"/>
      <c r="AR1185" s="191" t="s">
        <v>129</v>
      </c>
      <c r="AT1185" s="191" t="s">
        <v>125</v>
      </c>
      <c r="AU1185" s="191" t="s">
        <v>81</v>
      </c>
      <c r="AY1185" s="17" t="s">
        <v>124</v>
      </c>
      <c r="BE1185" s="192">
        <f>IF(N1185="základní",J1185,0)</f>
        <v>0</v>
      </c>
      <c r="BF1185" s="192">
        <f>IF(N1185="snížená",J1185,0)</f>
        <v>0</v>
      </c>
      <c r="BG1185" s="192">
        <f>IF(N1185="zákl. přenesená",J1185,0)</f>
        <v>0</v>
      </c>
      <c r="BH1185" s="192">
        <f>IF(N1185="sníž. přenesená",J1185,0)</f>
        <v>0</v>
      </c>
      <c r="BI1185" s="192">
        <f>IF(N1185="nulová",J1185,0)</f>
        <v>0</v>
      </c>
      <c r="BJ1185" s="17" t="s">
        <v>81</v>
      </c>
      <c r="BK1185" s="192">
        <f>ROUND(I1185*H1185,2)</f>
        <v>0</v>
      </c>
      <c r="BL1185" s="17" t="s">
        <v>129</v>
      </c>
      <c r="BM1185" s="191" t="s">
        <v>884</v>
      </c>
    </row>
    <row r="1186" spans="1:65" s="2" customFormat="1" ht="19.5">
      <c r="A1186" s="34"/>
      <c r="B1186" s="35"/>
      <c r="C1186" s="36"/>
      <c r="D1186" s="193" t="s">
        <v>130</v>
      </c>
      <c r="E1186" s="36"/>
      <c r="F1186" s="194" t="s">
        <v>885</v>
      </c>
      <c r="G1186" s="36"/>
      <c r="H1186" s="36"/>
      <c r="I1186" s="195"/>
      <c r="J1186" s="36"/>
      <c r="K1186" s="36"/>
      <c r="L1186" s="39"/>
      <c r="M1186" s="196"/>
      <c r="N1186" s="197"/>
      <c r="O1186" s="71"/>
      <c r="P1186" s="71"/>
      <c r="Q1186" s="71"/>
      <c r="R1186" s="71"/>
      <c r="S1186" s="71"/>
      <c r="T1186" s="72"/>
      <c r="U1186" s="34"/>
      <c r="V1186" s="34"/>
      <c r="W1186" s="34"/>
      <c r="X1186" s="34"/>
      <c r="Y1186" s="34"/>
      <c r="Z1186" s="34"/>
      <c r="AA1186" s="34"/>
      <c r="AB1186" s="34"/>
      <c r="AC1186" s="34"/>
      <c r="AD1186" s="34"/>
      <c r="AE1186" s="34"/>
      <c r="AT1186" s="17" t="s">
        <v>130</v>
      </c>
      <c r="AU1186" s="17" t="s">
        <v>81</v>
      </c>
    </row>
    <row r="1187" spans="1:65" s="12" customFormat="1" ht="11.25">
      <c r="B1187" s="203"/>
      <c r="C1187" s="204"/>
      <c r="D1187" s="193" t="s">
        <v>200</v>
      </c>
      <c r="E1187" s="205" t="s">
        <v>1</v>
      </c>
      <c r="F1187" s="206" t="s">
        <v>596</v>
      </c>
      <c r="G1187" s="204"/>
      <c r="H1187" s="205" t="s">
        <v>1</v>
      </c>
      <c r="I1187" s="207"/>
      <c r="J1187" s="204"/>
      <c r="K1187" s="204"/>
      <c r="L1187" s="208"/>
      <c r="M1187" s="209"/>
      <c r="N1187" s="210"/>
      <c r="O1187" s="210"/>
      <c r="P1187" s="210"/>
      <c r="Q1187" s="210"/>
      <c r="R1187" s="210"/>
      <c r="S1187" s="210"/>
      <c r="T1187" s="211"/>
      <c r="AT1187" s="212" t="s">
        <v>200</v>
      </c>
      <c r="AU1187" s="212" t="s">
        <v>81</v>
      </c>
      <c r="AV1187" s="12" t="s">
        <v>81</v>
      </c>
      <c r="AW1187" s="12" t="s">
        <v>30</v>
      </c>
      <c r="AX1187" s="12" t="s">
        <v>73</v>
      </c>
      <c r="AY1187" s="212" t="s">
        <v>124</v>
      </c>
    </row>
    <row r="1188" spans="1:65" s="13" customFormat="1" ht="11.25">
      <c r="B1188" s="213"/>
      <c r="C1188" s="214"/>
      <c r="D1188" s="193" t="s">
        <v>200</v>
      </c>
      <c r="E1188" s="215" t="s">
        <v>1</v>
      </c>
      <c r="F1188" s="216" t="s">
        <v>597</v>
      </c>
      <c r="G1188" s="214"/>
      <c r="H1188" s="217">
        <v>5</v>
      </c>
      <c r="I1188" s="218"/>
      <c r="J1188" s="214"/>
      <c r="K1188" s="214"/>
      <c r="L1188" s="219"/>
      <c r="M1188" s="220"/>
      <c r="N1188" s="221"/>
      <c r="O1188" s="221"/>
      <c r="P1188" s="221"/>
      <c r="Q1188" s="221"/>
      <c r="R1188" s="221"/>
      <c r="S1188" s="221"/>
      <c r="T1188" s="222"/>
      <c r="AT1188" s="223" t="s">
        <v>200</v>
      </c>
      <c r="AU1188" s="223" t="s">
        <v>81</v>
      </c>
      <c r="AV1188" s="13" t="s">
        <v>83</v>
      </c>
      <c r="AW1188" s="13" t="s">
        <v>30</v>
      </c>
      <c r="AX1188" s="13" t="s">
        <v>73</v>
      </c>
      <c r="AY1188" s="223" t="s">
        <v>124</v>
      </c>
    </row>
    <row r="1189" spans="1:65" s="14" customFormat="1" ht="11.25">
      <c r="B1189" s="224"/>
      <c r="C1189" s="225"/>
      <c r="D1189" s="193" t="s">
        <v>200</v>
      </c>
      <c r="E1189" s="226" t="s">
        <v>1</v>
      </c>
      <c r="F1189" s="227" t="s">
        <v>205</v>
      </c>
      <c r="G1189" s="225"/>
      <c r="H1189" s="228">
        <v>5</v>
      </c>
      <c r="I1189" s="229"/>
      <c r="J1189" s="225"/>
      <c r="K1189" s="225"/>
      <c r="L1189" s="230"/>
      <c r="M1189" s="231"/>
      <c r="N1189" s="232"/>
      <c r="O1189" s="232"/>
      <c r="P1189" s="232"/>
      <c r="Q1189" s="232"/>
      <c r="R1189" s="232"/>
      <c r="S1189" s="232"/>
      <c r="T1189" s="233"/>
      <c r="AT1189" s="234" t="s">
        <v>200</v>
      </c>
      <c r="AU1189" s="234" t="s">
        <v>81</v>
      </c>
      <c r="AV1189" s="14" t="s">
        <v>129</v>
      </c>
      <c r="AW1189" s="14" t="s">
        <v>30</v>
      </c>
      <c r="AX1189" s="14" t="s">
        <v>81</v>
      </c>
      <c r="AY1189" s="234" t="s">
        <v>124</v>
      </c>
    </row>
    <row r="1190" spans="1:65" s="2" customFormat="1" ht="44.25" customHeight="1">
      <c r="A1190" s="34"/>
      <c r="B1190" s="35"/>
      <c r="C1190" s="179" t="s">
        <v>517</v>
      </c>
      <c r="D1190" s="179" t="s">
        <v>125</v>
      </c>
      <c r="E1190" s="180" t="s">
        <v>886</v>
      </c>
      <c r="F1190" s="181" t="s">
        <v>887</v>
      </c>
      <c r="G1190" s="182" t="s">
        <v>226</v>
      </c>
      <c r="H1190" s="183">
        <v>2</v>
      </c>
      <c r="I1190" s="184"/>
      <c r="J1190" s="185">
        <f>ROUND(I1190*H1190,2)</f>
        <v>0</v>
      </c>
      <c r="K1190" s="186"/>
      <c r="L1190" s="39"/>
      <c r="M1190" s="187" t="s">
        <v>1</v>
      </c>
      <c r="N1190" s="188" t="s">
        <v>38</v>
      </c>
      <c r="O1190" s="71"/>
      <c r="P1190" s="189">
        <f>O1190*H1190</f>
        <v>0</v>
      </c>
      <c r="Q1190" s="189">
        <v>0</v>
      </c>
      <c r="R1190" s="189">
        <f>Q1190*H1190</f>
        <v>0</v>
      </c>
      <c r="S1190" s="189">
        <v>0</v>
      </c>
      <c r="T1190" s="190">
        <f>S1190*H1190</f>
        <v>0</v>
      </c>
      <c r="U1190" s="34"/>
      <c r="V1190" s="34"/>
      <c r="W1190" s="34"/>
      <c r="X1190" s="34"/>
      <c r="Y1190" s="34"/>
      <c r="Z1190" s="34"/>
      <c r="AA1190" s="34"/>
      <c r="AB1190" s="34"/>
      <c r="AC1190" s="34"/>
      <c r="AD1190" s="34"/>
      <c r="AE1190" s="34"/>
      <c r="AR1190" s="191" t="s">
        <v>129</v>
      </c>
      <c r="AT1190" s="191" t="s">
        <v>125</v>
      </c>
      <c r="AU1190" s="191" t="s">
        <v>81</v>
      </c>
      <c r="AY1190" s="17" t="s">
        <v>124</v>
      </c>
      <c r="BE1190" s="192">
        <f>IF(N1190="základní",J1190,0)</f>
        <v>0</v>
      </c>
      <c r="BF1190" s="192">
        <f>IF(N1190="snížená",J1190,0)</f>
        <v>0</v>
      </c>
      <c r="BG1190" s="192">
        <f>IF(N1190="zákl. přenesená",J1190,0)</f>
        <v>0</v>
      </c>
      <c r="BH1190" s="192">
        <f>IF(N1190="sníž. přenesená",J1190,0)</f>
        <v>0</v>
      </c>
      <c r="BI1190" s="192">
        <f>IF(N1190="nulová",J1190,0)</f>
        <v>0</v>
      </c>
      <c r="BJ1190" s="17" t="s">
        <v>81</v>
      </c>
      <c r="BK1190" s="192">
        <f>ROUND(I1190*H1190,2)</f>
        <v>0</v>
      </c>
      <c r="BL1190" s="17" t="s">
        <v>129</v>
      </c>
      <c r="BM1190" s="191" t="s">
        <v>888</v>
      </c>
    </row>
    <row r="1191" spans="1:65" s="12" customFormat="1" ht="11.25">
      <c r="B1191" s="203"/>
      <c r="C1191" s="204"/>
      <c r="D1191" s="193" t="s">
        <v>200</v>
      </c>
      <c r="E1191" s="205" t="s">
        <v>1</v>
      </c>
      <c r="F1191" s="206" t="s">
        <v>555</v>
      </c>
      <c r="G1191" s="204"/>
      <c r="H1191" s="205" t="s">
        <v>1</v>
      </c>
      <c r="I1191" s="207"/>
      <c r="J1191" s="204"/>
      <c r="K1191" s="204"/>
      <c r="L1191" s="208"/>
      <c r="M1191" s="209"/>
      <c r="N1191" s="210"/>
      <c r="O1191" s="210"/>
      <c r="P1191" s="210"/>
      <c r="Q1191" s="210"/>
      <c r="R1191" s="210"/>
      <c r="S1191" s="210"/>
      <c r="T1191" s="211"/>
      <c r="AT1191" s="212" t="s">
        <v>200</v>
      </c>
      <c r="AU1191" s="212" t="s">
        <v>81</v>
      </c>
      <c r="AV1191" s="12" t="s">
        <v>81</v>
      </c>
      <c r="AW1191" s="12" t="s">
        <v>30</v>
      </c>
      <c r="AX1191" s="12" t="s">
        <v>73</v>
      </c>
      <c r="AY1191" s="212" t="s">
        <v>124</v>
      </c>
    </row>
    <row r="1192" spans="1:65" s="12" customFormat="1" ht="11.25">
      <c r="B1192" s="203"/>
      <c r="C1192" s="204"/>
      <c r="D1192" s="193" t="s">
        <v>200</v>
      </c>
      <c r="E1192" s="205" t="s">
        <v>1</v>
      </c>
      <c r="F1192" s="206" t="s">
        <v>889</v>
      </c>
      <c r="G1192" s="204"/>
      <c r="H1192" s="205" t="s">
        <v>1</v>
      </c>
      <c r="I1192" s="207"/>
      <c r="J1192" s="204"/>
      <c r="K1192" s="204"/>
      <c r="L1192" s="208"/>
      <c r="M1192" s="209"/>
      <c r="N1192" s="210"/>
      <c r="O1192" s="210"/>
      <c r="P1192" s="210"/>
      <c r="Q1192" s="210"/>
      <c r="R1192" s="210"/>
      <c r="S1192" s="210"/>
      <c r="T1192" s="211"/>
      <c r="AT1192" s="212" t="s">
        <v>200</v>
      </c>
      <c r="AU1192" s="212" t="s">
        <v>81</v>
      </c>
      <c r="AV1192" s="12" t="s">
        <v>81</v>
      </c>
      <c r="AW1192" s="12" t="s">
        <v>30</v>
      </c>
      <c r="AX1192" s="12" t="s">
        <v>73</v>
      </c>
      <c r="AY1192" s="212" t="s">
        <v>124</v>
      </c>
    </row>
    <row r="1193" spans="1:65" s="13" customFormat="1" ht="11.25">
      <c r="B1193" s="213"/>
      <c r="C1193" s="214"/>
      <c r="D1193" s="193" t="s">
        <v>200</v>
      </c>
      <c r="E1193" s="215" t="s">
        <v>1</v>
      </c>
      <c r="F1193" s="216" t="s">
        <v>890</v>
      </c>
      <c r="G1193" s="214"/>
      <c r="H1193" s="217">
        <v>1</v>
      </c>
      <c r="I1193" s="218"/>
      <c r="J1193" s="214"/>
      <c r="K1193" s="214"/>
      <c r="L1193" s="219"/>
      <c r="M1193" s="220"/>
      <c r="N1193" s="221"/>
      <c r="O1193" s="221"/>
      <c r="P1193" s="221"/>
      <c r="Q1193" s="221"/>
      <c r="R1193" s="221"/>
      <c r="S1193" s="221"/>
      <c r="T1193" s="222"/>
      <c r="AT1193" s="223" t="s">
        <v>200</v>
      </c>
      <c r="AU1193" s="223" t="s">
        <v>81</v>
      </c>
      <c r="AV1193" s="13" t="s">
        <v>83</v>
      </c>
      <c r="AW1193" s="13" t="s">
        <v>30</v>
      </c>
      <c r="AX1193" s="13" t="s">
        <v>73</v>
      </c>
      <c r="AY1193" s="223" t="s">
        <v>124</v>
      </c>
    </row>
    <row r="1194" spans="1:65" s="13" customFormat="1" ht="11.25">
      <c r="B1194" s="213"/>
      <c r="C1194" s="214"/>
      <c r="D1194" s="193" t="s">
        <v>200</v>
      </c>
      <c r="E1194" s="215" t="s">
        <v>1</v>
      </c>
      <c r="F1194" s="216" t="s">
        <v>891</v>
      </c>
      <c r="G1194" s="214"/>
      <c r="H1194" s="217">
        <v>1</v>
      </c>
      <c r="I1194" s="218"/>
      <c r="J1194" s="214"/>
      <c r="K1194" s="214"/>
      <c r="L1194" s="219"/>
      <c r="M1194" s="220"/>
      <c r="N1194" s="221"/>
      <c r="O1194" s="221"/>
      <c r="P1194" s="221"/>
      <c r="Q1194" s="221"/>
      <c r="R1194" s="221"/>
      <c r="S1194" s="221"/>
      <c r="T1194" s="222"/>
      <c r="AT1194" s="223" t="s">
        <v>200</v>
      </c>
      <c r="AU1194" s="223" t="s">
        <v>81</v>
      </c>
      <c r="AV1194" s="13" t="s">
        <v>83</v>
      </c>
      <c r="AW1194" s="13" t="s">
        <v>30</v>
      </c>
      <c r="AX1194" s="13" t="s">
        <v>73</v>
      </c>
      <c r="AY1194" s="223" t="s">
        <v>124</v>
      </c>
    </row>
    <row r="1195" spans="1:65" s="14" customFormat="1" ht="11.25">
      <c r="B1195" s="224"/>
      <c r="C1195" s="225"/>
      <c r="D1195" s="193" t="s">
        <v>200</v>
      </c>
      <c r="E1195" s="226" t="s">
        <v>1</v>
      </c>
      <c r="F1195" s="227" t="s">
        <v>205</v>
      </c>
      <c r="G1195" s="225"/>
      <c r="H1195" s="228">
        <v>2</v>
      </c>
      <c r="I1195" s="229"/>
      <c r="J1195" s="225"/>
      <c r="K1195" s="225"/>
      <c r="L1195" s="230"/>
      <c r="M1195" s="231"/>
      <c r="N1195" s="232"/>
      <c r="O1195" s="232"/>
      <c r="P1195" s="232"/>
      <c r="Q1195" s="232"/>
      <c r="R1195" s="232"/>
      <c r="S1195" s="232"/>
      <c r="T1195" s="233"/>
      <c r="AT1195" s="234" t="s">
        <v>200</v>
      </c>
      <c r="AU1195" s="234" t="s">
        <v>81</v>
      </c>
      <c r="AV1195" s="14" t="s">
        <v>129</v>
      </c>
      <c r="AW1195" s="14" t="s">
        <v>30</v>
      </c>
      <c r="AX1195" s="14" t="s">
        <v>81</v>
      </c>
      <c r="AY1195" s="234" t="s">
        <v>124</v>
      </c>
    </row>
    <row r="1196" spans="1:65" s="2" customFormat="1" ht="24.2" customHeight="1">
      <c r="A1196" s="34"/>
      <c r="B1196" s="35"/>
      <c r="C1196" s="179" t="s">
        <v>892</v>
      </c>
      <c r="D1196" s="179" t="s">
        <v>125</v>
      </c>
      <c r="E1196" s="180" t="s">
        <v>893</v>
      </c>
      <c r="F1196" s="181" t="s">
        <v>894</v>
      </c>
      <c r="G1196" s="182" t="s">
        <v>226</v>
      </c>
      <c r="H1196" s="183">
        <v>2</v>
      </c>
      <c r="I1196" s="184"/>
      <c r="J1196" s="185">
        <f>ROUND(I1196*H1196,2)</f>
        <v>0</v>
      </c>
      <c r="K1196" s="186"/>
      <c r="L1196" s="39"/>
      <c r="M1196" s="187" t="s">
        <v>1</v>
      </c>
      <c r="N1196" s="188" t="s">
        <v>38</v>
      </c>
      <c r="O1196" s="71"/>
      <c r="P1196" s="189">
        <f>O1196*H1196</f>
        <v>0</v>
      </c>
      <c r="Q1196" s="189">
        <v>0</v>
      </c>
      <c r="R1196" s="189">
        <f>Q1196*H1196</f>
        <v>0</v>
      </c>
      <c r="S1196" s="189">
        <v>0</v>
      </c>
      <c r="T1196" s="190">
        <f>S1196*H1196</f>
        <v>0</v>
      </c>
      <c r="U1196" s="34"/>
      <c r="V1196" s="34"/>
      <c r="W1196" s="34"/>
      <c r="X1196" s="34"/>
      <c r="Y1196" s="34"/>
      <c r="Z1196" s="34"/>
      <c r="AA1196" s="34"/>
      <c r="AB1196" s="34"/>
      <c r="AC1196" s="34"/>
      <c r="AD1196" s="34"/>
      <c r="AE1196" s="34"/>
      <c r="AR1196" s="191" t="s">
        <v>129</v>
      </c>
      <c r="AT1196" s="191" t="s">
        <v>125</v>
      </c>
      <c r="AU1196" s="191" t="s">
        <v>81</v>
      </c>
      <c r="AY1196" s="17" t="s">
        <v>124</v>
      </c>
      <c r="BE1196" s="192">
        <f>IF(N1196="základní",J1196,0)</f>
        <v>0</v>
      </c>
      <c r="BF1196" s="192">
        <f>IF(N1196="snížená",J1196,0)</f>
        <v>0</v>
      </c>
      <c r="BG1196" s="192">
        <f>IF(N1196="zákl. přenesená",J1196,0)</f>
        <v>0</v>
      </c>
      <c r="BH1196" s="192">
        <f>IF(N1196="sníž. přenesená",J1196,0)</f>
        <v>0</v>
      </c>
      <c r="BI1196" s="192">
        <f>IF(N1196="nulová",J1196,0)</f>
        <v>0</v>
      </c>
      <c r="BJ1196" s="17" t="s">
        <v>81</v>
      </c>
      <c r="BK1196" s="192">
        <f>ROUND(I1196*H1196,2)</f>
        <v>0</v>
      </c>
      <c r="BL1196" s="17" t="s">
        <v>129</v>
      </c>
      <c r="BM1196" s="191" t="s">
        <v>895</v>
      </c>
    </row>
    <row r="1197" spans="1:65" s="12" customFormat="1" ht="11.25">
      <c r="B1197" s="203"/>
      <c r="C1197" s="204"/>
      <c r="D1197" s="193" t="s">
        <v>200</v>
      </c>
      <c r="E1197" s="205" t="s">
        <v>1</v>
      </c>
      <c r="F1197" s="206" t="s">
        <v>555</v>
      </c>
      <c r="G1197" s="204"/>
      <c r="H1197" s="205" t="s">
        <v>1</v>
      </c>
      <c r="I1197" s="207"/>
      <c r="J1197" s="204"/>
      <c r="K1197" s="204"/>
      <c r="L1197" s="208"/>
      <c r="M1197" s="209"/>
      <c r="N1197" s="210"/>
      <c r="O1197" s="210"/>
      <c r="P1197" s="210"/>
      <c r="Q1197" s="210"/>
      <c r="R1197" s="210"/>
      <c r="S1197" s="210"/>
      <c r="T1197" s="211"/>
      <c r="AT1197" s="212" t="s">
        <v>200</v>
      </c>
      <c r="AU1197" s="212" t="s">
        <v>81</v>
      </c>
      <c r="AV1197" s="12" t="s">
        <v>81</v>
      </c>
      <c r="AW1197" s="12" t="s">
        <v>30</v>
      </c>
      <c r="AX1197" s="12" t="s">
        <v>73</v>
      </c>
      <c r="AY1197" s="212" t="s">
        <v>124</v>
      </c>
    </row>
    <row r="1198" spans="1:65" s="12" customFormat="1" ht="11.25">
      <c r="B1198" s="203"/>
      <c r="C1198" s="204"/>
      <c r="D1198" s="193" t="s">
        <v>200</v>
      </c>
      <c r="E1198" s="205" t="s">
        <v>1</v>
      </c>
      <c r="F1198" s="206" t="s">
        <v>896</v>
      </c>
      <c r="G1198" s="204"/>
      <c r="H1198" s="205" t="s">
        <v>1</v>
      </c>
      <c r="I1198" s="207"/>
      <c r="J1198" s="204"/>
      <c r="K1198" s="204"/>
      <c r="L1198" s="208"/>
      <c r="M1198" s="209"/>
      <c r="N1198" s="210"/>
      <c r="O1198" s="210"/>
      <c r="P1198" s="210"/>
      <c r="Q1198" s="210"/>
      <c r="R1198" s="210"/>
      <c r="S1198" s="210"/>
      <c r="T1198" s="211"/>
      <c r="AT1198" s="212" t="s">
        <v>200</v>
      </c>
      <c r="AU1198" s="212" t="s">
        <v>81</v>
      </c>
      <c r="AV1198" s="12" t="s">
        <v>81</v>
      </c>
      <c r="AW1198" s="12" t="s">
        <v>30</v>
      </c>
      <c r="AX1198" s="12" t="s">
        <v>73</v>
      </c>
      <c r="AY1198" s="212" t="s">
        <v>124</v>
      </c>
    </row>
    <row r="1199" spans="1:65" s="13" customFormat="1" ht="11.25">
      <c r="B1199" s="213"/>
      <c r="C1199" s="214"/>
      <c r="D1199" s="193" t="s">
        <v>200</v>
      </c>
      <c r="E1199" s="215" t="s">
        <v>1</v>
      </c>
      <c r="F1199" s="216" t="s">
        <v>890</v>
      </c>
      <c r="G1199" s="214"/>
      <c r="H1199" s="217">
        <v>1</v>
      </c>
      <c r="I1199" s="218"/>
      <c r="J1199" s="214"/>
      <c r="K1199" s="214"/>
      <c r="L1199" s="219"/>
      <c r="M1199" s="220"/>
      <c r="N1199" s="221"/>
      <c r="O1199" s="221"/>
      <c r="P1199" s="221"/>
      <c r="Q1199" s="221"/>
      <c r="R1199" s="221"/>
      <c r="S1199" s="221"/>
      <c r="T1199" s="222"/>
      <c r="AT1199" s="223" t="s">
        <v>200</v>
      </c>
      <c r="AU1199" s="223" t="s">
        <v>81</v>
      </c>
      <c r="AV1199" s="13" t="s">
        <v>83</v>
      </c>
      <c r="AW1199" s="13" t="s">
        <v>30</v>
      </c>
      <c r="AX1199" s="13" t="s">
        <v>73</v>
      </c>
      <c r="AY1199" s="223" t="s">
        <v>124</v>
      </c>
    </row>
    <row r="1200" spans="1:65" s="13" customFormat="1" ht="11.25">
      <c r="B1200" s="213"/>
      <c r="C1200" s="214"/>
      <c r="D1200" s="193" t="s">
        <v>200</v>
      </c>
      <c r="E1200" s="215" t="s">
        <v>1</v>
      </c>
      <c r="F1200" s="216" t="s">
        <v>891</v>
      </c>
      <c r="G1200" s="214"/>
      <c r="H1200" s="217">
        <v>1</v>
      </c>
      <c r="I1200" s="218"/>
      <c r="J1200" s="214"/>
      <c r="K1200" s="214"/>
      <c r="L1200" s="219"/>
      <c r="M1200" s="220"/>
      <c r="N1200" s="221"/>
      <c r="O1200" s="221"/>
      <c r="P1200" s="221"/>
      <c r="Q1200" s="221"/>
      <c r="R1200" s="221"/>
      <c r="S1200" s="221"/>
      <c r="T1200" s="222"/>
      <c r="AT1200" s="223" t="s">
        <v>200</v>
      </c>
      <c r="AU1200" s="223" t="s">
        <v>81</v>
      </c>
      <c r="AV1200" s="13" t="s">
        <v>83</v>
      </c>
      <c r="AW1200" s="13" t="s">
        <v>30</v>
      </c>
      <c r="AX1200" s="13" t="s">
        <v>73</v>
      </c>
      <c r="AY1200" s="223" t="s">
        <v>124</v>
      </c>
    </row>
    <row r="1201" spans="1:65" s="14" customFormat="1" ht="11.25">
      <c r="B1201" s="224"/>
      <c r="C1201" s="225"/>
      <c r="D1201" s="193" t="s">
        <v>200</v>
      </c>
      <c r="E1201" s="226" t="s">
        <v>1</v>
      </c>
      <c r="F1201" s="227" t="s">
        <v>205</v>
      </c>
      <c r="G1201" s="225"/>
      <c r="H1201" s="228">
        <v>2</v>
      </c>
      <c r="I1201" s="229"/>
      <c r="J1201" s="225"/>
      <c r="K1201" s="225"/>
      <c r="L1201" s="230"/>
      <c r="M1201" s="231"/>
      <c r="N1201" s="232"/>
      <c r="O1201" s="232"/>
      <c r="P1201" s="232"/>
      <c r="Q1201" s="232"/>
      <c r="R1201" s="232"/>
      <c r="S1201" s="232"/>
      <c r="T1201" s="233"/>
      <c r="AT1201" s="234" t="s">
        <v>200</v>
      </c>
      <c r="AU1201" s="234" t="s">
        <v>81</v>
      </c>
      <c r="AV1201" s="14" t="s">
        <v>129</v>
      </c>
      <c r="AW1201" s="14" t="s">
        <v>30</v>
      </c>
      <c r="AX1201" s="14" t="s">
        <v>81</v>
      </c>
      <c r="AY1201" s="234" t="s">
        <v>124</v>
      </c>
    </row>
    <row r="1202" spans="1:65" s="2" customFormat="1" ht="24.2" customHeight="1">
      <c r="A1202" s="34"/>
      <c r="B1202" s="35"/>
      <c r="C1202" s="179" t="s">
        <v>521</v>
      </c>
      <c r="D1202" s="179" t="s">
        <v>125</v>
      </c>
      <c r="E1202" s="180" t="s">
        <v>897</v>
      </c>
      <c r="F1202" s="181" t="s">
        <v>898</v>
      </c>
      <c r="G1202" s="182" t="s">
        <v>235</v>
      </c>
      <c r="H1202" s="183">
        <v>11.34</v>
      </c>
      <c r="I1202" s="184"/>
      <c r="J1202" s="185">
        <f>ROUND(I1202*H1202,2)</f>
        <v>0</v>
      </c>
      <c r="K1202" s="186"/>
      <c r="L1202" s="39"/>
      <c r="M1202" s="187" t="s">
        <v>1</v>
      </c>
      <c r="N1202" s="188" t="s">
        <v>38</v>
      </c>
      <c r="O1202" s="71"/>
      <c r="P1202" s="189">
        <f>O1202*H1202</f>
        <v>0</v>
      </c>
      <c r="Q1202" s="189">
        <v>0</v>
      </c>
      <c r="R1202" s="189">
        <f>Q1202*H1202</f>
        <v>0</v>
      </c>
      <c r="S1202" s="189">
        <v>0</v>
      </c>
      <c r="T1202" s="190">
        <f>S1202*H1202</f>
        <v>0</v>
      </c>
      <c r="U1202" s="34"/>
      <c r="V1202" s="34"/>
      <c r="W1202" s="34"/>
      <c r="X1202" s="34"/>
      <c r="Y1202" s="34"/>
      <c r="Z1202" s="34"/>
      <c r="AA1202" s="34"/>
      <c r="AB1202" s="34"/>
      <c r="AC1202" s="34"/>
      <c r="AD1202" s="34"/>
      <c r="AE1202" s="34"/>
      <c r="AR1202" s="191" t="s">
        <v>129</v>
      </c>
      <c r="AT1202" s="191" t="s">
        <v>125</v>
      </c>
      <c r="AU1202" s="191" t="s">
        <v>81</v>
      </c>
      <c r="AY1202" s="17" t="s">
        <v>124</v>
      </c>
      <c r="BE1202" s="192">
        <f>IF(N1202="základní",J1202,0)</f>
        <v>0</v>
      </c>
      <c r="BF1202" s="192">
        <f>IF(N1202="snížená",J1202,0)</f>
        <v>0</v>
      </c>
      <c r="BG1202" s="192">
        <f>IF(N1202="zákl. přenesená",J1202,0)</f>
        <v>0</v>
      </c>
      <c r="BH1202" s="192">
        <f>IF(N1202="sníž. přenesená",J1202,0)</f>
        <v>0</v>
      </c>
      <c r="BI1202" s="192">
        <f>IF(N1202="nulová",J1202,0)</f>
        <v>0</v>
      </c>
      <c r="BJ1202" s="17" t="s">
        <v>81</v>
      </c>
      <c r="BK1202" s="192">
        <f>ROUND(I1202*H1202,2)</f>
        <v>0</v>
      </c>
      <c r="BL1202" s="17" t="s">
        <v>129</v>
      </c>
      <c r="BM1202" s="191" t="s">
        <v>899</v>
      </c>
    </row>
    <row r="1203" spans="1:65" s="12" customFormat="1" ht="11.25">
      <c r="B1203" s="203"/>
      <c r="C1203" s="204"/>
      <c r="D1203" s="193" t="s">
        <v>200</v>
      </c>
      <c r="E1203" s="205" t="s">
        <v>1</v>
      </c>
      <c r="F1203" s="206" t="s">
        <v>555</v>
      </c>
      <c r="G1203" s="204"/>
      <c r="H1203" s="205" t="s">
        <v>1</v>
      </c>
      <c r="I1203" s="207"/>
      <c r="J1203" s="204"/>
      <c r="K1203" s="204"/>
      <c r="L1203" s="208"/>
      <c r="M1203" s="209"/>
      <c r="N1203" s="210"/>
      <c r="O1203" s="210"/>
      <c r="P1203" s="210"/>
      <c r="Q1203" s="210"/>
      <c r="R1203" s="210"/>
      <c r="S1203" s="210"/>
      <c r="T1203" s="211"/>
      <c r="AT1203" s="212" t="s">
        <v>200</v>
      </c>
      <c r="AU1203" s="212" t="s">
        <v>81</v>
      </c>
      <c r="AV1203" s="12" t="s">
        <v>81</v>
      </c>
      <c r="AW1203" s="12" t="s">
        <v>30</v>
      </c>
      <c r="AX1203" s="12" t="s">
        <v>73</v>
      </c>
      <c r="AY1203" s="212" t="s">
        <v>124</v>
      </c>
    </row>
    <row r="1204" spans="1:65" s="12" customFormat="1" ht="11.25">
      <c r="B1204" s="203"/>
      <c r="C1204" s="204"/>
      <c r="D1204" s="193" t="s">
        <v>200</v>
      </c>
      <c r="E1204" s="205" t="s">
        <v>1</v>
      </c>
      <c r="F1204" s="206" t="s">
        <v>900</v>
      </c>
      <c r="G1204" s="204"/>
      <c r="H1204" s="205" t="s">
        <v>1</v>
      </c>
      <c r="I1204" s="207"/>
      <c r="J1204" s="204"/>
      <c r="K1204" s="204"/>
      <c r="L1204" s="208"/>
      <c r="M1204" s="209"/>
      <c r="N1204" s="210"/>
      <c r="O1204" s="210"/>
      <c r="P1204" s="210"/>
      <c r="Q1204" s="210"/>
      <c r="R1204" s="210"/>
      <c r="S1204" s="210"/>
      <c r="T1204" s="211"/>
      <c r="AT1204" s="212" t="s">
        <v>200</v>
      </c>
      <c r="AU1204" s="212" t="s">
        <v>81</v>
      </c>
      <c r="AV1204" s="12" t="s">
        <v>81</v>
      </c>
      <c r="AW1204" s="12" t="s">
        <v>30</v>
      </c>
      <c r="AX1204" s="12" t="s">
        <v>73</v>
      </c>
      <c r="AY1204" s="212" t="s">
        <v>124</v>
      </c>
    </row>
    <row r="1205" spans="1:65" s="12" customFormat="1" ht="11.25">
      <c r="B1205" s="203"/>
      <c r="C1205" s="204"/>
      <c r="D1205" s="193" t="s">
        <v>200</v>
      </c>
      <c r="E1205" s="205" t="s">
        <v>1</v>
      </c>
      <c r="F1205" s="206" t="s">
        <v>229</v>
      </c>
      <c r="G1205" s="204"/>
      <c r="H1205" s="205" t="s">
        <v>1</v>
      </c>
      <c r="I1205" s="207"/>
      <c r="J1205" s="204"/>
      <c r="K1205" s="204"/>
      <c r="L1205" s="208"/>
      <c r="M1205" s="209"/>
      <c r="N1205" s="210"/>
      <c r="O1205" s="210"/>
      <c r="P1205" s="210"/>
      <c r="Q1205" s="210"/>
      <c r="R1205" s="210"/>
      <c r="S1205" s="210"/>
      <c r="T1205" s="211"/>
      <c r="AT1205" s="212" t="s">
        <v>200</v>
      </c>
      <c r="AU1205" s="212" t="s">
        <v>81</v>
      </c>
      <c r="AV1205" s="12" t="s">
        <v>81</v>
      </c>
      <c r="AW1205" s="12" t="s">
        <v>30</v>
      </c>
      <c r="AX1205" s="12" t="s">
        <v>73</v>
      </c>
      <c r="AY1205" s="212" t="s">
        <v>124</v>
      </c>
    </row>
    <row r="1206" spans="1:65" s="13" customFormat="1" ht="11.25">
      <c r="B1206" s="213"/>
      <c r="C1206" s="214"/>
      <c r="D1206" s="193" t="s">
        <v>200</v>
      </c>
      <c r="E1206" s="215" t="s">
        <v>1</v>
      </c>
      <c r="F1206" s="216" t="s">
        <v>901</v>
      </c>
      <c r="G1206" s="214"/>
      <c r="H1206" s="217">
        <v>2.42</v>
      </c>
      <c r="I1206" s="218"/>
      <c r="J1206" s="214"/>
      <c r="K1206" s="214"/>
      <c r="L1206" s="219"/>
      <c r="M1206" s="220"/>
      <c r="N1206" s="221"/>
      <c r="O1206" s="221"/>
      <c r="P1206" s="221"/>
      <c r="Q1206" s="221"/>
      <c r="R1206" s="221"/>
      <c r="S1206" s="221"/>
      <c r="T1206" s="222"/>
      <c r="AT1206" s="223" t="s">
        <v>200</v>
      </c>
      <c r="AU1206" s="223" t="s">
        <v>81</v>
      </c>
      <c r="AV1206" s="13" t="s">
        <v>83</v>
      </c>
      <c r="AW1206" s="13" t="s">
        <v>30</v>
      </c>
      <c r="AX1206" s="13" t="s">
        <v>73</v>
      </c>
      <c r="AY1206" s="223" t="s">
        <v>124</v>
      </c>
    </row>
    <row r="1207" spans="1:65" s="13" customFormat="1" ht="11.25">
      <c r="B1207" s="213"/>
      <c r="C1207" s="214"/>
      <c r="D1207" s="193" t="s">
        <v>200</v>
      </c>
      <c r="E1207" s="215" t="s">
        <v>1</v>
      </c>
      <c r="F1207" s="216" t="s">
        <v>902</v>
      </c>
      <c r="G1207" s="214"/>
      <c r="H1207" s="217">
        <v>1.55</v>
      </c>
      <c r="I1207" s="218"/>
      <c r="J1207" s="214"/>
      <c r="K1207" s="214"/>
      <c r="L1207" s="219"/>
      <c r="M1207" s="220"/>
      <c r="N1207" s="221"/>
      <c r="O1207" s="221"/>
      <c r="P1207" s="221"/>
      <c r="Q1207" s="221"/>
      <c r="R1207" s="221"/>
      <c r="S1207" s="221"/>
      <c r="T1207" s="222"/>
      <c r="AT1207" s="223" t="s">
        <v>200</v>
      </c>
      <c r="AU1207" s="223" t="s">
        <v>81</v>
      </c>
      <c r="AV1207" s="13" t="s">
        <v>83</v>
      </c>
      <c r="AW1207" s="13" t="s">
        <v>30</v>
      </c>
      <c r="AX1207" s="13" t="s">
        <v>73</v>
      </c>
      <c r="AY1207" s="223" t="s">
        <v>124</v>
      </c>
    </row>
    <row r="1208" spans="1:65" s="12" customFormat="1" ht="11.25">
      <c r="B1208" s="203"/>
      <c r="C1208" s="204"/>
      <c r="D1208" s="193" t="s">
        <v>200</v>
      </c>
      <c r="E1208" s="205" t="s">
        <v>1</v>
      </c>
      <c r="F1208" s="206" t="s">
        <v>231</v>
      </c>
      <c r="G1208" s="204"/>
      <c r="H1208" s="205" t="s">
        <v>1</v>
      </c>
      <c r="I1208" s="207"/>
      <c r="J1208" s="204"/>
      <c r="K1208" s="204"/>
      <c r="L1208" s="208"/>
      <c r="M1208" s="209"/>
      <c r="N1208" s="210"/>
      <c r="O1208" s="210"/>
      <c r="P1208" s="210"/>
      <c r="Q1208" s="210"/>
      <c r="R1208" s="210"/>
      <c r="S1208" s="210"/>
      <c r="T1208" s="211"/>
      <c r="AT1208" s="212" t="s">
        <v>200</v>
      </c>
      <c r="AU1208" s="212" t="s">
        <v>81</v>
      </c>
      <c r="AV1208" s="12" t="s">
        <v>81</v>
      </c>
      <c r="AW1208" s="12" t="s">
        <v>30</v>
      </c>
      <c r="AX1208" s="12" t="s">
        <v>73</v>
      </c>
      <c r="AY1208" s="212" t="s">
        <v>124</v>
      </c>
    </row>
    <row r="1209" spans="1:65" s="13" customFormat="1" ht="11.25">
      <c r="B1209" s="213"/>
      <c r="C1209" s="214"/>
      <c r="D1209" s="193" t="s">
        <v>200</v>
      </c>
      <c r="E1209" s="215" t="s">
        <v>1</v>
      </c>
      <c r="F1209" s="216" t="s">
        <v>903</v>
      </c>
      <c r="G1209" s="214"/>
      <c r="H1209" s="217">
        <v>7.37</v>
      </c>
      <c r="I1209" s="218"/>
      <c r="J1209" s="214"/>
      <c r="K1209" s="214"/>
      <c r="L1209" s="219"/>
      <c r="M1209" s="220"/>
      <c r="N1209" s="221"/>
      <c r="O1209" s="221"/>
      <c r="P1209" s="221"/>
      <c r="Q1209" s="221"/>
      <c r="R1209" s="221"/>
      <c r="S1209" s="221"/>
      <c r="T1209" s="222"/>
      <c r="AT1209" s="223" t="s">
        <v>200</v>
      </c>
      <c r="AU1209" s="223" t="s">
        <v>81</v>
      </c>
      <c r="AV1209" s="13" t="s">
        <v>83</v>
      </c>
      <c r="AW1209" s="13" t="s">
        <v>30</v>
      </c>
      <c r="AX1209" s="13" t="s">
        <v>73</v>
      </c>
      <c r="AY1209" s="223" t="s">
        <v>124</v>
      </c>
    </row>
    <row r="1210" spans="1:65" s="14" customFormat="1" ht="11.25">
      <c r="B1210" s="224"/>
      <c r="C1210" s="225"/>
      <c r="D1210" s="193" t="s">
        <v>200</v>
      </c>
      <c r="E1210" s="226" t="s">
        <v>1</v>
      </c>
      <c r="F1210" s="227" t="s">
        <v>205</v>
      </c>
      <c r="G1210" s="225"/>
      <c r="H1210" s="228">
        <v>11.34</v>
      </c>
      <c r="I1210" s="229"/>
      <c r="J1210" s="225"/>
      <c r="K1210" s="225"/>
      <c r="L1210" s="230"/>
      <c r="M1210" s="231"/>
      <c r="N1210" s="232"/>
      <c r="O1210" s="232"/>
      <c r="P1210" s="232"/>
      <c r="Q1210" s="232"/>
      <c r="R1210" s="232"/>
      <c r="S1210" s="232"/>
      <c r="T1210" s="233"/>
      <c r="AT1210" s="234" t="s">
        <v>200</v>
      </c>
      <c r="AU1210" s="234" t="s">
        <v>81</v>
      </c>
      <c r="AV1210" s="14" t="s">
        <v>129</v>
      </c>
      <c r="AW1210" s="14" t="s">
        <v>30</v>
      </c>
      <c r="AX1210" s="14" t="s">
        <v>81</v>
      </c>
      <c r="AY1210" s="234" t="s">
        <v>124</v>
      </c>
    </row>
    <row r="1211" spans="1:65" s="2" customFormat="1" ht="24.2" customHeight="1">
      <c r="A1211" s="34"/>
      <c r="B1211" s="35"/>
      <c r="C1211" s="179" t="s">
        <v>904</v>
      </c>
      <c r="D1211" s="179" t="s">
        <v>125</v>
      </c>
      <c r="E1211" s="180" t="s">
        <v>905</v>
      </c>
      <c r="F1211" s="181" t="s">
        <v>906</v>
      </c>
      <c r="G1211" s="182" t="s">
        <v>235</v>
      </c>
      <c r="H1211" s="183">
        <v>140.80000000000001</v>
      </c>
      <c r="I1211" s="184"/>
      <c r="J1211" s="185">
        <f>ROUND(I1211*H1211,2)</f>
        <v>0</v>
      </c>
      <c r="K1211" s="186"/>
      <c r="L1211" s="39"/>
      <c r="M1211" s="187" t="s">
        <v>1</v>
      </c>
      <c r="N1211" s="188" t="s">
        <v>38</v>
      </c>
      <c r="O1211" s="71"/>
      <c r="P1211" s="189">
        <f>O1211*H1211</f>
        <v>0</v>
      </c>
      <c r="Q1211" s="189">
        <v>0</v>
      </c>
      <c r="R1211" s="189">
        <f>Q1211*H1211</f>
        <v>0</v>
      </c>
      <c r="S1211" s="189">
        <v>0</v>
      </c>
      <c r="T1211" s="190">
        <f>S1211*H1211</f>
        <v>0</v>
      </c>
      <c r="U1211" s="34"/>
      <c r="V1211" s="34"/>
      <c r="W1211" s="34"/>
      <c r="X1211" s="34"/>
      <c r="Y1211" s="34"/>
      <c r="Z1211" s="34"/>
      <c r="AA1211" s="34"/>
      <c r="AB1211" s="34"/>
      <c r="AC1211" s="34"/>
      <c r="AD1211" s="34"/>
      <c r="AE1211" s="34"/>
      <c r="AR1211" s="191" t="s">
        <v>129</v>
      </c>
      <c r="AT1211" s="191" t="s">
        <v>125</v>
      </c>
      <c r="AU1211" s="191" t="s">
        <v>81</v>
      </c>
      <c r="AY1211" s="17" t="s">
        <v>124</v>
      </c>
      <c r="BE1211" s="192">
        <f>IF(N1211="základní",J1211,0)</f>
        <v>0</v>
      </c>
      <c r="BF1211" s="192">
        <f>IF(N1211="snížená",J1211,0)</f>
        <v>0</v>
      </c>
      <c r="BG1211" s="192">
        <f>IF(N1211="zákl. přenesená",J1211,0)</f>
        <v>0</v>
      </c>
      <c r="BH1211" s="192">
        <f>IF(N1211="sníž. přenesená",J1211,0)</f>
        <v>0</v>
      </c>
      <c r="BI1211" s="192">
        <f>IF(N1211="nulová",J1211,0)</f>
        <v>0</v>
      </c>
      <c r="BJ1211" s="17" t="s">
        <v>81</v>
      </c>
      <c r="BK1211" s="192">
        <f>ROUND(I1211*H1211,2)</f>
        <v>0</v>
      </c>
      <c r="BL1211" s="17" t="s">
        <v>129</v>
      </c>
      <c r="BM1211" s="191" t="s">
        <v>907</v>
      </c>
    </row>
    <row r="1212" spans="1:65" s="12" customFormat="1" ht="11.25">
      <c r="B1212" s="203"/>
      <c r="C1212" s="204"/>
      <c r="D1212" s="193" t="s">
        <v>200</v>
      </c>
      <c r="E1212" s="205" t="s">
        <v>1</v>
      </c>
      <c r="F1212" s="206" t="s">
        <v>555</v>
      </c>
      <c r="G1212" s="204"/>
      <c r="H1212" s="205" t="s">
        <v>1</v>
      </c>
      <c r="I1212" s="207"/>
      <c r="J1212" s="204"/>
      <c r="K1212" s="204"/>
      <c r="L1212" s="208"/>
      <c r="M1212" s="209"/>
      <c r="N1212" s="210"/>
      <c r="O1212" s="210"/>
      <c r="P1212" s="210"/>
      <c r="Q1212" s="210"/>
      <c r="R1212" s="210"/>
      <c r="S1212" s="210"/>
      <c r="T1212" s="211"/>
      <c r="AT1212" s="212" t="s">
        <v>200</v>
      </c>
      <c r="AU1212" s="212" t="s">
        <v>81</v>
      </c>
      <c r="AV1212" s="12" t="s">
        <v>81</v>
      </c>
      <c r="AW1212" s="12" t="s">
        <v>30</v>
      </c>
      <c r="AX1212" s="12" t="s">
        <v>73</v>
      </c>
      <c r="AY1212" s="212" t="s">
        <v>124</v>
      </c>
    </row>
    <row r="1213" spans="1:65" s="12" customFormat="1" ht="11.25">
      <c r="B1213" s="203"/>
      <c r="C1213" s="204"/>
      <c r="D1213" s="193" t="s">
        <v>200</v>
      </c>
      <c r="E1213" s="205" t="s">
        <v>1</v>
      </c>
      <c r="F1213" s="206" t="s">
        <v>229</v>
      </c>
      <c r="G1213" s="204"/>
      <c r="H1213" s="205" t="s">
        <v>1</v>
      </c>
      <c r="I1213" s="207"/>
      <c r="J1213" s="204"/>
      <c r="K1213" s="204"/>
      <c r="L1213" s="208"/>
      <c r="M1213" s="209"/>
      <c r="N1213" s="210"/>
      <c r="O1213" s="210"/>
      <c r="P1213" s="210"/>
      <c r="Q1213" s="210"/>
      <c r="R1213" s="210"/>
      <c r="S1213" s="210"/>
      <c r="T1213" s="211"/>
      <c r="AT1213" s="212" t="s">
        <v>200</v>
      </c>
      <c r="AU1213" s="212" t="s">
        <v>81</v>
      </c>
      <c r="AV1213" s="12" t="s">
        <v>81</v>
      </c>
      <c r="AW1213" s="12" t="s">
        <v>30</v>
      </c>
      <c r="AX1213" s="12" t="s">
        <v>73</v>
      </c>
      <c r="AY1213" s="212" t="s">
        <v>124</v>
      </c>
    </row>
    <row r="1214" spans="1:65" s="13" customFormat="1" ht="11.25">
      <c r="B1214" s="213"/>
      <c r="C1214" s="214"/>
      <c r="D1214" s="193" t="s">
        <v>200</v>
      </c>
      <c r="E1214" s="215" t="s">
        <v>1</v>
      </c>
      <c r="F1214" s="216" t="s">
        <v>908</v>
      </c>
      <c r="G1214" s="214"/>
      <c r="H1214" s="217">
        <v>1.98</v>
      </c>
      <c r="I1214" s="218"/>
      <c r="J1214" s="214"/>
      <c r="K1214" s="214"/>
      <c r="L1214" s="219"/>
      <c r="M1214" s="220"/>
      <c r="N1214" s="221"/>
      <c r="O1214" s="221"/>
      <c r="P1214" s="221"/>
      <c r="Q1214" s="221"/>
      <c r="R1214" s="221"/>
      <c r="S1214" s="221"/>
      <c r="T1214" s="222"/>
      <c r="AT1214" s="223" t="s">
        <v>200</v>
      </c>
      <c r="AU1214" s="223" t="s">
        <v>81</v>
      </c>
      <c r="AV1214" s="13" t="s">
        <v>83</v>
      </c>
      <c r="AW1214" s="13" t="s">
        <v>30</v>
      </c>
      <c r="AX1214" s="13" t="s">
        <v>73</v>
      </c>
      <c r="AY1214" s="223" t="s">
        <v>124</v>
      </c>
    </row>
    <row r="1215" spans="1:65" s="13" customFormat="1" ht="11.25">
      <c r="B1215" s="213"/>
      <c r="C1215" s="214"/>
      <c r="D1215" s="193" t="s">
        <v>200</v>
      </c>
      <c r="E1215" s="215" t="s">
        <v>1</v>
      </c>
      <c r="F1215" s="216" t="s">
        <v>909</v>
      </c>
      <c r="G1215" s="214"/>
      <c r="H1215" s="217">
        <v>3.54</v>
      </c>
      <c r="I1215" s="218"/>
      <c r="J1215" s="214"/>
      <c r="K1215" s="214"/>
      <c r="L1215" s="219"/>
      <c r="M1215" s="220"/>
      <c r="N1215" s="221"/>
      <c r="O1215" s="221"/>
      <c r="P1215" s="221"/>
      <c r="Q1215" s="221"/>
      <c r="R1215" s="221"/>
      <c r="S1215" s="221"/>
      <c r="T1215" s="222"/>
      <c r="AT1215" s="223" t="s">
        <v>200</v>
      </c>
      <c r="AU1215" s="223" t="s">
        <v>81</v>
      </c>
      <c r="AV1215" s="13" t="s">
        <v>83</v>
      </c>
      <c r="AW1215" s="13" t="s">
        <v>30</v>
      </c>
      <c r="AX1215" s="13" t="s">
        <v>73</v>
      </c>
      <c r="AY1215" s="223" t="s">
        <v>124</v>
      </c>
    </row>
    <row r="1216" spans="1:65" s="13" customFormat="1" ht="11.25">
      <c r="B1216" s="213"/>
      <c r="C1216" s="214"/>
      <c r="D1216" s="193" t="s">
        <v>200</v>
      </c>
      <c r="E1216" s="215" t="s">
        <v>1</v>
      </c>
      <c r="F1216" s="216" t="s">
        <v>910</v>
      </c>
      <c r="G1216" s="214"/>
      <c r="H1216" s="217">
        <v>8.1999999999999993</v>
      </c>
      <c r="I1216" s="218"/>
      <c r="J1216" s="214"/>
      <c r="K1216" s="214"/>
      <c r="L1216" s="219"/>
      <c r="M1216" s="220"/>
      <c r="N1216" s="221"/>
      <c r="O1216" s="221"/>
      <c r="P1216" s="221"/>
      <c r="Q1216" s="221"/>
      <c r="R1216" s="221"/>
      <c r="S1216" s="221"/>
      <c r="T1216" s="222"/>
      <c r="AT1216" s="223" t="s">
        <v>200</v>
      </c>
      <c r="AU1216" s="223" t="s">
        <v>81</v>
      </c>
      <c r="AV1216" s="13" t="s">
        <v>83</v>
      </c>
      <c r="AW1216" s="13" t="s">
        <v>30</v>
      </c>
      <c r="AX1216" s="13" t="s">
        <v>73</v>
      </c>
      <c r="AY1216" s="223" t="s">
        <v>124</v>
      </c>
    </row>
    <row r="1217" spans="2:51" s="13" customFormat="1" ht="11.25">
      <c r="B1217" s="213"/>
      <c r="C1217" s="214"/>
      <c r="D1217" s="193" t="s">
        <v>200</v>
      </c>
      <c r="E1217" s="215" t="s">
        <v>1</v>
      </c>
      <c r="F1217" s="216" t="s">
        <v>911</v>
      </c>
      <c r="G1217" s="214"/>
      <c r="H1217" s="217">
        <v>20</v>
      </c>
      <c r="I1217" s="218"/>
      <c r="J1217" s="214"/>
      <c r="K1217" s="214"/>
      <c r="L1217" s="219"/>
      <c r="M1217" s="220"/>
      <c r="N1217" s="221"/>
      <c r="O1217" s="221"/>
      <c r="P1217" s="221"/>
      <c r="Q1217" s="221"/>
      <c r="R1217" s="221"/>
      <c r="S1217" s="221"/>
      <c r="T1217" s="222"/>
      <c r="AT1217" s="223" t="s">
        <v>200</v>
      </c>
      <c r="AU1217" s="223" t="s">
        <v>81</v>
      </c>
      <c r="AV1217" s="13" t="s">
        <v>83</v>
      </c>
      <c r="AW1217" s="13" t="s">
        <v>30</v>
      </c>
      <c r="AX1217" s="13" t="s">
        <v>73</v>
      </c>
      <c r="AY1217" s="223" t="s">
        <v>124</v>
      </c>
    </row>
    <row r="1218" spans="2:51" s="12" customFormat="1" ht="11.25">
      <c r="B1218" s="203"/>
      <c r="C1218" s="204"/>
      <c r="D1218" s="193" t="s">
        <v>200</v>
      </c>
      <c r="E1218" s="205" t="s">
        <v>1</v>
      </c>
      <c r="F1218" s="206" t="s">
        <v>231</v>
      </c>
      <c r="G1218" s="204"/>
      <c r="H1218" s="205" t="s">
        <v>1</v>
      </c>
      <c r="I1218" s="207"/>
      <c r="J1218" s="204"/>
      <c r="K1218" s="204"/>
      <c r="L1218" s="208"/>
      <c r="M1218" s="209"/>
      <c r="N1218" s="210"/>
      <c r="O1218" s="210"/>
      <c r="P1218" s="210"/>
      <c r="Q1218" s="210"/>
      <c r="R1218" s="210"/>
      <c r="S1218" s="210"/>
      <c r="T1218" s="211"/>
      <c r="AT1218" s="212" t="s">
        <v>200</v>
      </c>
      <c r="AU1218" s="212" t="s">
        <v>81</v>
      </c>
      <c r="AV1218" s="12" t="s">
        <v>81</v>
      </c>
      <c r="AW1218" s="12" t="s">
        <v>30</v>
      </c>
      <c r="AX1218" s="12" t="s">
        <v>73</v>
      </c>
      <c r="AY1218" s="212" t="s">
        <v>124</v>
      </c>
    </row>
    <row r="1219" spans="2:51" s="13" customFormat="1" ht="11.25">
      <c r="B1219" s="213"/>
      <c r="C1219" s="214"/>
      <c r="D1219" s="193" t="s">
        <v>200</v>
      </c>
      <c r="E1219" s="215" t="s">
        <v>1</v>
      </c>
      <c r="F1219" s="216" t="s">
        <v>908</v>
      </c>
      <c r="G1219" s="214"/>
      <c r="H1219" s="217">
        <v>1.98</v>
      </c>
      <c r="I1219" s="218"/>
      <c r="J1219" s="214"/>
      <c r="K1219" s="214"/>
      <c r="L1219" s="219"/>
      <c r="M1219" s="220"/>
      <c r="N1219" s="221"/>
      <c r="O1219" s="221"/>
      <c r="P1219" s="221"/>
      <c r="Q1219" s="221"/>
      <c r="R1219" s="221"/>
      <c r="S1219" s="221"/>
      <c r="T1219" s="222"/>
      <c r="AT1219" s="223" t="s">
        <v>200</v>
      </c>
      <c r="AU1219" s="223" t="s">
        <v>81</v>
      </c>
      <c r="AV1219" s="13" t="s">
        <v>83</v>
      </c>
      <c r="AW1219" s="13" t="s">
        <v>30</v>
      </c>
      <c r="AX1219" s="13" t="s">
        <v>73</v>
      </c>
      <c r="AY1219" s="223" t="s">
        <v>124</v>
      </c>
    </row>
    <row r="1220" spans="2:51" s="13" customFormat="1" ht="11.25">
      <c r="B1220" s="213"/>
      <c r="C1220" s="214"/>
      <c r="D1220" s="193" t="s">
        <v>200</v>
      </c>
      <c r="E1220" s="215" t="s">
        <v>1</v>
      </c>
      <c r="F1220" s="216" t="s">
        <v>912</v>
      </c>
      <c r="G1220" s="214"/>
      <c r="H1220" s="217">
        <v>1.86</v>
      </c>
      <c r="I1220" s="218"/>
      <c r="J1220" s="214"/>
      <c r="K1220" s="214"/>
      <c r="L1220" s="219"/>
      <c r="M1220" s="220"/>
      <c r="N1220" s="221"/>
      <c r="O1220" s="221"/>
      <c r="P1220" s="221"/>
      <c r="Q1220" s="221"/>
      <c r="R1220" s="221"/>
      <c r="S1220" s="221"/>
      <c r="T1220" s="222"/>
      <c r="AT1220" s="223" t="s">
        <v>200</v>
      </c>
      <c r="AU1220" s="223" t="s">
        <v>81</v>
      </c>
      <c r="AV1220" s="13" t="s">
        <v>83</v>
      </c>
      <c r="AW1220" s="13" t="s">
        <v>30</v>
      </c>
      <c r="AX1220" s="13" t="s">
        <v>73</v>
      </c>
      <c r="AY1220" s="223" t="s">
        <v>124</v>
      </c>
    </row>
    <row r="1221" spans="2:51" s="13" customFormat="1" ht="11.25">
      <c r="B1221" s="213"/>
      <c r="C1221" s="214"/>
      <c r="D1221" s="193" t="s">
        <v>200</v>
      </c>
      <c r="E1221" s="215" t="s">
        <v>1</v>
      </c>
      <c r="F1221" s="216" t="s">
        <v>913</v>
      </c>
      <c r="G1221" s="214"/>
      <c r="H1221" s="217">
        <v>1.6</v>
      </c>
      <c r="I1221" s="218"/>
      <c r="J1221" s="214"/>
      <c r="K1221" s="214"/>
      <c r="L1221" s="219"/>
      <c r="M1221" s="220"/>
      <c r="N1221" s="221"/>
      <c r="O1221" s="221"/>
      <c r="P1221" s="221"/>
      <c r="Q1221" s="221"/>
      <c r="R1221" s="221"/>
      <c r="S1221" s="221"/>
      <c r="T1221" s="222"/>
      <c r="AT1221" s="223" t="s">
        <v>200</v>
      </c>
      <c r="AU1221" s="223" t="s">
        <v>81</v>
      </c>
      <c r="AV1221" s="13" t="s">
        <v>83</v>
      </c>
      <c r="AW1221" s="13" t="s">
        <v>30</v>
      </c>
      <c r="AX1221" s="13" t="s">
        <v>73</v>
      </c>
      <c r="AY1221" s="223" t="s">
        <v>124</v>
      </c>
    </row>
    <row r="1222" spans="2:51" s="13" customFormat="1" ht="11.25">
      <c r="B1222" s="213"/>
      <c r="C1222" s="214"/>
      <c r="D1222" s="193" t="s">
        <v>200</v>
      </c>
      <c r="E1222" s="215" t="s">
        <v>1</v>
      </c>
      <c r="F1222" s="216" t="s">
        <v>914</v>
      </c>
      <c r="G1222" s="214"/>
      <c r="H1222" s="217">
        <v>8.1199999999999992</v>
      </c>
      <c r="I1222" s="218"/>
      <c r="J1222" s="214"/>
      <c r="K1222" s="214"/>
      <c r="L1222" s="219"/>
      <c r="M1222" s="220"/>
      <c r="N1222" s="221"/>
      <c r="O1222" s="221"/>
      <c r="P1222" s="221"/>
      <c r="Q1222" s="221"/>
      <c r="R1222" s="221"/>
      <c r="S1222" s="221"/>
      <c r="T1222" s="222"/>
      <c r="AT1222" s="223" t="s">
        <v>200</v>
      </c>
      <c r="AU1222" s="223" t="s">
        <v>81</v>
      </c>
      <c r="AV1222" s="13" t="s">
        <v>83</v>
      </c>
      <c r="AW1222" s="13" t="s">
        <v>30</v>
      </c>
      <c r="AX1222" s="13" t="s">
        <v>73</v>
      </c>
      <c r="AY1222" s="223" t="s">
        <v>124</v>
      </c>
    </row>
    <row r="1223" spans="2:51" s="13" customFormat="1" ht="11.25">
      <c r="B1223" s="213"/>
      <c r="C1223" s="214"/>
      <c r="D1223" s="193" t="s">
        <v>200</v>
      </c>
      <c r="E1223" s="215" t="s">
        <v>1</v>
      </c>
      <c r="F1223" s="216" t="s">
        <v>915</v>
      </c>
      <c r="G1223" s="214"/>
      <c r="H1223" s="217">
        <v>20</v>
      </c>
      <c r="I1223" s="218"/>
      <c r="J1223" s="214"/>
      <c r="K1223" s="214"/>
      <c r="L1223" s="219"/>
      <c r="M1223" s="220"/>
      <c r="N1223" s="221"/>
      <c r="O1223" s="221"/>
      <c r="P1223" s="221"/>
      <c r="Q1223" s="221"/>
      <c r="R1223" s="221"/>
      <c r="S1223" s="221"/>
      <c r="T1223" s="222"/>
      <c r="AT1223" s="223" t="s">
        <v>200</v>
      </c>
      <c r="AU1223" s="223" t="s">
        <v>81</v>
      </c>
      <c r="AV1223" s="13" t="s">
        <v>83</v>
      </c>
      <c r="AW1223" s="13" t="s">
        <v>30</v>
      </c>
      <c r="AX1223" s="13" t="s">
        <v>73</v>
      </c>
      <c r="AY1223" s="223" t="s">
        <v>124</v>
      </c>
    </row>
    <row r="1224" spans="2:51" s="12" customFormat="1" ht="11.25">
      <c r="B1224" s="203"/>
      <c r="C1224" s="204"/>
      <c r="D1224" s="193" t="s">
        <v>200</v>
      </c>
      <c r="E1224" s="205" t="s">
        <v>1</v>
      </c>
      <c r="F1224" s="206" t="s">
        <v>561</v>
      </c>
      <c r="G1224" s="204"/>
      <c r="H1224" s="205" t="s">
        <v>1</v>
      </c>
      <c r="I1224" s="207"/>
      <c r="J1224" s="204"/>
      <c r="K1224" s="204"/>
      <c r="L1224" s="208"/>
      <c r="M1224" s="209"/>
      <c r="N1224" s="210"/>
      <c r="O1224" s="210"/>
      <c r="P1224" s="210"/>
      <c r="Q1224" s="210"/>
      <c r="R1224" s="210"/>
      <c r="S1224" s="210"/>
      <c r="T1224" s="211"/>
      <c r="AT1224" s="212" t="s">
        <v>200</v>
      </c>
      <c r="AU1224" s="212" t="s">
        <v>81</v>
      </c>
      <c r="AV1224" s="12" t="s">
        <v>81</v>
      </c>
      <c r="AW1224" s="12" t="s">
        <v>30</v>
      </c>
      <c r="AX1224" s="12" t="s">
        <v>73</v>
      </c>
      <c r="AY1224" s="212" t="s">
        <v>124</v>
      </c>
    </row>
    <row r="1225" spans="2:51" s="12" customFormat="1" ht="11.25">
      <c r="B1225" s="203"/>
      <c r="C1225" s="204"/>
      <c r="D1225" s="193" t="s">
        <v>200</v>
      </c>
      <c r="E1225" s="205" t="s">
        <v>1</v>
      </c>
      <c r="F1225" s="206" t="s">
        <v>229</v>
      </c>
      <c r="G1225" s="204"/>
      <c r="H1225" s="205" t="s">
        <v>1</v>
      </c>
      <c r="I1225" s="207"/>
      <c r="J1225" s="204"/>
      <c r="K1225" s="204"/>
      <c r="L1225" s="208"/>
      <c r="M1225" s="209"/>
      <c r="N1225" s="210"/>
      <c r="O1225" s="210"/>
      <c r="P1225" s="210"/>
      <c r="Q1225" s="210"/>
      <c r="R1225" s="210"/>
      <c r="S1225" s="210"/>
      <c r="T1225" s="211"/>
      <c r="AT1225" s="212" t="s">
        <v>200</v>
      </c>
      <c r="AU1225" s="212" t="s">
        <v>81</v>
      </c>
      <c r="AV1225" s="12" t="s">
        <v>81</v>
      </c>
      <c r="AW1225" s="12" t="s">
        <v>30</v>
      </c>
      <c r="AX1225" s="12" t="s">
        <v>73</v>
      </c>
      <c r="AY1225" s="212" t="s">
        <v>124</v>
      </c>
    </row>
    <row r="1226" spans="2:51" s="13" customFormat="1" ht="11.25">
      <c r="B1226" s="213"/>
      <c r="C1226" s="214"/>
      <c r="D1226" s="193" t="s">
        <v>200</v>
      </c>
      <c r="E1226" s="215" t="s">
        <v>1</v>
      </c>
      <c r="F1226" s="216" t="s">
        <v>916</v>
      </c>
      <c r="G1226" s="214"/>
      <c r="H1226" s="217">
        <v>4.4000000000000004</v>
      </c>
      <c r="I1226" s="218"/>
      <c r="J1226" s="214"/>
      <c r="K1226" s="214"/>
      <c r="L1226" s="219"/>
      <c r="M1226" s="220"/>
      <c r="N1226" s="221"/>
      <c r="O1226" s="221"/>
      <c r="P1226" s="221"/>
      <c r="Q1226" s="221"/>
      <c r="R1226" s="221"/>
      <c r="S1226" s="221"/>
      <c r="T1226" s="222"/>
      <c r="AT1226" s="223" t="s">
        <v>200</v>
      </c>
      <c r="AU1226" s="223" t="s">
        <v>81</v>
      </c>
      <c r="AV1226" s="13" t="s">
        <v>83</v>
      </c>
      <c r="AW1226" s="13" t="s">
        <v>30</v>
      </c>
      <c r="AX1226" s="13" t="s">
        <v>73</v>
      </c>
      <c r="AY1226" s="223" t="s">
        <v>124</v>
      </c>
    </row>
    <row r="1227" spans="2:51" s="13" customFormat="1" ht="11.25">
      <c r="B1227" s="213"/>
      <c r="C1227" s="214"/>
      <c r="D1227" s="193" t="s">
        <v>200</v>
      </c>
      <c r="E1227" s="215" t="s">
        <v>1</v>
      </c>
      <c r="F1227" s="216" t="s">
        <v>917</v>
      </c>
      <c r="G1227" s="214"/>
      <c r="H1227" s="217">
        <v>1.98</v>
      </c>
      <c r="I1227" s="218"/>
      <c r="J1227" s="214"/>
      <c r="K1227" s="214"/>
      <c r="L1227" s="219"/>
      <c r="M1227" s="220"/>
      <c r="N1227" s="221"/>
      <c r="O1227" s="221"/>
      <c r="P1227" s="221"/>
      <c r="Q1227" s="221"/>
      <c r="R1227" s="221"/>
      <c r="S1227" s="221"/>
      <c r="T1227" s="222"/>
      <c r="AT1227" s="223" t="s">
        <v>200</v>
      </c>
      <c r="AU1227" s="223" t="s">
        <v>81</v>
      </c>
      <c r="AV1227" s="13" t="s">
        <v>83</v>
      </c>
      <c r="AW1227" s="13" t="s">
        <v>30</v>
      </c>
      <c r="AX1227" s="13" t="s">
        <v>73</v>
      </c>
      <c r="AY1227" s="223" t="s">
        <v>124</v>
      </c>
    </row>
    <row r="1228" spans="2:51" s="13" customFormat="1" ht="11.25">
      <c r="B1228" s="213"/>
      <c r="C1228" s="214"/>
      <c r="D1228" s="193" t="s">
        <v>200</v>
      </c>
      <c r="E1228" s="215" t="s">
        <v>1</v>
      </c>
      <c r="F1228" s="216" t="s">
        <v>918</v>
      </c>
      <c r="G1228" s="214"/>
      <c r="H1228" s="217">
        <v>3.54</v>
      </c>
      <c r="I1228" s="218"/>
      <c r="J1228" s="214"/>
      <c r="K1228" s="214"/>
      <c r="L1228" s="219"/>
      <c r="M1228" s="220"/>
      <c r="N1228" s="221"/>
      <c r="O1228" s="221"/>
      <c r="P1228" s="221"/>
      <c r="Q1228" s="221"/>
      <c r="R1228" s="221"/>
      <c r="S1228" s="221"/>
      <c r="T1228" s="222"/>
      <c r="AT1228" s="223" t="s">
        <v>200</v>
      </c>
      <c r="AU1228" s="223" t="s">
        <v>81</v>
      </c>
      <c r="AV1228" s="13" t="s">
        <v>83</v>
      </c>
      <c r="AW1228" s="13" t="s">
        <v>30</v>
      </c>
      <c r="AX1228" s="13" t="s">
        <v>73</v>
      </c>
      <c r="AY1228" s="223" t="s">
        <v>124</v>
      </c>
    </row>
    <row r="1229" spans="2:51" s="13" customFormat="1" ht="11.25">
      <c r="B1229" s="213"/>
      <c r="C1229" s="214"/>
      <c r="D1229" s="193" t="s">
        <v>200</v>
      </c>
      <c r="E1229" s="215" t="s">
        <v>1</v>
      </c>
      <c r="F1229" s="216" t="s">
        <v>919</v>
      </c>
      <c r="G1229" s="214"/>
      <c r="H1229" s="217">
        <v>8.1199999999999992</v>
      </c>
      <c r="I1229" s="218"/>
      <c r="J1229" s="214"/>
      <c r="K1229" s="214"/>
      <c r="L1229" s="219"/>
      <c r="M1229" s="220"/>
      <c r="N1229" s="221"/>
      <c r="O1229" s="221"/>
      <c r="P1229" s="221"/>
      <c r="Q1229" s="221"/>
      <c r="R1229" s="221"/>
      <c r="S1229" s="221"/>
      <c r="T1229" s="222"/>
      <c r="AT1229" s="223" t="s">
        <v>200</v>
      </c>
      <c r="AU1229" s="223" t="s">
        <v>81</v>
      </c>
      <c r="AV1229" s="13" t="s">
        <v>83</v>
      </c>
      <c r="AW1229" s="13" t="s">
        <v>30</v>
      </c>
      <c r="AX1229" s="13" t="s">
        <v>73</v>
      </c>
      <c r="AY1229" s="223" t="s">
        <v>124</v>
      </c>
    </row>
    <row r="1230" spans="2:51" s="13" customFormat="1" ht="11.25">
      <c r="B1230" s="213"/>
      <c r="C1230" s="214"/>
      <c r="D1230" s="193" t="s">
        <v>200</v>
      </c>
      <c r="E1230" s="215" t="s">
        <v>1</v>
      </c>
      <c r="F1230" s="216" t="s">
        <v>920</v>
      </c>
      <c r="G1230" s="214"/>
      <c r="H1230" s="217">
        <v>20</v>
      </c>
      <c r="I1230" s="218"/>
      <c r="J1230" s="214"/>
      <c r="K1230" s="214"/>
      <c r="L1230" s="219"/>
      <c r="M1230" s="220"/>
      <c r="N1230" s="221"/>
      <c r="O1230" s="221"/>
      <c r="P1230" s="221"/>
      <c r="Q1230" s="221"/>
      <c r="R1230" s="221"/>
      <c r="S1230" s="221"/>
      <c r="T1230" s="222"/>
      <c r="AT1230" s="223" t="s">
        <v>200</v>
      </c>
      <c r="AU1230" s="223" t="s">
        <v>81</v>
      </c>
      <c r="AV1230" s="13" t="s">
        <v>83</v>
      </c>
      <c r="AW1230" s="13" t="s">
        <v>30</v>
      </c>
      <c r="AX1230" s="13" t="s">
        <v>73</v>
      </c>
      <c r="AY1230" s="223" t="s">
        <v>124</v>
      </c>
    </row>
    <row r="1231" spans="2:51" s="12" customFormat="1" ht="11.25">
      <c r="B1231" s="203"/>
      <c r="C1231" s="204"/>
      <c r="D1231" s="193" t="s">
        <v>200</v>
      </c>
      <c r="E1231" s="205" t="s">
        <v>1</v>
      </c>
      <c r="F1231" s="206" t="s">
        <v>231</v>
      </c>
      <c r="G1231" s="204"/>
      <c r="H1231" s="205" t="s">
        <v>1</v>
      </c>
      <c r="I1231" s="207"/>
      <c r="J1231" s="204"/>
      <c r="K1231" s="204"/>
      <c r="L1231" s="208"/>
      <c r="M1231" s="209"/>
      <c r="N1231" s="210"/>
      <c r="O1231" s="210"/>
      <c r="P1231" s="210"/>
      <c r="Q1231" s="210"/>
      <c r="R1231" s="210"/>
      <c r="S1231" s="210"/>
      <c r="T1231" s="211"/>
      <c r="AT1231" s="212" t="s">
        <v>200</v>
      </c>
      <c r="AU1231" s="212" t="s">
        <v>81</v>
      </c>
      <c r="AV1231" s="12" t="s">
        <v>81</v>
      </c>
      <c r="AW1231" s="12" t="s">
        <v>30</v>
      </c>
      <c r="AX1231" s="12" t="s">
        <v>73</v>
      </c>
      <c r="AY1231" s="212" t="s">
        <v>124</v>
      </c>
    </row>
    <row r="1232" spans="2:51" s="13" customFormat="1" ht="11.25">
      <c r="B1232" s="213"/>
      <c r="C1232" s="214"/>
      <c r="D1232" s="193" t="s">
        <v>200</v>
      </c>
      <c r="E1232" s="215" t="s">
        <v>1</v>
      </c>
      <c r="F1232" s="216" t="s">
        <v>921</v>
      </c>
      <c r="G1232" s="214"/>
      <c r="H1232" s="217">
        <v>2.2999999999999998</v>
      </c>
      <c r="I1232" s="218"/>
      <c r="J1232" s="214"/>
      <c r="K1232" s="214"/>
      <c r="L1232" s="219"/>
      <c r="M1232" s="220"/>
      <c r="N1232" s="221"/>
      <c r="O1232" s="221"/>
      <c r="P1232" s="221"/>
      <c r="Q1232" s="221"/>
      <c r="R1232" s="221"/>
      <c r="S1232" s="221"/>
      <c r="T1232" s="222"/>
      <c r="AT1232" s="223" t="s">
        <v>200</v>
      </c>
      <c r="AU1232" s="223" t="s">
        <v>81</v>
      </c>
      <c r="AV1232" s="13" t="s">
        <v>83</v>
      </c>
      <c r="AW1232" s="13" t="s">
        <v>30</v>
      </c>
      <c r="AX1232" s="13" t="s">
        <v>73</v>
      </c>
      <c r="AY1232" s="223" t="s">
        <v>124</v>
      </c>
    </row>
    <row r="1233" spans="1:65" s="13" customFormat="1" ht="11.25">
      <c r="B1233" s="213"/>
      <c r="C1233" s="214"/>
      <c r="D1233" s="193" t="s">
        <v>200</v>
      </c>
      <c r="E1233" s="215" t="s">
        <v>1</v>
      </c>
      <c r="F1233" s="216" t="s">
        <v>922</v>
      </c>
      <c r="G1233" s="214"/>
      <c r="H1233" s="217">
        <v>1.86</v>
      </c>
      <c r="I1233" s="218"/>
      <c r="J1233" s="214"/>
      <c r="K1233" s="214"/>
      <c r="L1233" s="219"/>
      <c r="M1233" s="220"/>
      <c r="N1233" s="221"/>
      <c r="O1233" s="221"/>
      <c r="P1233" s="221"/>
      <c r="Q1233" s="221"/>
      <c r="R1233" s="221"/>
      <c r="S1233" s="221"/>
      <c r="T1233" s="222"/>
      <c r="AT1233" s="223" t="s">
        <v>200</v>
      </c>
      <c r="AU1233" s="223" t="s">
        <v>81</v>
      </c>
      <c r="AV1233" s="13" t="s">
        <v>83</v>
      </c>
      <c r="AW1233" s="13" t="s">
        <v>30</v>
      </c>
      <c r="AX1233" s="13" t="s">
        <v>73</v>
      </c>
      <c r="AY1233" s="223" t="s">
        <v>124</v>
      </c>
    </row>
    <row r="1234" spans="1:65" s="13" customFormat="1" ht="11.25">
      <c r="B1234" s="213"/>
      <c r="C1234" s="214"/>
      <c r="D1234" s="193" t="s">
        <v>200</v>
      </c>
      <c r="E1234" s="215" t="s">
        <v>1</v>
      </c>
      <c r="F1234" s="216" t="s">
        <v>923</v>
      </c>
      <c r="G1234" s="214"/>
      <c r="H1234" s="217">
        <v>1.6</v>
      </c>
      <c r="I1234" s="218"/>
      <c r="J1234" s="214"/>
      <c r="K1234" s="214"/>
      <c r="L1234" s="219"/>
      <c r="M1234" s="220"/>
      <c r="N1234" s="221"/>
      <c r="O1234" s="221"/>
      <c r="P1234" s="221"/>
      <c r="Q1234" s="221"/>
      <c r="R1234" s="221"/>
      <c r="S1234" s="221"/>
      <c r="T1234" s="222"/>
      <c r="AT1234" s="223" t="s">
        <v>200</v>
      </c>
      <c r="AU1234" s="223" t="s">
        <v>81</v>
      </c>
      <c r="AV1234" s="13" t="s">
        <v>83</v>
      </c>
      <c r="AW1234" s="13" t="s">
        <v>30</v>
      </c>
      <c r="AX1234" s="13" t="s">
        <v>73</v>
      </c>
      <c r="AY1234" s="223" t="s">
        <v>124</v>
      </c>
    </row>
    <row r="1235" spans="1:65" s="13" customFormat="1" ht="11.25">
      <c r="B1235" s="213"/>
      <c r="C1235" s="214"/>
      <c r="D1235" s="193" t="s">
        <v>200</v>
      </c>
      <c r="E1235" s="215" t="s">
        <v>1</v>
      </c>
      <c r="F1235" s="216" t="s">
        <v>924</v>
      </c>
      <c r="G1235" s="214"/>
      <c r="H1235" s="217">
        <v>8.1199999999999992</v>
      </c>
      <c r="I1235" s="218"/>
      <c r="J1235" s="214"/>
      <c r="K1235" s="214"/>
      <c r="L1235" s="219"/>
      <c r="M1235" s="220"/>
      <c r="N1235" s="221"/>
      <c r="O1235" s="221"/>
      <c r="P1235" s="221"/>
      <c r="Q1235" s="221"/>
      <c r="R1235" s="221"/>
      <c r="S1235" s="221"/>
      <c r="T1235" s="222"/>
      <c r="AT1235" s="223" t="s">
        <v>200</v>
      </c>
      <c r="AU1235" s="223" t="s">
        <v>81</v>
      </c>
      <c r="AV1235" s="13" t="s">
        <v>83</v>
      </c>
      <c r="AW1235" s="13" t="s">
        <v>30</v>
      </c>
      <c r="AX1235" s="13" t="s">
        <v>73</v>
      </c>
      <c r="AY1235" s="223" t="s">
        <v>124</v>
      </c>
    </row>
    <row r="1236" spans="1:65" s="13" customFormat="1" ht="11.25">
      <c r="B1236" s="213"/>
      <c r="C1236" s="214"/>
      <c r="D1236" s="193" t="s">
        <v>200</v>
      </c>
      <c r="E1236" s="215" t="s">
        <v>1</v>
      </c>
      <c r="F1236" s="216" t="s">
        <v>925</v>
      </c>
      <c r="G1236" s="214"/>
      <c r="H1236" s="217">
        <v>21.6</v>
      </c>
      <c r="I1236" s="218"/>
      <c r="J1236" s="214"/>
      <c r="K1236" s="214"/>
      <c r="L1236" s="219"/>
      <c r="M1236" s="220"/>
      <c r="N1236" s="221"/>
      <c r="O1236" s="221"/>
      <c r="P1236" s="221"/>
      <c r="Q1236" s="221"/>
      <c r="R1236" s="221"/>
      <c r="S1236" s="221"/>
      <c r="T1236" s="222"/>
      <c r="AT1236" s="223" t="s">
        <v>200</v>
      </c>
      <c r="AU1236" s="223" t="s">
        <v>81</v>
      </c>
      <c r="AV1236" s="13" t="s">
        <v>83</v>
      </c>
      <c r="AW1236" s="13" t="s">
        <v>30</v>
      </c>
      <c r="AX1236" s="13" t="s">
        <v>73</v>
      </c>
      <c r="AY1236" s="223" t="s">
        <v>124</v>
      </c>
    </row>
    <row r="1237" spans="1:65" s="14" customFormat="1" ht="11.25">
      <c r="B1237" s="224"/>
      <c r="C1237" s="225"/>
      <c r="D1237" s="193" t="s">
        <v>200</v>
      </c>
      <c r="E1237" s="226" t="s">
        <v>1</v>
      </c>
      <c r="F1237" s="227" t="s">
        <v>205</v>
      </c>
      <c r="G1237" s="225"/>
      <c r="H1237" s="228">
        <v>140.80000000000001</v>
      </c>
      <c r="I1237" s="229"/>
      <c r="J1237" s="225"/>
      <c r="K1237" s="225"/>
      <c r="L1237" s="230"/>
      <c r="M1237" s="231"/>
      <c r="N1237" s="232"/>
      <c r="O1237" s="232"/>
      <c r="P1237" s="232"/>
      <c r="Q1237" s="232"/>
      <c r="R1237" s="232"/>
      <c r="S1237" s="232"/>
      <c r="T1237" s="233"/>
      <c r="AT1237" s="234" t="s">
        <v>200</v>
      </c>
      <c r="AU1237" s="234" t="s">
        <v>81</v>
      </c>
      <c r="AV1237" s="14" t="s">
        <v>129</v>
      </c>
      <c r="AW1237" s="14" t="s">
        <v>30</v>
      </c>
      <c r="AX1237" s="14" t="s">
        <v>81</v>
      </c>
      <c r="AY1237" s="234" t="s">
        <v>124</v>
      </c>
    </row>
    <row r="1238" spans="1:65" s="2" customFormat="1" ht="24.2" customHeight="1">
      <c r="A1238" s="34"/>
      <c r="B1238" s="35"/>
      <c r="C1238" s="179" t="s">
        <v>527</v>
      </c>
      <c r="D1238" s="179" t="s">
        <v>125</v>
      </c>
      <c r="E1238" s="180" t="s">
        <v>926</v>
      </c>
      <c r="F1238" s="181" t="s">
        <v>927</v>
      </c>
      <c r="G1238" s="182" t="s">
        <v>928</v>
      </c>
      <c r="H1238" s="183">
        <v>1</v>
      </c>
      <c r="I1238" s="184"/>
      <c r="J1238" s="185">
        <f>ROUND(I1238*H1238,2)</f>
        <v>0</v>
      </c>
      <c r="K1238" s="186"/>
      <c r="L1238" s="39"/>
      <c r="M1238" s="187" t="s">
        <v>1</v>
      </c>
      <c r="N1238" s="188" t="s">
        <v>38</v>
      </c>
      <c r="O1238" s="71"/>
      <c r="P1238" s="189">
        <f>O1238*H1238</f>
        <v>0</v>
      </c>
      <c r="Q1238" s="189">
        <v>0</v>
      </c>
      <c r="R1238" s="189">
        <f>Q1238*H1238</f>
        <v>0</v>
      </c>
      <c r="S1238" s="189">
        <v>0</v>
      </c>
      <c r="T1238" s="190">
        <f>S1238*H1238</f>
        <v>0</v>
      </c>
      <c r="U1238" s="34"/>
      <c r="V1238" s="34"/>
      <c r="W1238" s="34"/>
      <c r="X1238" s="34"/>
      <c r="Y1238" s="34"/>
      <c r="Z1238" s="34"/>
      <c r="AA1238" s="34"/>
      <c r="AB1238" s="34"/>
      <c r="AC1238" s="34"/>
      <c r="AD1238" s="34"/>
      <c r="AE1238" s="34"/>
      <c r="AR1238" s="191" t="s">
        <v>129</v>
      </c>
      <c r="AT1238" s="191" t="s">
        <v>125</v>
      </c>
      <c r="AU1238" s="191" t="s">
        <v>81</v>
      </c>
      <c r="AY1238" s="17" t="s">
        <v>124</v>
      </c>
      <c r="BE1238" s="192">
        <f>IF(N1238="základní",J1238,0)</f>
        <v>0</v>
      </c>
      <c r="BF1238" s="192">
        <f>IF(N1238="snížená",J1238,0)</f>
        <v>0</v>
      </c>
      <c r="BG1238" s="192">
        <f>IF(N1238="zákl. přenesená",J1238,0)</f>
        <v>0</v>
      </c>
      <c r="BH1238" s="192">
        <f>IF(N1238="sníž. přenesená",J1238,0)</f>
        <v>0</v>
      </c>
      <c r="BI1238" s="192">
        <f>IF(N1238="nulová",J1238,0)</f>
        <v>0</v>
      </c>
      <c r="BJ1238" s="17" t="s">
        <v>81</v>
      </c>
      <c r="BK1238" s="192">
        <f>ROUND(I1238*H1238,2)</f>
        <v>0</v>
      </c>
      <c r="BL1238" s="17" t="s">
        <v>129</v>
      </c>
      <c r="BM1238" s="191" t="s">
        <v>929</v>
      </c>
    </row>
    <row r="1239" spans="1:65" s="2" customFormat="1" ht="24.2" customHeight="1">
      <c r="A1239" s="34"/>
      <c r="B1239" s="35"/>
      <c r="C1239" s="179" t="s">
        <v>930</v>
      </c>
      <c r="D1239" s="179" t="s">
        <v>125</v>
      </c>
      <c r="E1239" s="180" t="s">
        <v>931</v>
      </c>
      <c r="F1239" s="181" t="s">
        <v>932</v>
      </c>
      <c r="G1239" s="182" t="s">
        <v>226</v>
      </c>
      <c r="H1239" s="183">
        <v>25</v>
      </c>
      <c r="I1239" s="184"/>
      <c r="J1239" s="185">
        <f>ROUND(I1239*H1239,2)</f>
        <v>0</v>
      </c>
      <c r="K1239" s="186"/>
      <c r="L1239" s="39"/>
      <c r="M1239" s="187" t="s">
        <v>1</v>
      </c>
      <c r="N1239" s="188" t="s">
        <v>38</v>
      </c>
      <c r="O1239" s="71"/>
      <c r="P1239" s="189">
        <f>O1239*H1239</f>
        <v>0</v>
      </c>
      <c r="Q1239" s="189">
        <v>0</v>
      </c>
      <c r="R1239" s="189">
        <f>Q1239*H1239</f>
        <v>0</v>
      </c>
      <c r="S1239" s="189">
        <v>0</v>
      </c>
      <c r="T1239" s="190">
        <f>S1239*H1239</f>
        <v>0</v>
      </c>
      <c r="U1239" s="34"/>
      <c r="V1239" s="34"/>
      <c r="W1239" s="34"/>
      <c r="X1239" s="34"/>
      <c r="Y1239" s="34"/>
      <c r="Z1239" s="34"/>
      <c r="AA1239" s="34"/>
      <c r="AB1239" s="34"/>
      <c r="AC1239" s="34"/>
      <c r="AD1239" s="34"/>
      <c r="AE1239" s="34"/>
      <c r="AR1239" s="191" t="s">
        <v>129</v>
      </c>
      <c r="AT1239" s="191" t="s">
        <v>125</v>
      </c>
      <c r="AU1239" s="191" t="s">
        <v>81</v>
      </c>
      <c r="AY1239" s="17" t="s">
        <v>124</v>
      </c>
      <c r="BE1239" s="192">
        <f>IF(N1239="základní",J1239,0)</f>
        <v>0</v>
      </c>
      <c r="BF1239" s="192">
        <f>IF(N1239="snížená",J1239,0)</f>
        <v>0</v>
      </c>
      <c r="BG1239" s="192">
        <f>IF(N1239="zákl. přenesená",J1239,0)</f>
        <v>0</v>
      </c>
      <c r="BH1239" s="192">
        <f>IF(N1239="sníž. přenesená",J1239,0)</f>
        <v>0</v>
      </c>
      <c r="BI1239" s="192">
        <f>IF(N1239="nulová",J1239,0)</f>
        <v>0</v>
      </c>
      <c r="BJ1239" s="17" t="s">
        <v>81</v>
      </c>
      <c r="BK1239" s="192">
        <f>ROUND(I1239*H1239,2)</f>
        <v>0</v>
      </c>
      <c r="BL1239" s="17" t="s">
        <v>129</v>
      </c>
      <c r="BM1239" s="191" t="s">
        <v>933</v>
      </c>
    </row>
    <row r="1240" spans="1:65" s="12" customFormat="1" ht="11.25">
      <c r="B1240" s="203"/>
      <c r="C1240" s="204"/>
      <c r="D1240" s="193" t="s">
        <v>200</v>
      </c>
      <c r="E1240" s="205" t="s">
        <v>1</v>
      </c>
      <c r="F1240" s="206" t="s">
        <v>555</v>
      </c>
      <c r="G1240" s="204"/>
      <c r="H1240" s="205" t="s">
        <v>1</v>
      </c>
      <c r="I1240" s="207"/>
      <c r="J1240" s="204"/>
      <c r="K1240" s="204"/>
      <c r="L1240" s="208"/>
      <c r="M1240" s="209"/>
      <c r="N1240" s="210"/>
      <c r="O1240" s="210"/>
      <c r="P1240" s="210"/>
      <c r="Q1240" s="210"/>
      <c r="R1240" s="210"/>
      <c r="S1240" s="210"/>
      <c r="T1240" s="211"/>
      <c r="AT1240" s="212" t="s">
        <v>200</v>
      </c>
      <c r="AU1240" s="212" t="s">
        <v>81</v>
      </c>
      <c r="AV1240" s="12" t="s">
        <v>81</v>
      </c>
      <c r="AW1240" s="12" t="s">
        <v>30</v>
      </c>
      <c r="AX1240" s="12" t="s">
        <v>73</v>
      </c>
      <c r="AY1240" s="212" t="s">
        <v>124</v>
      </c>
    </row>
    <row r="1241" spans="1:65" s="13" customFormat="1" ht="11.25">
      <c r="B1241" s="213"/>
      <c r="C1241" s="214"/>
      <c r="D1241" s="193" t="s">
        <v>200</v>
      </c>
      <c r="E1241" s="215" t="s">
        <v>1</v>
      </c>
      <c r="F1241" s="216" t="s">
        <v>934</v>
      </c>
      <c r="G1241" s="214"/>
      <c r="H1241" s="217">
        <v>7</v>
      </c>
      <c r="I1241" s="218"/>
      <c r="J1241" s="214"/>
      <c r="K1241" s="214"/>
      <c r="L1241" s="219"/>
      <c r="M1241" s="220"/>
      <c r="N1241" s="221"/>
      <c r="O1241" s="221"/>
      <c r="P1241" s="221"/>
      <c r="Q1241" s="221"/>
      <c r="R1241" s="221"/>
      <c r="S1241" s="221"/>
      <c r="T1241" s="222"/>
      <c r="AT1241" s="223" t="s">
        <v>200</v>
      </c>
      <c r="AU1241" s="223" t="s">
        <v>81</v>
      </c>
      <c r="AV1241" s="13" t="s">
        <v>83</v>
      </c>
      <c r="AW1241" s="13" t="s">
        <v>30</v>
      </c>
      <c r="AX1241" s="13" t="s">
        <v>73</v>
      </c>
      <c r="AY1241" s="223" t="s">
        <v>124</v>
      </c>
    </row>
    <row r="1242" spans="1:65" s="13" customFormat="1" ht="11.25">
      <c r="B1242" s="213"/>
      <c r="C1242" s="214"/>
      <c r="D1242" s="193" t="s">
        <v>200</v>
      </c>
      <c r="E1242" s="215" t="s">
        <v>1</v>
      </c>
      <c r="F1242" s="216" t="s">
        <v>935</v>
      </c>
      <c r="G1242" s="214"/>
      <c r="H1242" s="217">
        <v>6</v>
      </c>
      <c r="I1242" s="218"/>
      <c r="J1242" s="214"/>
      <c r="K1242" s="214"/>
      <c r="L1242" s="219"/>
      <c r="M1242" s="220"/>
      <c r="N1242" s="221"/>
      <c r="O1242" s="221"/>
      <c r="P1242" s="221"/>
      <c r="Q1242" s="221"/>
      <c r="R1242" s="221"/>
      <c r="S1242" s="221"/>
      <c r="T1242" s="222"/>
      <c r="AT1242" s="223" t="s">
        <v>200</v>
      </c>
      <c r="AU1242" s="223" t="s">
        <v>81</v>
      </c>
      <c r="AV1242" s="13" t="s">
        <v>83</v>
      </c>
      <c r="AW1242" s="13" t="s">
        <v>30</v>
      </c>
      <c r="AX1242" s="13" t="s">
        <v>73</v>
      </c>
      <c r="AY1242" s="223" t="s">
        <v>124</v>
      </c>
    </row>
    <row r="1243" spans="1:65" s="12" customFormat="1" ht="11.25">
      <c r="B1243" s="203"/>
      <c r="C1243" s="204"/>
      <c r="D1243" s="193" t="s">
        <v>200</v>
      </c>
      <c r="E1243" s="205" t="s">
        <v>1</v>
      </c>
      <c r="F1243" s="206" t="s">
        <v>561</v>
      </c>
      <c r="G1243" s="204"/>
      <c r="H1243" s="205" t="s">
        <v>1</v>
      </c>
      <c r="I1243" s="207"/>
      <c r="J1243" s="204"/>
      <c r="K1243" s="204"/>
      <c r="L1243" s="208"/>
      <c r="M1243" s="209"/>
      <c r="N1243" s="210"/>
      <c r="O1243" s="210"/>
      <c r="P1243" s="210"/>
      <c r="Q1243" s="210"/>
      <c r="R1243" s="210"/>
      <c r="S1243" s="210"/>
      <c r="T1243" s="211"/>
      <c r="AT1243" s="212" t="s">
        <v>200</v>
      </c>
      <c r="AU1243" s="212" t="s">
        <v>81</v>
      </c>
      <c r="AV1243" s="12" t="s">
        <v>81</v>
      </c>
      <c r="AW1243" s="12" t="s">
        <v>30</v>
      </c>
      <c r="AX1243" s="12" t="s">
        <v>73</v>
      </c>
      <c r="AY1243" s="212" t="s">
        <v>124</v>
      </c>
    </row>
    <row r="1244" spans="1:65" s="13" customFormat="1" ht="11.25">
      <c r="B1244" s="213"/>
      <c r="C1244" s="214"/>
      <c r="D1244" s="193" t="s">
        <v>200</v>
      </c>
      <c r="E1244" s="215" t="s">
        <v>1</v>
      </c>
      <c r="F1244" s="216" t="s">
        <v>936</v>
      </c>
      <c r="G1244" s="214"/>
      <c r="H1244" s="217">
        <v>6</v>
      </c>
      <c r="I1244" s="218"/>
      <c r="J1244" s="214"/>
      <c r="K1244" s="214"/>
      <c r="L1244" s="219"/>
      <c r="M1244" s="220"/>
      <c r="N1244" s="221"/>
      <c r="O1244" s="221"/>
      <c r="P1244" s="221"/>
      <c r="Q1244" s="221"/>
      <c r="R1244" s="221"/>
      <c r="S1244" s="221"/>
      <c r="T1244" s="222"/>
      <c r="AT1244" s="223" t="s">
        <v>200</v>
      </c>
      <c r="AU1244" s="223" t="s">
        <v>81</v>
      </c>
      <c r="AV1244" s="13" t="s">
        <v>83</v>
      </c>
      <c r="AW1244" s="13" t="s">
        <v>30</v>
      </c>
      <c r="AX1244" s="13" t="s">
        <v>73</v>
      </c>
      <c r="AY1244" s="223" t="s">
        <v>124</v>
      </c>
    </row>
    <row r="1245" spans="1:65" s="13" customFormat="1" ht="11.25">
      <c r="B1245" s="213"/>
      <c r="C1245" s="214"/>
      <c r="D1245" s="193" t="s">
        <v>200</v>
      </c>
      <c r="E1245" s="215" t="s">
        <v>1</v>
      </c>
      <c r="F1245" s="216" t="s">
        <v>935</v>
      </c>
      <c r="G1245" s="214"/>
      <c r="H1245" s="217">
        <v>6</v>
      </c>
      <c r="I1245" s="218"/>
      <c r="J1245" s="214"/>
      <c r="K1245" s="214"/>
      <c r="L1245" s="219"/>
      <c r="M1245" s="220"/>
      <c r="N1245" s="221"/>
      <c r="O1245" s="221"/>
      <c r="P1245" s="221"/>
      <c r="Q1245" s="221"/>
      <c r="R1245" s="221"/>
      <c r="S1245" s="221"/>
      <c r="T1245" s="222"/>
      <c r="AT1245" s="223" t="s">
        <v>200</v>
      </c>
      <c r="AU1245" s="223" t="s">
        <v>81</v>
      </c>
      <c r="AV1245" s="13" t="s">
        <v>83</v>
      </c>
      <c r="AW1245" s="13" t="s">
        <v>30</v>
      </c>
      <c r="AX1245" s="13" t="s">
        <v>73</v>
      </c>
      <c r="AY1245" s="223" t="s">
        <v>124</v>
      </c>
    </row>
    <row r="1246" spans="1:65" s="14" customFormat="1" ht="11.25">
      <c r="B1246" s="224"/>
      <c r="C1246" s="225"/>
      <c r="D1246" s="193" t="s">
        <v>200</v>
      </c>
      <c r="E1246" s="226" t="s">
        <v>1</v>
      </c>
      <c r="F1246" s="227" t="s">
        <v>205</v>
      </c>
      <c r="G1246" s="225"/>
      <c r="H1246" s="228">
        <v>25</v>
      </c>
      <c r="I1246" s="229"/>
      <c r="J1246" s="225"/>
      <c r="K1246" s="225"/>
      <c r="L1246" s="230"/>
      <c r="M1246" s="231"/>
      <c r="N1246" s="232"/>
      <c r="O1246" s="232"/>
      <c r="P1246" s="232"/>
      <c r="Q1246" s="232"/>
      <c r="R1246" s="232"/>
      <c r="S1246" s="232"/>
      <c r="T1246" s="233"/>
      <c r="AT1246" s="234" t="s">
        <v>200</v>
      </c>
      <c r="AU1246" s="234" t="s">
        <v>81</v>
      </c>
      <c r="AV1246" s="14" t="s">
        <v>129</v>
      </c>
      <c r="AW1246" s="14" t="s">
        <v>30</v>
      </c>
      <c r="AX1246" s="14" t="s">
        <v>81</v>
      </c>
      <c r="AY1246" s="234" t="s">
        <v>124</v>
      </c>
    </row>
    <row r="1247" spans="1:65" s="11" customFormat="1" ht="25.9" customHeight="1">
      <c r="B1247" s="165"/>
      <c r="C1247" s="166"/>
      <c r="D1247" s="167" t="s">
        <v>72</v>
      </c>
      <c r="E1247" s="168" t="s">
        <v>937</v>
      </c>
      <c r="F1247" s="168" t="s">
        <v>938</v>
      </c>
      <c r="G1247" s="166"/>
      <c r="H1247" s="166"/>
      <c r="I1247" s="169"/>
      <c r="J1247" s="170">
        <f>BK1247</f>
        <v>0</v>
      </c>
      <c r="K1247" s="166"/>
      <c r="L1247" s="171"/>
      <c r="M1247" s="172"/>
      <c r="N1247" s="173"/>
      <c r="O1247" s="173"/>
      <c r="P1247" s="174">
        <f>SUM(P1248:P1249)</f>
        <v>0</v>
      </c>
      <c r="Q1247" s="173"/>
      <c r="R1247" s="174">
        <f>SUM(R1248:R1249)</f>
        <v>0</v>
      </c>
      <c r="S1247" s="173"/>
      <c r="T1247" s="175">
        <f>SUM(T1248:T1249)</f>
        <v>0</v>
      </c>
      <c r="AR1247" s="176" t="s">
        <v>81</v>
      </c>
      <c r="AT1247" s="177" t="s">
        <v>72</v>
      </c>
      <c r="AU1247" s="177" t="s">
        <v>73</v>
      </c>
      <c r="AY1247" s="176" t="s">
        <v>124</v>
      </c>
      <c r="BK1247" s="178">
        <f>SUM(BK1248:BK1249)</f>
        <v>0</v>
      </c>
    </row>
    <row r="1248" spans="1:65" s="2" customFormat="1" ht="37.9" customHeight="1">
      <c r="A1248" s="34"/>
      <c r="B1248" s="35"/>
      <c r="C1248" s="179" t="s">
        <v>534</v>
      </c>
      <c r="D1248" s="179" t="s">
        <v>125</v>
      </c>
      <c r="E1248" s="180" t="s">
        <v>939</v>
      </c>
      <c r="F1248" s="181" t="s">
        <v>940</v>
      </c>
      <c r="G1248" s="182" t="s">
        <v>526</v>
      </c>
      <c r="H1248" s="183">
        <v>61.05</v>
      </c>
      <c r="I1248" s="184"/>
      <c r="J1248" s="185">
        <f>ROUND(I1248*H1248,2)</f>
        <v>0</v>
      </c>
      <c r="K1248" s="186"/>
      <c r="L1248" s="39"/>
      <c r="M1248" s="187" t="s">
        <v>1</v>
      </c>
      <c r="N1248" s="188" t="s">
        <v>38</v>
      </c>
      <c r="O1248" s="71"/>
      <c r="P1248" s="189">
        <f>O1248*H1248</f>
        <v>0</v>
      </c>
      <c r="Q1248" s="189">
        <v>0</v>
      </c>
      <c r="R1248" s="189">
        <f>Q1248*H1248</f>
        <v>0</v>
      </c>
      <c r="S1248" s="189">
        <v>0</v>
      </c>
      <c r="T1248" s="190">
        <f>S1248*H1248</f>
        <v>0</v>
      </c>
      <c r="U1248" s="34"/>
      <c r="V1248" s="34"/>
      <c r="W1248" s="34"/>
      <c r="X1248" s="34"/>
      <c r="Y1248" s="34"/>
      <c r="Z1248" s="34"/>
      <c r="AA1248" s="34"/>
      <c r="AB1248" s="34"/>
      <c r="AC1248" s="34"/>
      <c r="AD1248" s="34"/>
      <c r="AE1248" s="34"/>
      <c r="AR1248" s="191" t="s">
        <v>129</v>
      </c>
      <c r="AT1248" s="191" t="s">
        <v>125</v>
      </c>
      <c r="AU1248" s="191" t="s">
        <v>81</v>
      </c>
      <c r="AY1248" s="17" t="s">
        <v>124</v>
      </c>
      <c r="BE1248" s="192">
        <f>IF(N1248="základní",J1248,0)</f>
        <v>0</v>
      </c>
      <c r="BF1248" s="192">
        <f>IF(N1248="snížená",J1248,0)</f>
        <v>0</v>
      </c>
      <c r="BG1248" s="192">
        <f>IF(N1248="zákl. přenesená",J1248,0)</f>
        <v>0</v>
      </c>
      <c r="BH1248" s="192">
        <f>IF(N1248="sníž. přenesená",J1248,0)</f>
        <v>0</v>
      </c>
      <c r="BI1248" s="192">
        <f>IF(N1248="nulová",J1248,0)</f>
        <v>0</v>
      </c>
      <c r="BJ1248" s="17" t="s">
        <v>81</v>
      </c>
      <c r="BK1248" s="192">
        <f>ROUND(I1248*H1248,2)</f>
        <v>0</v>
      </c>
      <c r="BL1248" s="17" t="s">
        <v>129</v>
      </c>
      <c r="BM1248" s="191" t="s">
        <v>941</v>
      </c>
    </row>
    <row r="1249" spans="1:65" s="2" customFormat="1" ht="19.5">
      <c r="A1249" s="34"/>
      <c r="B1249" s="35"/>
      <c r="C1249" s="36"/>
      <c r="D1249" s="193" t="s">
        <v>198</v>
      </c>
      <c r="E1249" s="36"/>
      <c r="F1249" s="194" t="s">
        <v>942</v>
      </c>
      <c r="G1249" s="36"/>
      <c r="H1249" s="36"/>
      <c r="I1249" s="195"/>
      <c r="J1249" s="36"/>
      <c r="K1249" s="36"/>
      <c r="L1249" s="39"/>
      <c r="M1249" s="196"/>
      <c r="N1249" s="197"/>
      <c r="O1249" s="71"/>
      <c r="P1249" s="71"/>
      <c r="Q1249" s="71"/>
      <c r="R1249" s="71"/>
      <c r="S1249" s="71"/>
      <c r="T1249" s="72"/>
      <c r="U1249" s="34"/>
      <c r="V1249" s="34"/>
      <c r="W1249" s="34"/>
      <c r="X1249" s="34"/>
      <c r="Y1249" s="34"/>
      <c r="Z1249" s="34"/>
      <c r="AA1249" s="34"/>
      <c r="AB1249" s="34"/>
      <c r="AC1249" s="34"/>
      <c r="AD1249" s="34"/>
      <c r="AE1249" s="34"/>
      <c r="AT1249" s="17" t="s">
        <v>198</v>
      </c>
      <c r="AU1249" s="17" t="s">
        <v>81</v>
      </c>
    </row>
    <row r="1250" spans="1:65" s="11" customFormat="1" ht="25.9" customHeight="1">
      <c r="B1250" s="165"/>
      <c r="C1250" s="166"/>
      <c r="D1250" s="167" t="s">
        <v>72</v>
      </c>
      <c r="E1250" s="168" t="s">
        <v>943</v>
      </c>
      <c r="F1250" s="168" t="s">
        <v>944</v>
      </c>
      <c r="G1250" s="166"/>
      <c r="H1250" s="166"/>
      <c r="I1250" s="169"/>
      <c r="J1250" s="170">
        <f>BK1250</f>
        <v>0</v>
      </c>
      <c r="K1250" s="166"/>
      <c r="L1250" s="171"/>
      <c r="M1250" s="172"/>
      <c r="N1250" s="173"/>
      <c r="O1250" s="173"/>
      <c r="P1250" s="174">
        <f>SUM(P1251:P1476)</f>
        <v>0</v>
      </c>
      <c r="Q1250" s="173"/>
      <c r="R1250" s="174">
        <f>SUM(R1251:R1476)</f>
        <v>0</v>
      </c>
      <c r="S1250" s="173"/>
      <c r="T1250" s="175">
        <f>SUM(T1251:T1476)</f>
        <v>0</v>
      </c>
      <c r="AR1250" s="176" t="s">
        <v>83</v>
      </c>
      <c r="AT1250" s="177" t="s">
        <v>72</v>
      </c>
      <c r="AU1250" s="177" t="s">
        <v>73</v>
      </c>
      <c r="AY1250" s="176" t="s">
        <v>124</v>
      </c>
      <c r="BK1250" s="178">
        <f>SUM(BK1251:BK1476)</f>
        <v>0</v>
      </c>
    </row>
    <row r="1251" spans="1:65" s="2" customFormat="1" ht="44.25" customHeight="1">
      <c r="A1251" s="34"/>
      <c r="B1251" s="35"/>
      <c r="C1251" s="179" t="s">
        <v>945</v>
      </c>
      <c r="D1251" s="179" t="s">
        <v>125</v>
      </c>
      <c r="E1251" s="180" t="s">
        <v>946</v>
      </c>
      <c r="F1251" s="181" t="s">
        <v>947</v>
      </c>
      <c r="G1251" s="182" t="s">
        <v>216</v>
      </c>
      <c r="H1251" s="183">
        <v>3.7080000000000002</v>
      </c>
      <c r="I1251" s="184"/>
      <c r="J1251" s="185">
        <f>ROUND(I1251*H1251,2)</f>
        <v>0</v>
      </c>
      <c r="K1251" s="186"/>
      <c r="L1251" s="39"/>
      <c r="M1251" s="187" t="s">
        <v>1</v>
      </c>
      <c r="N1251" s="188" t="s">
        <v>38</v>
      </c>
      <c r="O1251" s="71"/>
      <c r="P1251" s="189">
        <f>O1251*H1251</f>
        <v>0</v>
      </c>
      <c r="Q1251" s="189">
        <v>0</v>
      </c>
      <c r="R1251" s="189">
        <f>Q1251*H1251</f>
        <v>0</v>
      </c>
      <c r="S1251" s="189">
        <v>0</v>
      </c>
      <c r="T1251" s="190">
        <f>S1251*H1251</f>
        <v>0</v>
      </c>
      <c r="U1251" s="34"/>
      <c r="V1251" s="34"/>
      <c r="W1251" s="34"/>
      <c r="X1251" s="34"/>
      <c r="Y1251" s="34"/>
      <c r="Z1251" s="34"/>
      <c r="AA1251" s="34"/>
      <c r="AB1251" s="34"/>
      <c r="AC1251" s="34"/>
      <c r="AD1251" s="34"/>
      <c r="AE1251" s="34"/>
      <c r="AR1251" s="191" t="s">
        <v>162</v>
      </c>
      <c r="AT1251" s="191" t="s">
        <v>125</v>
      </c>
      <c r="AU1251" s="191" t="s">
        <v>81</v>
      </c>
      <c r="AY1251" s="17" t="s">
        <v>124</v>
      </c>
      <c r="BE1251" s="192">
        <f>IF(N1251="základní",J1251,0)</f>
        <v>0</v>
      </c>
      <c r="BF1251" s="192">
        <f>IF(N1251="snížená",J1251,0)</f>
        <v>0</v>
      </c>
      <c r="BG1251" s="192">
        <f>IF(N1251="zákl. přenesená",J1251,0)</f>
        <v>0</v>
      </c>
      <c r="BH1251" s="192">
        <f>IF(N1251="sníž. přenesená",J1251,0)</f>
        <v>0</v>
      </c>
      <c r="BI1251" s="192">
        <f>IF(N1251="nulová",J1251,0)</f>
        <v>0</v>
      </c>
      <c r="BJ1251" s="17" t="s">
        <v>81</v>
      </c>
      <c r="BK1251" s="192">
        <f>ROUND(I1251*H1251,2)</f>
        <v>0</v>
      </c>
      <c r="BL1251" s="17" t="s">
        <v>162</v>
      </c>
      <c r="BM1251" s="191" t="s">
        <v>948</v>
      </c>
    </row>
    <row r="1252" spans="1:65" s="2" customFormat="1" ht="19.5">
      <c r="A1252" s="34"/>
      <c r="B1252" s="35"/>
      <c r="C1252" s="36"/>
      <c r="D1252" s="193" t="s">
        <v>130</v>
      </c>
      <c r="E1252" s="36"/>
      <c r="F1252" s="194" t="s">
        <v>949</v>
      </c>
      <c r="G1252" s="36"/>
      <c r="H1252" s="36"/>
      <c r="I1252" s="195"/>
      <c r="J1252" s="36"/>
      <c r="K1252" s="36"/>
      <c r="L1252" s="39"/>
      <c r="M1252" s="196"/>
      <c r="N1252" s="197"/>
      <c r="O1252" s="71"/>
      <c r="P1252" s="71"/>
      <c r="Q1252" s="71"/>
      <c r="R1252" s="71"/>
      <c r="S1252" s="71"/>
      <c r="T1252" s="72"/>
      <c r="U1252" s="34"/>
      <c r="V1252" s="34"/>
      <c r="W1252" s="34"/>
      <c r="X1252" s="34"/>
      <c r="Y1252" s="34"/>
      <c r="Z1252" s="34"/>
      <c r="AA1252" s="34"/>
      <c r="AB1252" s="34"/>
      <c r="AC1252" s="34"/>
      <c r="AD1252" s="34"/>
      <c r="AE1252" s="34"/>
      <c r="AT1252" s="17" t="s">
        <v>130</v>
      </c>
      <c r="AU1252" s="17" t="s">
        <v>81</v>
      </c>
    </row>
    <row r="1253" spans="1:65" s="12" customFormat="1" ht="11.25">
      <c r="B1253" s="203"/>
      <c r="C1253" s="204"/>
      <c r="D1253" s="193" t="s">
        <v>200</v>
      </c>
      <c r="E1253" s="205" t="s">
        <v>1</v>
      </c>
      <c r="F1253" s="206" t="s">
        <v>950</v>
      </c>
      <c r="G1253" s="204"/>
      <c r="H1253" s="205" t="s">
        <v>1</v>
      </c>
      <c r="I1253" s="207"/>
      <c r="J1253" s="204"/>
      <c r="K1253" s="204"/>
      <c r="L1253" s="208"/>
      <c r="M1253" s="209"/>
      <c r="N1253" s="210"/>
      <c r="O1253" s="210"/>
      <c r="P1253" s="210"/>
      <c r="Q1253" s="210"/>
      <c r="R1253" s="210"/>
      <c r="S1253" s="210"/>
      <c r="T1253" s="211"/>
      <c r="AT1253" s="212" t="s">
        <v>200</v>
      </c>
      <c r="AU1253" s="212" t="s">
        <v>81</v>
      </c>
      <c r="AV1253" s="12" t="s">
        <v>81</v>
      </c>
      <c r="AW1253" s="12" t="s">
        <v>30</v>
      </c>
      <c r="AX1253" s="12" t="s">
        <v>73</v>
      </c>
      <c r="AY1253" s="212" t="s">
        <v>124</v>
      </c>
    </row>
    <row r="1254" spans="1:65" s="13" customFormat="1" ht="11.25">
      <c r="B1254" s="213"/>
      <c r="C1254" s="214"/>
      <c r="D1254" s="193" t="s">
        <v>200</v>
      </c>
      <c r="E1254" s="215" t="s">
        <v>1</v>
      </c>
      <c r="F1254" s="216" t="s">
        <v>951</v>
      </c>
      <c r="G1254" s="214"/>
      <c r="H1254" s="217">
        <v>3.7080000000000002</v>
      </c>
      <c r="I1254" s="218"/>
      <c r="J1254" s="214"/>
      <c r="K1254" s="214"/>
      <c r="L1254" s="219"/>
      <c r="M1254" s="220"/>
      <c r="N1254" s="221"/>
      <c r="O1254" s="221"/>
      <c r="P1254" s="221"/>
      <c r="Q1254" s="221"/>
      <c r="R1254" s="221"/>
      <c r="S1254" s="221"/>
      <c r="T1254" s="222"/>
      <c r="AT1254" s="223" t="s">
        <v>200</v>
      </c>
      <c r="AU1254" s="223" t="s">
        <v>81</v>
      </c>
      <c r="AV1254" s="13" t="s">
        <v>83</v>
      </c>
      <c r="AW1254" s="13" t="s">
        <v>30</v>
      </c>
      <c r="AX1254" s="13" t="s">
        <v>73</v>
      </c>
      <c r="AY1254" s="223" t="s">
        <v>124</v>
      </c>
    </row>
    <row r="1255" spans="1:65" s="14" customFormat="1" ht="11.25">
      <c r="B1255" s="224"/>
      <c r="C1255" s="225"/>
      <c r="D1255" s="193" t="s">
        <v>200</v>
      </c>
      <c r="E1255" s="226" t="s">
        <v>1</v>
      </c>
      <c r="F1255" s="227" t="s">
        <v>205</v>
      </c>
      <c r="G1255" s="225"/>
      <c r="H1255" s="228">
        <v>3.7080000000000002</v>
      </c>
      <c r="I1255" s="229"/>
      <c r="J1255" s="225"/>
      <c r="K1255" s="225"/>
      <c r="L1255" s="230"/>
      <c r="M1255" s="231"/>
      <c r="N1255" s="232"/>
      <c r="O1255" s="232"/>
      <c r="P1255" s="232"/>
      <c r="Q1255" s="232"/>
      <c r="R1255" s="232"/>
      <c r="S1255" s="232"/>
      <c r="T1255" s="233"/>
      <c r="AT1255" s="234" t="s">
        <v>200</v>
      </c>
      <c r="AU1255" s="234" t="s">
        <v>81</v>
      </c>
      <c r="AV1255" s="14" t="s">
        <v>129</v>
      </c>
      <c r="AW1255" s="14" t="s">
        <v>30</v>
      </c>
      <c r="AX1255" s="14" t="s">
        <v>81</v>
      </c>
      <c r="AY1255" s="234" t="s">
        <v>124</v>
      </c>
    </row>
    <row r="1256" spans="1:65" s="2" customFormat="1" ht="62.65" customHeight="1">
      <c r="A1256" s="34"/>
      <c r="B1256" s="35"/>
      <c r="C1256" s="179" t="s">
        <v>541</v>
      </c>
      <c r="D1256" s="179" t="s">
        <v>125</v>
      </c>
      <c r="E1256" s="180" t="s">
        <v>952</v>
      </c>
      <c r="F1256" s="181" t="s">
        <v>953</v>
      </c>
      <c r="G1256" s="182" t="s">
        <v>216</v>
      </c>
      <c r="H1256" s="183">
        <v>2.52</v>
      </c>
      <c r="I1256" s="184"/>
      <c r="J1256" s="185">
        <f>ROUND(I1256*H1256,2)</f>
        <v>0</v>
      </c>
      <c r="K1256" s="186"/>
      <c r="L1256" s="39"/>
      <c r="M1256" s="187" t="s">
        <v>1</v>
      </c>
      <c r="N1256" s="188" t="s">
        <v>38</v>
      </c>
      <c r="O1256" s="71"/>
      <c r="P1256" s="189">
        <f>O1256*H1256</f>
        <v>0</v>
      </c>
      <c r="Q1256" s="189">
        <v>0</v>
      </c>
      <c r="R1256" s="189">
        <f>Q1256*H1256</f>
        <v>0</v>
      </c>
      <c r="S1256" s="189">
        <v>0</v>
      </c>
      <c r="T1256" s="190">
        <f>S1256*H1256</f>
        <v>0</v>
      </c>
      <c r="U1256" s="34"/>
      <c r="V1256" s="34"/>
      <c r="W1256" s="34"/>
      <c r="X1256" s="34"/>
      <c r="Y1256" s="34"/>
      <c r="Z1256" s="34"/>
      <c r="AA1256" s="34"/>
      <c r="AB1256" s="34"/>
      <c r="AC1256" s="34"/>
      <c r="AD1256" s="34"/>
      <c r="AE1256" s="34"/>
      <c r="AR1256" s="191" t="s">
        <v>162</v>
      </c>
      <c r="AT1256" s="191" t="s">
        <v>125</v>
      </c>
      <c r="AU1256" s="191" t="s">
        <v>81</v>
      </c>
      <c r="AY1256" s="17" t="s">
        <v>124</v>
      </c>
      <c r="BE1256" s="192">
        <f>IF(N1256="základní",J1256,0)</f>
        <v>0</v>
      </c>
      <c r="BF1256" s="192">
        <f>IF(N1256="snížená",J1256,0)</f>
        <v>0</v>
      </c>
      <c r="BG1256" s="192">
        <f>IF(N1256="zákl. přenesená",J1256,0)</f>
        <v>0</v>
      </c>
      <c r="BH1256" s="192">
        <f>IF(N1256="sníž. přenesená",J1256,0)</f>
        <v>0</v>
      </c>
      <c r="BI1256" s="192">
        <f>IF(N1256="nulová",J1256,0)</f>
        <v>0</v>
      </c>
      <c r="BJ1256" s="17" t="s">
        <v>81</v>
      </c>
      <c r="BK1256" s="192">
        <f>ROUND(I1256*H1256,2)</f>
        <v>0</v>
      </c>
      <c r="BL1256" s="17" t="s">
        <v>162</v>
      </c>
      <c r="BM1256" s="191" t="s">
        <v>954</v>
      </c>
    </row>
    <row r="1257" spans="1:65" s="12" customFormat="1" ht="11.25">
      <c r="B1257" s="203"/>
      <c r="C1257" s="204"/>
      <c r="D1257" s="193" t="s">
        <v>200</v>
      </c>
      <c r="E1257" s="205" t="s">
        <v>1</v>
      </c>
      <c r="F1257" s="206" t="s">
        <v>955</v>
      </c>
      <c r="G1257" s="204"/>
      <c r="H1257" s="205" t="s">
        <v>1</v>
      </c>
      <c r="I1257" s="207"/>
      <c r="J1257" s="204"/>
      <c r="K1257" s="204"/>
      <c r="L1257" s="208"/>
      <c r="M1257" s="209"/>
      <c r="N1257" s="210"/>
      <c r="O1257" s="210"/>
      <c r="P1257" s="210"/>
      <c r="Q1257" s="210"/>
      <c r="R1257" s="210"/>
      <c r="S1257" s="210"/>
      <c r="T1257" s="211"/>
      <c r="AT1257" s="212" t="s">
        <v>200</v>
      </c>
      <c r="AU1257" s="212" t="s">
        <v>81</v>
      </c>
      <c r="AV1257" s="12" t="s">
        <v>81</v>
      </c>
      <c r="AW1257" s="12" t="s">
        <v>30</v>
      </c>
      <c r="AX1257" s="12" t="s">
        <v>73</v>
      </c>
      <c r="AY1257" s="212" t="s">
        <v>124</v>
      </c>
    </row>
    <row r="1258" spans="1:65" s="13" customFormat="1" ht="11.25">
      <c r="B1258" s="213"/>
      <c r="C1258" s="214"/>
      <c r="D1258" s="193" t="s">
        <v>200</v>
      </c>
      <c r="E1258" s="215" t="s">
        <v>1</v>
      </c>
      <c r="F1258" s="216" t="s">
        <v>956</v>
      </c>
      <c r="G1258" s="214"/>
      <c r="H1258" s="217">
        <v>2.52</v>
      </c>
      <c r="I1258" s="218"/>
      <c r="J1258" s="214"/>
      <c r="K1258" s="214"/>
      <c r="L1258" s="219"/>
      <c r="M1258" s="220"/>
      <c r="N1258" s="221"/>
      <c r="O1258" s="221"/>
      <c r="P1258" s="221"/>
      <c r="Q1258" s="221"/>
      <c r="R1258" s="221"/>
      <c r="S1258" s="221"/>
      <c r="T1258" s="222"/>
      <c r="AT1258" s="223" t="s">
        <v>200</v>
      </c>
      <c r="AU1258" s="223" t="s">
        <v>81</v>
      </c>
      <c r="AV1258" s="13" t="s">
        <v>83</v>
      </c>
      <c r="AW1258" s="13" t="s">
        <v>30</v>
      </c>
      <c r="AX1258" s="13" t="s">
        <v>73</v>
      </c>
      <c r="AY1258" s="223" t="s">
        <v>124</v>
      </c>
    </row>
    <row r="1259" spans="1:65" s="14" customFormat="1" ht="11.25">
      <c r="B1259" s="224"/>
      <c r="C1259" s="225"/>
      <c r="D1259" s="193" t="s">
        <v>200</v>
      </c>
      <c r="E1259" s="226" t="s">
        <v>1</v>
      </c>
      <c r="F1259" s="227" t="s">
        <v>205</v>
      </c>
      <c r="G1259" s="225"/>
      <c r="H1259" s="228">
        <v>2.52</v>
      </c>
      <c r="I1259" s="229"/>
      <c r="J1259" s="225"/>
      <c r="K1259" s="225"/>
      <c r="L1259" s="230"/>
      <c r="M1259" s="231"/>
      <c r="N1259" s="232"/>
      <c r="O1259" s="232"/>
      <c r="P1259" s="232"/>
      <c r="Q1259" s="232"/>
      <c r="R1259" s="232"/>
      <c r="S1259" s="232"/>
      <c r="T1259" s="233"/>
      <c r="AT1259" s="234" t="s">
        <v>200</v>
      </c>
      <c r="AU1259" s="234" t="s">
        <v>81</v>
      </c>
      <c r="AV1259" s="14" t="s">
        <v>129</v>
      </c>
      <c r="AW1259" s="14" t="s">
        <v>30</v>
      </c>
      <c r="AX1259" s="14" t="s">
        <v>81</v>
      </c>
      <c r="AY1259" s="234" t="s">
        <v>124</v>
      </c>
    </row>
    <row r="1260" spans="1:65" s="2" customFormat="1" ht="33" customHeight="1">
      <c r="A1260" s="34"/>
      <c r="B1260" s="35"/>
      <c r="C1260" s="179" t="s">
        <v>548</v>
      </c>
      <c r="D1260" s="179" t="s">
        <v>125</v>
      </c>
      <c r="E1260" s="180" t="s">
        <v>957</v>
      </c>
      <c r="F1260" s="181" t="s">
        <v>958</v>
      </c>
      <c r="G1260" s="182" t="s">
        <v>216</v>
      </c>
      <c r="H1260" s="183">
        <v>3.7080000000000002</v>
      </c>
      <c r="I1260" s="184"/>
      <c r="J1260" s="185">
        <f>ROUND(I1260*H1260,2)</f>
        <v>0</v>
      </c>
      <c r="K1260" s="186"/>
      <c r="L1260" s="39"/>
      <c r="M1260" s="187" t="s">
        <v>1</v>
      </c>
      <c r="N1260" s="188" t="s">
        <v>38</v>
      </c>
      <c r="O1260" s="71"/>
      <c r="P1260" s="189">
        <f>O1260*H1260</f>
        <v>0</v>
      </c>
      <c r="Q1260" s="189">
        <v>0</v>
      </c>
      <c r="R1260" s="189">
        <f>Q1260*H1260</f>
        <v>0</v>
      </c>
      <c r="S1260" s="189">
        <v>0</v>
      </c>
      <c r="T1260" s="190">
        <f>S1260*H1260</f>
        <v>0</v>
      </c>
      <c r="U1260" s="34"/>
      <c r="V1260" s="34"/>
      <c r="W1260" s="34"/>
      <c r="X1260" s="34"/>
      <c r="Y1260" s="34"/>
      <c r="Z1260" s="34"/>
      <c r="AA1260" s="34"/>
      <c r="AB1260" s="34"/>
      <c r="AC1260" s="34"/>
      <c r="AD1260" s="34"/>
      <c r="AE1260" s="34"/>
      <c r="AR1260" s="191" t="s">
        <v>162</v>
      </c>
      <c r="AT1260" s="191" t="s">
        <v>125</v>
      </c>
      <c r="AU1260" s="191" t="s">
        <v>81</v>
      </c>
      <c r="AY1260" s="17" t="s">
        <v>124</v>
      </c>
      <c r="BE1260" s="192">
        <f>IF(N1260="základní",J1260,0)</f>
        <v>0</v>
      </c>
      <c r="BF1260" s="192">
        <f>IF(N1260="snížená",J1260,0)</f>
        <v>0</v>
      </c>
      <c r="BG1260" s="192">
        <f>IF(N1260="zákl. přenesená",J1260,0)</f>
        <v>0</v>
      </c>
      <c r="BH1260" s="192">
        <f>IF(N1260="sníž. přenesená",J1260,0)</f>
        <v>0</v>
      </c>
      <c r="BI1260" s="192">
        <f>IF(N1260="nulová",J1260,0)</f>
        <v>0</v>
      </c>
      <c r="BJ1260" s="17" t="s">
        <v>81</v>
      </c>
      <c r="BK1260" s="192">
        <f>ROUND(I1260*H1260,2)</f>
        <v>0</v>
      </c>
      <c r="BL1260" s="17" t="s">
        <v>162</v>
      </c>
      <c r="BM1260" s="191" t="s">
        <v>959</v>
      </c>
    </row>
    <row r="1261" spans="1:65" s="12" customFormat="1" ht="11.25">
      <c r="B1261" s="203"/>
      <c r="C1261" s="204"/>
      <c r="D1261" s="193" t="s">
        <v>200</v>
      </c>
      <c r="E1261" s="205" t="s">
        <v>1</v>
      </c>
      <c r="F1261" s="206" t="s">
        <v>227</v>
      </c>
      <c r="G1261" s="204"/>
      <c r="H1261" s="205" t="s">
        <v>1</v>
      </c>
      <c r="I1261" s="207"/>
      <c r="J1261" s="204"/>
      <c r="K1261" s="204"/>
      <c r="L1261" s="208"/>
      <c r="M1261" s="209"/>
      <c r="N1261" s="210"/>
      <c r="O1261" s="210"/>
      <c r="P1261" s="210"/>
      <c r="Q1261" s="210"/>
      <c r="R1261" s="210"/>
      <c r="S1261" s="210"/>
      <c r="T1261" s="211"/>
      <c r="AT1261" s="212" t="s">
        <v>200</v>
      </c>
      <c r="AU1261" s="212" t="s">
        <v>81</v>
      </c>
      <c r="AV1261" s="12" t="s">
        <v>81</v>
      </c>
      <c r="AW1261" s="12" t="s">
        <v>30</v>
      </c>
      <c r="AX1261" s="12" t="s">
        <v>73</v>
      </c>
      <c r="AY1261" s="212" t="s">
        <v>124</v>
      </c>
    </row>
    <row r="1262" spans="1:65" s="12" customFormat="1" ht="11.25">
      <c r="B1262" s="203"/>
      <c r="C1262" s="204"/>
      <c r="D1262" s="193" t="s">
        <v>200</v>
      </c>
      <c r="E1262" s="205" t="s">
        <v>1</v>
      </c>
      <c r="F1262" s="206" t="s">
        <v>218</v>
      </c>
      <c r="G1262" s="204"/>
      <c r="H1262" s="205" t="s">
        <v>1</v>
      </c>
      <c r="I1262" s="207"/>
      <c r="J1262" s="204"/>
      <c r="K1262" s="204"/>
      <c r="L1262" s="208"/>
      <c r="M1262" s="209"/>
      <c r="N1262" s="210"/>
      <c r="O1262" s="210"/>
      <c r="P1262" s="210"/>
      <c r="Q1262" s="210"/>
      <c r="R1262" s="210"/>
      <c r="S1262" s="210"/>
      <c r="T1262" s="211"/>
      <c r="AT1262" s="212" t="s">
        <v>200</v>
      </c>
      <c r="AU1262" s="212" t="s">
        <v>81</v>
      </c>
      <c r="AV1262" s="12" t="s">
        <v>81</v>
      </c>
      <c r="AW1262" s="12" t="s">
        <v>30</v>
      </c>
      <c r="AX1262" s="12" t="s">
        <v>73</v>
      </c>
      <c r="AY1262" s="212" t="s">
        <v>124</v>
      </c>
    </row>
    <row r="1263" spans="1:65" s="12" customFormat="1" ht="11.25">
      <c r="B1263" s="203"/>
      <c r="C1263" s="204"/>
      <c r="D1263" s="193" t="s">
        <v>200</v>
      </c>
      <c r="E1263" s="205" t="s">
        <v>1</v>
      </c>
      <c r="F1263" s="206" t="s">
        <v>201</v>
      </c>
      <c r="G1263" s="204"/>
      <c r="H1263" s="205" t="s">
        <v>1</v>
      </c>
      <c r="I1263" s="207"/>
      <c r="J1263" s="204"/>
      <c r="K1263" s="204"/>
      <c r="L1263" s="208"/>
      <c r="M1263" s="209"/>
      <c r="N1263" s="210"/>
      <c r="O1263" s="210"/>
      <c r="P1263" s="210"/>
      <c r="Q1263" s="210"/>
      <c r="R1263" s="210"/>
      <c r="S1263" s="210"/>
      <c r="T1263" s="211"/>
      <c r="AT1263" s="212" t="s">
        <v>200</v>
      </c>
      <c r="AU1263" s="212" t="s">
        <v>81</v>
      </c>
      <c r="AV1263" s="12" t="s">
        <v>81</v>
      </c>
      <c r="AW1263" s="12" t="s">
        <v>30</v>
      </c>
      <c r="AX1263" s="12" t="s">
        <v>73</v>
      </c>
      <c r="AY1263" s="212" t="s">
        <v>124</v>
      </c>
    </row>
    <row r="1264" spans="1:65" s="13" customFormat="1" ht="11.25">
      <c r="B1264" s="213"/>
      <c r="C1264" s="214"/>
      <c r="D1264" s="193" t="s">
        <v>200</v>
      </c>
      <c r="E1264" s="215" t="s">
        <v>1</v>
      </c>
      <c r="F1264" s="216" t="s">
        <v>219</v>
      </c>
      <c r="G1264" s="214"/>
      <c r="H1264" s="217">
        <v>1.8540000000000001</v>
      </c>
      <c r="I1264" s="218"/>
      <c r="J1264" s="214"/>
      <c r="K1264" s="214"/>
      <c r="L1264" s="219"/>
      <c r="M1264" s="220"/>
      <c r="N1264" s="221"/>
      <c r="O1264" s="221"/>
      <c r="P1264" s="221"/>
      <c r="Q1264" s="221"/>
      <c r="R1264" s="221"/>
      <c r="S1264" s="221"/>
      <c r="T1264" s="222"/>
      <c r="AT1264" s="223" t="s">
        <v>200</v>
      </c>
      <c r="AU1264" s="223" t="s">
        <v>81</v>
      </c>
      <c r="AV1264" s="13" t="s">
        <v>83</v>
      </c>
      <c r="AW1264" s="13" t="s">
        <v>30</v>
      </c>
      <c r="AX1264" s="13" t="s">
        <v>73</v>
      </c>
      <c r="AY1264" s="223" t="s">
        <v>124</v>
      </c>
    </row>
    <row r="1265" spans="1:65" s="12" customFormat="1" ht="11.25">
      <c r="B1265" s="203"/>
      <c r="C1265" s="204"/>
      <c r="D1265" s="193" t="s">
        <v>200</v>
      </c>
      <c r="E1265" s="205" t="s">
        <v>1</v>
      </c>
      <c r="F1265" s="206" t="s">
        <v>203</v>
      </c>
      <c r="G1265" s="204"/>
      <c r="H1265" s="205" t="s">
        <v>1</v>
      </c>
      <c r="I1265" s="207"/>
      <c r="J1265" s="204"/>
      <c r="K1265" s="204"/>
      <c r="L1265" s="208"/>
      <c r="M1265" s="209"/>
      <c r="N1265" s="210"/>
      <c r="O1265" s="210"/>
      <c r="P1265" s="210"/>
      <c r="Q1265" s="210"/>
      <c r="R1265" s="210"/>
      <c r="S1265" s="210"/>
      <c r="T1265" s="211"/>
      <c r="AT1265" s="212" t="s">
        <v>200</v>
      </c>
      <c r="AU1265" s="212" t="s">
        <v>81</v>
      </c>
      <c r="AV1265" s="12" t="s">
        <v>81</v>
      </c>
      <c r="AW1265" s="12" t="s">
        <v>30</v>
      </c>
      <c r="AX1265" s="12" t="s">
        <v>73</v>
      </c>
      <c r="AY1265" s="212" t="s">
        <v>124</v>
      </c>
    </row>
    <row r="1266" spans="1:65" s="13" customFormat="1" ht="11.25">
      <c r="B1266" s="213"/>
      <c r="C1266" s="214"/>
      <c r="D1266" s="193" t="s">
        <v>200</v>
      </c>
      <c r="E1266" s="215" t="s">
        <v>1</v>
      </c>
      <c r="F1266" s="216" t="s">
        <v>220</v>
      </c>
      <c r="G1266" s="214"/>
      <c r="H1266" s="217">
        <v>1.8540000000000001</v>
      </c>
      <c r="I1266" s="218"/>
      <c r="J1266" s="214"/>
      <c r="K1266" s="214"/>
      <c r="L1266" s="219"/>
      <c r="M1266" s="220"/>
      <c r="N1266" s="221"/>
      <c r="O1266" s="221"/>
      <c r="P1266" s="221"/>
      <c r="Q1266" s="221"/>
      <c r="R1266" s="221"/>
      <c r="S1266" s="221"/>
      <c r="T1266" s="222"/>
      <c r="AT1266" s="223" t="s">
        <v>200</v>
      </c>
      <c r="AU1266" s="223" t="s">
        <v>81</v>
      </c>
      <c r="AV1266" s="13" t="s">
        <v>83</v>
      </c>
      <c r="AW1266" s="13" t="s">
        <v>30</v>
      </c>
      <c r="AX1266" s="13" t="s">
        <v>73</v>
      </c>
      <c r="AY1266" s="223" t="s">
        <v>124</v>
      </c>
    </row>
    <row r="1267" spans="1:65" s="14" customFormat="1" ht="11.25">
      <c r="B1267" s="224"/>
      <c r="C1267" s="225"/>
      <c r="D1267" s="193" t="s">
        <v>200</v>
      </c>
      <c r="E1267" s="226" t="s">
        <v>1</v>
      </c>
      <c r="F1267" s="227" t="s">
        <v>205</v>
      </c>
      <c r="G1267" s="225"/>
      <c r="H1267" s="228">
        <v>3.7080000000000002</v>
      </c>
      <c r="I1267" s="229"/>
      <c r="J1267" s="225"/>
      <c r="K1267" s="225"/>
      <c r="L1267" s="230"/>
      <c r="M1267" s="231"/>
      <c r="N1267" s="232"/>
      <c r="O1267" s="232"/>
      <c r="P1267" s="232"/>
      <c r="Q1267" s="232"/>
      <c r="R1267" s="232"/>
      <c r="S1267" s="232"/>
      <c r="T1267" s="233"/>
      <c r="AT1267" s="234" t="s">
        <v>200</v>
      </c>
      <c r="AU1267" s="234" t="s">
        <v>81</v>
      </c>
      <c r="AV1267" s="14" t="s">
        <v>129</v>
      </c>
      <c r="AW1267" s="14" t="s">
        <v>30</v>
      </c>
      <c r="AX1267" s="14" t="s">
        <v>81</v>
      </c>
      <c r="AY1267" s="234" t="s">
        <v>124</v>
      </c>
    </row>
    <row r="1268" spans="1:65" s="2" customFormat="1" ht="33" customHeight="1">
      <c r="A1268" s="34"/>
      <c r="B1268" s="35"/>
      <c r="C1268" s="179" t="s">
        <v>960</v>
      </c>
      <c r="D1268" s="179" t="s">
        <v>125</v>
      </c>
      <c r="E1268" s="180" t="s">
        <v>961</v>
      </c>
      <c r="F1268" s="181" t="s">
        <v>962</v>
      </c>
      <c r="G1268" s="182" t="s">
        <v>216</v>
      </c>
      <c r="H1268" s="183">
        <v>2.52</v>
      </c>
      <c r="I1268" s="184"/>
      <c r="J1268" s="185">
        <f>ROUND(I1268*H1268,2)</f>
        <v>0</v>
      </c>
      <c r="K1268" s="186"/>
      <c r="L1268" s="39"/>
      <c r="M1268" s="187" t="s">
        <v>1</v>
      </c>
      <c r="N1268" s="188" t="s">
        <v>38</v>
      </c>
      <c r="O1268" s="71"/>
      <c r="P1268" s="189">
        <f>O1268*H1268</f>
        <v>0</v>
      </c>
      <c r="Q1268" s="189">
        <v>0</v>
      </c>
      <c r="R1268" s="189">
        <f>Q1268*H1268</f>
        <v>0</v>
      </c>
      <c r="S1268" s="189">
        <v>0</v>
      </c>
      <c r="T1268" s="190">
        <f>S1268*H1268</f>
        <v>0</v>
      </c>
      <c r="U1268" s="34"/>
      <c r="V1268" s="34"/>
      <c r="W1268" s="34"/>
      <c r="X1268" s="34"/>
      <c r="Y1268" s="34"/>
      <c r="Z1268" s="34"/>
      <c r="AA1268" s="34"/>
      <c r="AB1268" s="34"/>
      <c r="AC1268" s="34"/>
      <c r="AD1268" s="34"/>
      <c r="AE1268" s="34"/>
      <c r="AR1268" s="191" t="s">
        <v>162</v>
      </c>
      <c r="AT1268" s="191" t="s">
        <v>125</v>
      </c>
      <c r="AU1268" s="191" t="s">
        <v>81</v>
      </c>
      <c r="AY1268" s="17" t="s">
        <v>124</v>
      </c>
      <c r="BE1268" s="192">
        <f>IF(N1268="základní",J1268,0)</f>
        <v>0</v>
      </c>
      <c r="BF1268" s="192">
        <f>IF(N1268="snížená",J1268,0)</f>
        <v>0</v>
      </c>
      <c r="BG1268" s="192">
        <f>IF(N1268="zákl. přenesená",J1268,0)</f>
        <v>0</v>
      </c>
      <c r="BH1268" s="192">
        <f>IF(N1268="sníž. přenesená",J1268,0)</f>
        <v>0</v>
      </c>
      <c r="BI1268" s="192">
        <f>IF(N1268="nulová",J1268,0)</f>
        <v>0</v>
      </c>
      <c r="BJ1268" s="17" t="s">
        <v>81</v>
      </c>
      <c r="BK1268" s="192">
        <f>ROUND(I1268*H1268,2)</f>
        <v>0</v>
      </c>
      <c r="BL1268" s="17" t="s">
        <v>162</v>
      </c>
      <c r="BM1268" s="191" t="s">
        <v>963</v>
      </c>
    </row>
    <row r="1269" spans="1:65" s="12" customFormat="1" ht="11.25">
      <c r="B1269" s="203"/>
      <c r="C1269" s="204"/>
      <c r="D1269" s="193" t="s">
        <v>200</v>
      </c>
      <c r="E1269" s="205" t="s">
        <v>1</v>
      </c>
      <c r="F1269" s="206" t="s">
        <v>218</v>
      </c>
      <c r="G1269" s="204"/>
      <c r="H1269" s="205" t="s">
        <v>1</v>
      </c>
      <c r="I1269" s="207"/>
      <c r="J1269" s="204"/>
      <c r="K1269" s="204"/>
      <c r="L1269" s="208"/>
      <c r="M1269" s="209"/>
      <c r="N1269" s="210"/>
      <c r="O1269" s="210"/>
      <c r="P1269" s="210"/>
      <c r="Q1269" s="210"/>
      <c r="R1269" s="210"/>
      <c r="S1269" s="210"/>
      <c r="T1269" s="211"/>
      <c r="AT1269" s="212" t="s">
        <v>200</v>
      </c>
      <c r="AU1269" s="212" t="s">
        <v>81</v>
      </c>
      <c r="AV1269" s="12" t="s">
        <v>81</v>
      </c>
      <c r="AW1269" s="12" t="s">
        <v>30</v>
      </c>
      <c r="AX1269" s="12" t="s">
        <v>73</v>
      </c>
      <c r="AY1269" s="212" t="s">
        <v>124</v>
      </c>
    </row>
    <row r="1270" spans="1:65" s="12" customFormat="1" ht="11.25">
      <c r="B1270" s="203"/>
      <c r="C1270" s="204"/>
      <c r="D1270" s="193" t="s">
        <v>200</v>
      </c>
      <c r="E1270" s="205" t="s">
        <v>1</v>
      </c>
      <c r="F1270" s="206" t="s">
        <v>201</v>
      </c>
      <c r="G1270" s="204"/>
      <c r="H1270" s="205" t="s">
        <v>1</v>
      </c>
      <c r="I1270" s="207"/>
      <c r="J1270" s="204"/>
      <c r="K1270" s="204"/>
      <c r="L1270" s="208"/>
      <c r="M1270" s="209"/>
      <c r="N1270" s="210"/>
      <c r="O1270" s="210"/>
      <c r="P1270" s="210"/>
      <c r="Q1270" s="210"/>
      <c r="R1270" s="210"/>
      <c r="S1270" s="210"/>
      <c r="T1270" s="211"/>
      <c r="AT1270" s="212" t="s">
        <v>200</v>
      </c>
      <c r="AU1270" s="212" t="s">
        <v>81</v>
      </c>
      <c r="AV1270" s="12" t="s">
        <v>81</v>
      </c>
      <c r="AW1270" s="12" t="s">
        <v>30</v>
      </c>
      <c r="AX1270" s="12" t="s">
        <v>73</v>
      </c>
      <c r="AY1270" s="212" t="s">
        <v>124</v>
      </c>
    </row>
    <row r="1271" spans="1:65" s="13" customFormat="1" ht="11.25">
      <c r="B1271" s="213"/>
      <c r="C1271" s="214"/>
      <c r="D1271" s="193" t="s">
        <v>200</v>
      </c>
      <c r="E1271" s="215" t="s">
        <v>1</v>
      </c>
      <c r="F1271" s="216" t="s">
        <v>964</v>
      </c>
      <c r="G1271" s="214"/>
      <c r="H1271" s="217">
        <v>1.26</v>
      </c>
      <c r="I1271" s="218"/>
      <c r="J1271" s="214"/>
      <c r="K1271" s="214"/>
      <c r="L1271" s="219"/>
      <c r="M1271" s="220"/>
      <c r="N1271" s="221"/>
      <c r="O1271" s="221"/>
      <c r="P1271" s="221"/>
      <c r="Q1271" s="221"/>
      <c r="R1271" s="221"/>
      <c r="S1271" s="221"/>
      <c r="T1271" s="222"/>
      <c r="AT1271" s="223" t="s">
        <v>200</v>
      </c>
      <c r="AU1271" s="223" t="s">
        <v>81</v>
      </c>
      <c r="AV1271" s="13" t="s">
        <v>83</v>
      </c>
      <c r="AW1271" s="13" t="s">
        <v>30</v>
      </c>
      <c r="AX1271" s="13" t="s">
        <v>73</v>
      </c>
      <c r="AY1271" s="223" t="s">
        <v>124</v>
      </c>
    </row>
    <row r="1272" spans="1:65" s="12" customFormat="1" ht="11.25">
      <c r="B1272" s="203"/>
      <c r="C1272" s="204"/>
      <c r="D1272" s="193" t="s">
        <v>200</v>
      </c>
      <c r="E1272" s="205" t="s">
        <v>1</v>
      </c>
      <c r="F1272" s="206" t="s">
        <v>203</v>
      </c>
      <c r="G1272" s="204"/>
      <c r="H1272" s="205" t="s">
        <v>1</v>
      </c>
      <c r="I1272" s="207"/>
      <c r="J1272" s="204"/>
      <c r="K1272" s="204"/>
      <c r="L1272" s="208"/>
      <c r="M1272" s="209"/>
      <c r="N1272" s="210"/>
      <c r="O1272" s="210"/>
      <c r="P1272" s="210"/>
      <c r="Q1272" s="210"/>
      <c r="R1272" s="210"/>
      <c r="S1272" s="210"/>
      <c r="T1272" s="211"/>
      <c r="AT1272" s="212" t="s">
        <v>200</v>
      </c>
      <c r="AU1272" s="212" t="s">
        <v>81</v>
      </c>
      <c r="AV1272" s="12" t="s">
        <v>81</v>
      </c>
      <c r="AW1272" s="12" t="s">
        <v>30</v>
      </c>
      <c r="AX1272" s="12" t="s">
        <v>73</v>
      </c>
      <c r="AY1272" s="212" t="s">
        <v>124</v>
      </c>
    </row>
    <row r="1273" spans="1:65" s="13" customFormat="1" ht="11.25">
      <c r="B1273" s="213"/>
      <c r="C1273" s="214"/>
      <c r="D1273" s="193" t="s">
        <v>200</v>
      </c>
      <c r="E1273" s="215" t="s">
        <v>1</v>
      </c>
      <c r="F1273" s="216" t="s">
        <v>965</v>
      </c>
      <c r="G1273" s="214"/>
      <c r="H1273" s="217">
        <v>1.26</v>
      </c>
      <c r="I1273" s="218"/>
      <c r="J1273" s="214"/>
      <c r="K1273" s="214"/>
      <c r="L1273" s="219"/>
      <c r="M1273" s="220"/>
      <c r="N1273" s="221"/>
      <c r="O1273" s="221"/>
      <c r="P1273" s="221"/>
      <c r="Q1273" s="221"/>
      <c r="R1273" s="221"/>
      <c r="S1273" s="221"/>
      <c r="T1273" s="222"/>
      <c r="AT1273" s="223" t="s">
        <v>200</v>
      </c>
      <c r="AU1273" s="223" t="s">
        <v>81</v>
      </c>
      <c r="AV1273" s="13" t="s">
        <v>83</v>
      </c>
      <c r="AW1273" s="13" t="s">
        <v>30</v>
      </c>
      <c r="AX1273" s="13" t="s">
        <v>73</v>
      </c>
      <c r="AY1273" s="223" t="s">
        <v>124</v>
      </c>
    </row>
    <row r="1274" spans="1:65" s="14" customFormat="1" ht="11.25">
      <c r="B1274" s="224"/>
      <c r="C1274" s="225"/>
      <c r="D1274" s="193" t="s">
        <v>200</v>
      </c>
      <c r="E1274" s="226" t="s">
        <v>1</v>
      </c>
      <c r="F1274" s="227" t="s">
        <v>205</v>
      </c>
      <c r="G1274" s="225"/>
      <c r="H1274" s="228">
        <v>2.52</v>
      </c>
      <c r="I1274" s="229"/>
      <c r="J1274" s="225"/>
      <c r="K1274" s="225"/>
      <c r="L1274" s="230"/>
      <c r="M1274" s="231"/>
      <c r="N1274" s="232"/>
      <c r="O1274" s="232"/>
      <c r="P1274" s="232"/>
      <c r="Q1274" s="232"/>
      <c r="R1274" s="232"/>
      <c r="S1274" s="232"/>
      <c r="T1274" s="233"/>
      <c r="AT1274" s="234" t="s">
        <v>200</v>
      </c>
      <c r="AU1274" s="234" t="s">
        <v>81</v>
      </c>
      <c r="AV1274" s="14" t="s">
        <v>129</v>
      </c>
      <c r="AW1274" s="14" t="s">
        <v>30</v>
      </c>
      <c r="AX1274" s="14" t="s">
        <v>81</v>
      </c>
      <c r="AY1274" s="234" t="s">
        <v>124</v>
      </c>
    </row>
    <row r="1275" spans="1:65" s="2" customFormat="1" ht="24.2" customHeight="1">
      <c r="A1275" s="34"/>
      <c r="B1275" s="35"/>
      <c r="C1275" s="179" t="s">
        <v>552</v>
      </c>
      <c r="D1275" s="179" t="s">
        <v>125</v>
      </c>
      <c r="E1275" s="180" t="s">
        <v>966</v>
      </c>
      <c r="F1275" s="181" t="s">
        <v>967</v>
      </c>
      <c r="G1275" s="182" t="s">
        <v>216</v>
      </c>
      <c r="H1275" s="183">
        <v>2.16</v>
      </c>
      <c r="I1275" s="184"/>
      <c r="J1275" s="185">
        <f>ROUND(I1275*H1275,2)</f>
        <v>0</v>
      </c>
      <c r="K1275" s="186"/>
      <c r="L1275" s="39"/>
      <c r="M1275" s="187" t="s">
        <v>1</v>
      </c>
      <c r="N1275" s="188" t="s">
        <v>38</v>
      </c>
      <c r="O1275" s="71"/>
      <c r="P1275" s="189">
        <f>O1275*H1275</f>
        <v>0</v>
      </c>
      <c r="Q1275" s="189">
        <v>0</v>
      </c>
      <c r="R1275" s="189">
        <f>Q1275*H1275</f>
        <v>0</v>
      </c>
      <c r="S1275" s="189">
        <v>0</v>
      </c>
      <c r="T1275" s="190">
        <f>S1275*H1275</f>
        <v>0</v>
      </c>
      <c r="U1275" s="34"/>
      <c r="V1275" s="34"/>
      <c r="W1275" s="34"/>
      <c r="X1275" s="34"/>
      <c r="Y1275" s="34"/>
      <c r="Z1275" s="34"/>
      <c r="AA1275" s="34"/>
      <c r="AB1275" s="34"/>
      <c r="AC1275" s="34"/>
      <c r="AD1275" s="34"/>
      <c r="AE1275" s="34"/>
      <c r="AR1275" s="191" t="s">
        <v>162</v>
      </c>
      <c r="AT1275" s="191" t="s">
        <v>125</v>
      </c>
      <c r="AU1275" s="191" t="s">
        <v>81</v>
      </c>
      <c r="AY1275" s="17" t="s">
        <v>124</v>
      </c>
      <c r="BE1275" s="192">
        <f>IF(N1275="základní",J1275,0)</f>
        <v>0</v>
      </c>
      <c r="BF1275" s="192">
        <f>IF(N1275="snížená",J1275,0)</f>
        <v>0</v>
      </c>
      <c r="BG1275" s="192">
        <f>IF(N1275="zákl. přenesená",J1275,0)</f>
        <v>0</v>
      </c>
      <c r="BH1275" s="192">
        <f>IF(N1275="sníž. přenesená",J1275,0)</f>
        <v>0</v>
      </c>
      <c r="BI1275" s="192">
        <f>IF(N1275="nulová",J1275,0)</f>
        <v>0</v>
      </c>
      <c r="BJ1275" s="17" t="s">
        <v>81</v>
      </c>
      <c r="BK1275" s="192">
        <f>ROUND(I1275*H1275,2)</f>
        <v>0</v>
      </c>
      <c r="BL1275" s="17" t="s">
        <v>162</v>
      </c>
      <c r="BM1275" s="191" t="s">
        <v>968</v>
      </c>
    </row>
    <row r="1276" spans="1:65" s="12" customFormat="1" ht="11.25">
      <c r="B1276" s="203"/>
      <c r="C1276" s="204"/>
      <c r="D1276" s="193" t="s">
        <v>200</v>
      </c>
      <c r="E1276" s="205" t="s">
        <v>1</v>
      </c>
      <c r="F1276" s="206" t="s">
        <v>218</v>
      </c>
      <c r="G1276" s="204"/>
      <c r="H1276" s="205" t="s">
        <v>1</v>
      </c>
      <c r="I1276" s="207"/>
      <c r="J1276" s="204"/>
      <c r="K1276" s="204"/>
      <c r="L1276" s="208"/>
      <c r="M1276" s="209"/>
      <c r="N1276" s="210"/>
      <c r="O1276" s="210"/>
      <c r="P1276" s="210"/>
      <c r="Q1276" s="210"/>
      <c r="R1276" s="210"/>
      <c r="S1276" s="210"/>
      <c r="T1276" s="211"/>
      <c r="AT1276" s="212" t="s">
        <v>200</v>
      </c>
      <c r="AU1276" s="212" t="s">
        <v>81</v>
      </c>
      <c r="AV1276" s="12" t="s">
        <v>81</v>
      </c>
      <c r="AW1276" s="12" t="s">
        <v>30</v>
      </c>
      <c r="AX1276" s="12" t="s">
        <v>73</v>
      </c>
      <c r="AY1276" s="212" t="s">
        <v>124</v>
      </c>
    </row>
    <row r="1277" spans="1:65" s="12" customFormat="1" ht="11.25">
      <c r="B1277" s="203"/>
      <c r="C1277" s="204"/>
      <c r="D1277" s="193" t="s">
        <v>200</v>
      </c>
      <c r="E1277" s="205" t="s">
        <v>1</v>
      </c>
      <c r="F1277" s="206" t="s">
        <v>555</v>
      </c>
      <c r="G1277" s="204"/>
      <c r="H1277" s="205" t="s">
        <v>1</v>
      </c>
      <c r="I1277" s="207"/>
      <c r="J1277" s="204"/>
      <c r="K1277" s="204"/>
      <c r="L1277" s="208"/>
      <c r="M1277" s="209"/>
      <c r="N1277" s="210"/>
      <c r="O1277" s="210"/>
      <c r="P1277" s="210"/>
      <c r="Q1277" s="210"/>
      <c r="R1277" s="210"/>
      <c r="S1277" s="210"/>
      <c r="T1277" s="211"/>
      <c r="AT1277" s="212" t="s">
        <v>200</v>
      </c>
      <c r="AU1277" s="212" t="s">
        <v>81</v>
      </c>
      <c r="AV1277" s="12" t="s">
        <v>81</v>
      </c>
      <c r="AW1277" s="12" t="s">
        <v>30</v>
      </c>
      <c r="AX1277" s="12" t="s">
        <v>73</v>
      </c>
      <c r="AY1277" s="212" t="s">
        <v>124</v>
      </c>
    </row>
    <row r="1278" spans="1:65" s="12" customFormat="1" ht="11.25">
      <c r="B1278" s="203"/>
      <c r="C1278" s="204"/>
      <c r="D1278" s="193" t="s">
        <v>200</v>
      </c>
      <c r="E1278" s="205" t="s">
        <v>1</v>
      </c>
      <c r="F1278" s="206" t="s">
        <v>229</v>
      </c>
      <c r="G1278" s="204"/>
      <c r="H1278" s="205" t="s">
        <v>1</v>
      </c>
      <c r="I1278" s="207"/>
      <c r="J1278" s="204"/>
      <c r="K1278" s="204"/>
      <c r="L1278" s="208"/>
      <c r="M1278" s="209"/>
      <c r="N1278" s="210"/>
      <c r="O1278" s="210"/>
      <c r="P1278" s="210"/>
      <c r="Q1278" s="210"/>
      <c r="R1278" s="210"/>
      <c r="S1278" s="210"/>
      <c r="T1278" s="211"/>
      <c r="AT1278" s="212" t="s">
        <v>200</v>
      </c>
      <c r="AU1278" s="212" t="s">
        <v>81</v>
      </c>
      <c r="AV1278" s="12" t="s">
        <v>81</v>
      </c>
      <c r="AW1278" s="12" t="s">
        <v>30</v>
      </c>
      <c r="AX1278" s="12" t="s">
        <v>73</v>
      </c>
      <c r="AY1278" s="212" t="s">
        <v>124</v>
      </c>
    </row>
    <row r="1279" spans="1:65" s="13" customFormat="1" ht="11.25">
      <c r="B1279" s="213"/>
      <c r="C1279" s="214"/>
      <c r="D1279" s="193" t="s">
        <v>200</v>
      </c>
      <c r="E1279" s="215" t="s">
        <v>1</v>
      </c>
      <c r="F1279" s="216" t="s">
        <v>969</v>
      </c>
      <c r="G1279" s="214"/>
      <c r="H1279" s="217">
        <v>1.08</v>
      </c>
      <c r="I1279" s="218"/>
      <c r="J1279" s="214"/>
      <c r="K1279" s="214"/>
      <c r="L1279" s="219"/>
      <c r="M1279" s="220"/>
      <c r="N1279" s="221"/>
      <c r="O1279" s="221"/>
      <c r="P1279" s="221"/>
      <c r="Q1279" s="221"/>
      <c r="R1279" s="221"/>
      <c r="S1279" s="221"/>
      <c r="T1279" s="222"/>
      <c r="AT1279" s="223" t="s">
        <v>200</v>
      </c>
      <c r="AU1279" s="223" t="s">
        <v>81</v>
      </c>
      <c r="AV1279" s="13" t="s">
        <v>83</v>
      </c>
      <c r="AW1279" s="13" t="s">
        <v>30</v>
      </c>
      <c r="AX1279" s="13" t="s">
        <v>73</v>
      </c>
      <c r="AY1279" s="223" t="s">
        <v>124</v>
      </c>
    </row>
    <row r="1280" spans="1:65" s="12" customFormat="1" ht="11.25">
      <c r="B1280" s="203"/>
      <c r="C1280" s="204"/>
      <c r="D1280" s="193" t="s">
        <v>200</v>
      </c>
      <c r="E1280" s="205" t="s">
        <v>1</v>
      </c>
      <c r="F1280" s="206" t="s">
        <v>231</v>
      </c>
      <c r="G1280" s="204"/>
      <c r="H1280" s="205" t="s">
        <v>1</v>
      </c>
      <c r="I1280" s="207"/>
      <c r="J1280" s="204"/>
      <c r="K1280" s="204"/>
      <c r="L1280" s="208"/>
      <c r="M1280" s="209"/>
      <c r="N1280" s="210"/>
      <c r="O1280" s="210"/>
      <c r="P1280" s="210"/>
      <c r="Q1280" s="210"/>
      <c r="R1280" s="210"/>
      <c r="S1280" s="210"/>
      <c r="T1280" s="211"/>
      <c r="AT1280" s="212" t="s">
        <v>200</v>
      </c>
      <c r="AU1280" s="212" t="s">
        <v>81</v>
      </c>
      <c r="AV1280" s="12" t="s">
        <v>81</v>
      </c>
      <c r="AW1280" s="12" t="s">
        <v>30</v>
      </c>
      <c r="AX1280" s="12" t="s">
        <v>73</v>
      </c>
      <c r="AY1280" s="212" t="s">
        <v>124</v>
      </c>
    </row>
    <row r="1281" spans="1:65" s="13" customFormat="1" ht="11.25">
      <c r="B1281" s="213"/>
      <c r="C1281" s="214"/>
      <c r="D1281" s="193" t="s">
        <v>200</v>
      </c>
      <c r="E1281" s="215" t="s">
        <v>1</v>
      </c>
      <c r="F1281" s="216" t="s">
        <v>970</v>
      </c>
      <c r="G1281" s="214"/>
      <c r="H1281" s="217">
        <v>1.08</v>
      </c>
      <c r="I1281" s="218"/>
      <c r="J1281" s="214"/>
      <c r="K1281" s="214"/>
      <c r="L1281" s="219"/>
      <c r="M1281" s="220"/>
      <c r="N1281" s="221"/>
      <c r="O1281" s="221"/>
      <c r="P1281" s="221"/>
      <c r="Q1281" s="221"/>
      <c r="R1281" s="221"/>
      <c r="S1281" s="221"/>
      <c r="T1281" s="222"/>
      <c r="AT1281" s="223" t="s">
        <v>200</v>
      </c>
      <c r="AU1281" s="223" t="s">
        <v>81</v>
      </c>
      <c r="AV1281" s="13" t="s">
        <v>83</v>
      </c>
      <c r="AW1281" s="13" t="s">
        <v>30</v>
      </c>
      <c r="AX1281" s="13" t="s">
        <v>73</v>
      </c>
      <c r="AY1281" s="223" t="s">
        <v>124</v>
      </c>
    </row>
    <row r="1282" spans="1:65" s="14" customFormat="1" ht="11.25">
      <c r="B1282" s="224"/>
      <c r="C1282" s="225"/>
      <c r="D1282" s="193" t="s">
        <v>200</v>
      </c>
      <c r="E1282" s="226" t="s">
        <v>1</v>
      </c>
      <c r="F1282" s="227" t="s">
        <v>205</v>
      </c>
      <c r="G1282" s="225"/>
      <c r="H1282" s="228">
        <v>2.16</v>
      </c>
      <c r="I1282" s="229"/>
      <c r="J1282" s="225"/>
      <c r="K1282" s="225"/>
      <c r="L1282" s="230"/>
      <c r="M1282" s="231"/>
      <c r="N1282" s="232"/>
      <c r="O1282" s="232"/>
      <c r="P1282" s="232"/>
      <c r="Q1282" s="232"/>
      <c r="R1282" s="232"/>
      <c r="S1282" s="232"/>
      <c r="T1282" s="233"/>
      <c r="AT1282" s="234" t="s">
        <v>200</v>
      </c>
      <c r="AU1282" s="234" t="s">
        <v>81</v>
      </c>
      <c r="AV1282" s="14" t="s">
        <v>129</v>
      </c>
      <c r="AW1282" s="14" t="s">
        <v>30</v>
      </c>
      <c r="AX1282" s="14" t="s">
        <v>81</v>
      </c>
      <c r="AY1282" s="234" t="s">
        <v>124</v>
      </c>
    </row>
    <row r="1283" spans="1:65" s="2" customFormat="1" ht="24.2" customHeight="1">
      <c r="A1283" s="34"/>
      <c r="B1283" s="35"/>
      <c r="C1283" s="179" t="s">
        <v>971</v>
      </c>
      <c r="D1283" s="179" t="s">
        <v>125</v>
      </c>
      <c r="E1283" s="180" t="s">
        <v>972</v>
      </c>
      <c r="F1283" s="181" t="s">
        <v>973</v>
      </c>
      <c r="G1283" s="182" t="s">
        <v>216</v>
      </c>
      <c r="H1283" s="183">
        <v>63.08</v>
      </c>
      <c r="I1283" s="184"/>
      <c r="J1283" s="185">
        <f>ROUND(I1283*H1283,2)</f>
        <v>0</v>
      </c>
      <c r="K1283" s="186"/>
      <c r="L1283" s="39"/>
      <c r="M1283" s="187" t="s">
        <v>1</v>
      </c>
      <c r="N1283" s="188" t="s">
        <v>38</v>
      </c>
      <c r="O1283" s="71"/>
      <c r="P1283" s="189">
        <f>O1283*H1283</f>
        <v>0</v>
      </c>
      <c r="Q1283" s="189">
        <v>0</v>
      </c>
      <c r="R1283" s="189">
        <f>Q1283*H1283</f>
        <v>0</v>
      </c>
      <c r="S1283" s="189">
        <v>0</v>
      </c>
      <c r="T1283" s="190">
        <f>S1283*H1283</f>
        <v>0</v>
      </c>
      <c r="U1283" s="34"/>
      <c r="V1283" s="34"/>
      <c r="W1283" s="34"/>
      <c r="X1283" s="34"/>
      <c r="Y1283" s="34"/>
      <c r="Z1283" s="34"/>
      <c r="AA1283" s="34"/>
      <c r="AB1283" s="34"/>
      <c r="AC1283" s="34"/>
      <c r="AD1283" s="34"/>
      <c r="AE1283" s="34"/>
      <c r="AR1283" s="191" t="s">
        <v>162</v>
      </c>
      <c r="AT1283" s="191" t="s">
        <v>125</v>
      </c>
      <c r="AU1283" s="191" t="s">
        <v>81</v>
      </c>
      <c r="AY1283" s="17" t="s">
        <v>124</v>
      </c>
      <c r="BE1283" s="192">
        <f>IF(N1283="základní",J1283,0)</f>
        <v>0</v>
      </c>
      <c r="BF1283" s="192">
        <f>IF(N1283="snížená",J1283,0)</f>
        <v>0</v>
      </c>
      <c r="BG1283" s="192">
        <f>IF(N1283="zákl. přenesená",J1283,0)</f>
        <v>0</v>
      </c>
      <c r="BH1283" s="192">
        <f>IF(N1283="sníž. přenesená",J1283,0)</f>
        <v>0</v>
      </c>
      <c r="BI1283" s="192">
        <f>IF(N1283="nulová",J1283,0)</f>
        <v>0</v>
      </c>
      <c r="BJ1283" s="17" t="s">
        <v>81</v>
      </c>
      <c r="BK1283" s="192">
        <f>ROUND(I1283*H1283,2)</f>
        <v>0</v>
      </c>
      <c r="BL1283" s="17" t="s">
        <v>162</v>
      </c>
      <c r="BM1283" s="191" t="s">
        <v>974</v>
      </c>
    </row>
    <row r="1284" spans="1:65" s="12" customFormat="1" ht="11.25">
      <c r="B1284" s="203"/>
      <c r="C1284" s="204"/>
      <c r="D1284" s="193" t="s">
        <v>200</v>
      </c>
      <c r="E1284" s="205" t="s">
        <v>1</v>
      </c>
      <c r="F1284" s="206" t="s">
        <v>975</v>
      </c>
      <c r="G1284" s="204"/>
      <c r="H1284" s="205" t="s">
        <v>1</v>
      </c>
      <c r="I1284" s="207"/>
      <c r="J1284" s="204"/>
      <c r="K1284" s="204"/>
      <c r="L1284" s="208"/>
      <c r="M1284" s="209"/>
      <c r="N1284" s="210"/>
      <c r="O1284" s="210"/>
      <c r="P1284" s="210"/>
      <c r="Q1284" s="210"/>
      <c r="R1284" s="210"/>
      <c r="S1284" s="210"/>
      <c r="T1284" s="211"/>
      <c r="AT1284" s="212" t="s">
        <v>200</v>
      </c>
      <c r="AU1284" s="212" t="s">
        <v>81</v>
      </c>
      <c r="AV1284" s="12" t="s">
        <v>81</v>
      </c>
      <c r="AW1284" s="12" t="s">
        <v>30</v>
      </c>
      <c r="AX1284" s="12" t="s">
        <v>73</v>
      </c>
      <c r="AY1284" s="212" t="s">
        <v>124</v>
      </c>
    </row>
    <row r="1285" spans="1:65" s="13" customFormat="1" ht="11.25">
      <c r="B1285" s="213"/>
      <c r="C1285" s="214"/>
      <c r="D1285" s="193" t="s">
        <v>200</v>
      </c>
      <c r="E1285" s="215" t="s">
        <v>1</v>
      </c>
      <c r="F1285" s="216" t="s">
        <v>976</v>
      </c>
      <c r="G1285" s="214"/>
      <c r="H1285" s="217">
        <v>63.08</v>
      </c>
      <c r="I1285" s="218"/>
      <c r="J1285" s="214"/>
      <c r="K1285" s="214"/>
      <c r="L1285" s="219"/>
      <c r="M1285" s="220"/>
      <c r="N1285" s="221"/>
      <c r="O1285" s="221"/>
      <c r="P1285" s="221"/>
      <c r="Q1285" s="221"/>
      <c r="R1285" s="221"/>
      <c r="S1285" s="221"/>
      <c r="T1285" s="222"/>
      <c r="AT1285" s="223" t="s">
        <v>200</v>
      </c>
      <c r="AU1285" s="223" t="s">
        <v>81</v>
      </c>
      <c r="AV1285" s="13" t="s">
        <v>83</v>
      </c>
      <c r="AW1285" s="13" t="s">
        <v>30</v>
      </c>
      <c r="AX1285" s="13" t="s">
        <v>73</v>
      </c>
      <c r="AY1285" s="223" t="s">
        <v>124</v>
      </c>
    </row>
    <row r="1286" spans="1:65" s="14" customFormat="1" ht="11.25">
      <c r="B1286" s="224"/>
      <c r="C1286" s="225"/>
      <c r="D1286" s="193" t="s">
        <v>200</v>
      </c>
      <c r="E1286" s="226" t="s">
        <v>1</v>
      </c>
      <c r="F1286" s="227" t="s">
        <v>205</v>
      </c>
      <c r="G1286" s="225"/>
      <c r="H1286" s="228">
        <v>63.08</v>
      </c>
      <c r="I1286" s="229"/>
      <c r="J1286" s="225"/>
      <c r="K1286" s="225"/>
      <c r="L1286" s="230"/>
      <c r="M1286" s="231"/>
      <c r="N1286" s="232"/>
      <c r="O1286" s="232"/>
      <c r="P1286" s="232"/>
      <c r="Q1286" s="232"/>
      <c r="R1286" s="232"/>
      <c r="S1286" s="232"/>
      <c r="T1286" s="233"/>
      <c r="AT1286" s="234" t="s">
        <v>200</v>
      </c>
      <c r="AU1286" s="234" t="s">
        <v>81</v>
      </c>
      <c r="AV1286" s="14" t="s">
        <v>129</v>
      </c>
      <c r="AW1286" s="14" t="s">
        <v>30</v>
      </c>
      <c r="AX1286" s="14" t="s">
        <v>81</v>
      </c>
      <c r="AY1286" s="234" t="s">
        <v>124</v>
      </c>
    </row>
    <row r="1287" spans="1:65" s="2" customFormat="1" ht="21.75" customHeight="1">
      <c r="A1287" s="34"/>
      <c r="B1287" s="35"/>
      <c r="C1287" s="179" t="s">
        <v>573</v>
      </c>
      <c r="D1287" s="179" t="s">
        <v>125</v>
      </c>
      <c r="E1287" s="180" t="s">
        <v>977</v>
      </c>
      <c r="F1287" s="181" t="s">
        <v>978</v>
      </c>
      <c r="G1287" s="182" t="s">
        <v>216</v>
      </c>
      <c r="H1287" s="183">
        <v>63.08</v>
      </c>
      <c r="I1287" s="184"/>
      <c r="J1287" s="185">
        <f>ROUND(I1287*H1287,2)</f>
        <v>0</v>
      </c>
      <c r="K1287" s="186"/>
      <c r="L1287" s="39"/>
      <c r="M1287" s="187" t="s">
        <v>1</v>
      </c>
      <c r="N1287" s="188" t="s">
        <v>38</v>
      </c>
      <c r="O1287" s="71"/>
      <c r="P1287" s="189">
        <f>O1287*H1287</f>
        <v>0</v>
      </c>
      <c r="Q1287" s="189">
        <v>0</v>
      </c>
      <c r="R1287" s="189">
        <f>Q1287*H1287</f>
        <v>0</v>
      </c>
      <c r="S1287" s="189">
        <v>0</v>
      </c>
      <c r="T1287" s="190">
        <f>S1287*H1287</f>
        <v>0</v>
      </c>
      <c r="U1287" s="34"/>
      <c r="V1287" s="34"/>
      <c r="W1287" s="34"/>
      <c r="X1287" s="34"/>
      <c r="Y1287" s="34"/>
      <c r="Z1287" s="34"/>
      <c r="AA1287" s="34"/>
      <c r="AB1287" s="34"/>
      <c r="AC1287" s="34"/>
      <c r="AD1287" s="34"/>
      <c r="AE1287" s="34"/>
      <c r="AR1287" s="191" t="s">
        <v>162</v>
      </c>
      <c r="AT1287" s="191" t="s">
        <v>125</v>
      </c>
      <c r="AU1287" s="191" t="s">
        <v>81</v>
      </c>
      <c r="AY1287" s="17" t="s">
        <v>124</v>
      </c>
      <c r="BE1287" s="192">
        <f>IF(N1287="základní",J1287,0)</f>
        <v>0</v>
      </c>
      <c r="BF1287" s="192">
        <f>IF(N1287="snížená",J1287,0)</f>
        <v>0</v>
      </c>
      <c r="BG1287" s="192">
        <f>IF(N1287="zákl. přenesená",J1287,0)</f>
        <v>0</v>
      </c>
      <c r="BH1287" s="192">
        <f>IF(N1287="sníž. přenesená",J1287,0)</f>
        <v>0</v>
      </c>
      <c r="BI1287" s="192">
        <f>IF(N1287="nulová",J1287,0)</f>
        <v>0</v>
      </c>
      <c r="BJ1287" s="17" t="s">
        <v>81</v>
      </c>
      <c r="BK1287" s="192">
        <f>ROUND(I1287*H1287,2)</f>
        <v>0</v>
      </c>
      <c r="BL1287" s="17" t="s">
        <v>162</v>
      </c>
      <c r="BM1287" s="191" t="s">
        <v>979</v>
      </c>
    </row>
    <row r="1288" spans="1:65" s="2" customFormat="1" ht="19.5">
      <c r="A1288" s="34"/>
      <c r="B1288" s="35"/>
      <c r="C1288" s="36"/>
      <c r="D1288" s="193" t="s">
        <v>130</v>
      </c>
      <c r="E1288" s="36"/>
      <c r="F1288" s="194" t="s">
        <v>980</v>
      </c>
      <c r="G1288" s="36"/>
      <c r="H1288" s="36"/>
      <c r="I1288" s="195"/>
      <c r="J1288" s="36"/>
      <c r="K1288" s="36"/>
      <c r="L1288" s="39"/>
      <c r="M1288" s="196"/>
      <c r="N1288" s="197"/>
      <c r="O1288" s="71"/>
      <c r="P1288" s="71"/>
      <c r="Q1288" s="71"/>
      <c r="R1288" s="71"/>
      <c r="S1288" s="71"/>
      <c r="T1288" s="72"/>
      <c r="U1288" s="34"/>
      <c r="V1288" s="34"/>
      <c r="W1288" s="34"/>
      <c r="X1288" s="34"/>
      <c r="Y1288" s="34"/>
      <c r="Z1288" s="34"/>
      <c r="AA1288" s="34"/>
      <c r="AB1288" s="34"/>
      <c r="AC1288" s="34"/>
      <c r="AD1288" s="34"/>
      <c r="AE1288" s="34"/>
      <c r="AT1288" s="17" t="s">
        <v>130</v>
      </c>
      <c r="AU1288" s="17" t="s">
        <v>81</v>
      </c>
    </row>
    <row r="1289" spans="1:65" s="12" customFormat="1" ht="11.25">
      <c r="B1289" s="203"/>
      <c r="C1289" s="204"/>
      <c r="D1289" s="193" t="s">
        <v>200</v>
      </c>
      <c r="E1289" s="205" t="s">
        <v>1</v>
      </c>
      <c r="F1289" s="206" t="s">
        <v>218</v>
      </c>
      <c r="G1289" s="204"/>
      <c r="H1289" s="205" t="s">
        <v>1</v>
      </c>
      <c r="I1289" s="207"/>
      <c r="J1289" s="204"/>
      <c r="K1289" s="204"/>
      <c r="L1289" s="208"/>
      <c r="M1289" s="209"/>
      <c r="N1289" s="210"/>
      <c r="O1289" s="210"/>
      <c r="P1289" s="210"/>
      <c r="Q1289" s="210"/>
      <c r="R1289" s="210"/>
      <c r="S1289" s="210"/>
      <c r="T1289" s="211"/>
      <c r="AT1289" s="212" t="s">
        <v>200</v>
      </c>
      <c r="AU1289" s="212" t="s">
        <v>81</v>
      </c>
      <c r="AV1289" s="12" t="s">
        <v>81</v>
      </c>
      <c r="AW1289" s="12" t="s">
        <v>30</v>
      </c>
      <c r="AX1289" s="12" t="s">
        <v>73</v>
      </c>
      <c r="AY1289" s="212" t="s">
        <v>124</v>
      </c>
    </row>
    <row r="1290" spans="1:65" s="12" customFormat="1" ht="11.25">
      <c r="B1290" s="203"/>
      <c r="C1290" s="204"/>
      <c r="D1290" s="193" t="s">
        <v>200</v>
      </c>
      <c r="E1290" s="205" t="s">
        <v>1</v>
      </c>
      <c r="F1290" s="206" t="s">
        <v>201</v>
      </c>
      <c r="G1290" s="204"/>
      <c r="H1290" s="205" t="s">
        <v>1</v>
      </c>
      <c r="I1290" s="207"/>
      <c r="J1290" s="204"/>
      <c r="K1290" s="204"/>
      <c r="L1290" s="208"/>
      <c r="M1290" s="209"/>
      <c r="N1290" s="210"/>
      <c r="O1290" s="210"/>
      <c r="P1290" s="210"/>
      <c r="Q1290" s="210"/>
      <c r="R1290" s="210"/>
      <c r="S1290" s="210"/>
      <c r="T1290" s="211"/>
      <c r="AT1290" s="212" t="s">
        <v>200</v>
      </c>
      <c r="AU1290" s="212" t="s">
        <v>81</v>
      </c>
      <c r="AV1290" s="12" t="s">
        <v>81</v>
      </c>
      <c r="AW1290" s="12" t="s">
        <v>30</v>
      </c>
      <c r="AX1290" s="12" t="s">
        <v>73</v>
      </c>
      <c r="AY1290" s="212" t="s">
        <v>124</v>
      </c>
    </row>
    <row r="1291" spans="1:65" s="13" customFormat="1" ht="11.25">
      <c r="B1291" s="213"/>
      <c r="C1291" s="214"/>
      <c r="D1291" s="193" t="s">
        <v>200</v>
      </c>
      <c r="E1291" s="215" t="s">
        <v>1</v>
      </c>
      <c r="F1291" s="216" t="s">
        <v>981</v>
      </c>
      <c r="G1291" s="214"/>
      <c r="H1291" s="217">
        <v>1.08</v>
      </c>
      <c r="I1291" s="218"/>
      <c r="J1291" s="214"/>
      <c r="K1291" s="214"/>
      <c r="L1291" s="219"/>
      <c r="M1291" s="220"/>
      <c r="N1291" s="221"/>
      <c r="O1291" s="221"/>
      <c r="P1291" s="221"/>
      <c r="Q1291" s="221"/>
      <c r="R1291" s="221"/>
      <c r="S1291" s="221"/>
      <c r="T1291" s="222"/>
      <c r="AT1291" s="223" t="s">
        <v>200</v>
      </c>
      <c r="AU1291" s="223" t="s">
        <v>81</v>
      </c>
      <c r="AV1291" s="13" t="s">
        <v>83</v>
      </c>
      <c r="AW1291" s="13" t="s">
        <v>30</v>
      </c>
      <c r="AX1291" s="13" t="s">
        <v>73</v>
      </c>
      <c r="AY1291" s="223" t="s">
        <v>124</v>
      </c>
    </row>
    <row r="1292" spans="1:65" s="13" customFormat="1" ht="11.25">
      <c r="B1292" s="213"/>
      <c r="C1292" s="214"/>
      <c r="D1292" s="193" t="s">
        <v>200</v>
      </c>
      <c r="E1292" s="215" t="s">
        <v>1</v>
      </c>
      <c r="F1292" s="216" t="s">
        <v>964</v>
      </c>
      <c r="G1292" s="214"/>
      <c r="H1292" s="217">
        <v>1.26</v>
      </c>
      <c r="I1292" s="218"/>
      <c r="J1292" s="214"/>
      <c r="K1292" s="214"/>
      <c r="L1292" s="219"/>
      <c r="M1292" s="220"/>
      <c r="N1292" s="221"/>
      <c r="O1292" s="221"/>
      <c r="P1292" s="221"/>
      <c r="Q1292" s="221"/>
      <c r="R1292" s="221"/>
      <c r="S1292" s="221"/>
      <c r="T1292" s="222"/>
      <c r="AT1292" s="223" t="s">
        <v>200</v>
      </c>
      <c r="AU1292" s="223" t="s">
        <v>81</v>
      </c>
      <c r="AV1292" s="13" t="s">
        <v>83</v>
      </c>
      <c r="AW1292" s="13" t="s">
        <v>30</v>
      </c>
      <c r="AX1292" s="13" t="s">
        <v>73</v>
      </c>
      <c r="AY1292" s="223" t="s">
        <v>124</v>
      </c>
    </row>
    <row r="1293" spans="1:65" s="12" customFormat="1" ht="11.25">
      <c r="B1293" s="203"/>
      <c r="C1293" s="204"/>
      <c r="D1293" s="193" t="s">
        <v>200</v>
      </c>
      <c r="E1293" s="205" t="s">
        <v>1</v>
      </c>
      <c r="F1293" s="206" t="s">
        <v>203</v>
      </c>
      <c r="G1293" s="204"/>
      <c r="H1293" s="205" t="s">
        <v>1</v>
      </c>
      <c r="I1293" s="207"/>
      <c r="J1293" s="204"/>
      <c r="K1293" s="204"/>
      <c r="L1293" s="208"/>
      <c r="M1293" s="209"/>
      <c r="N1293" s="210"/>
      <c r="O1293" s="210"/>
      <c r="P1293" s="210"/>
      <c r="Q1293" s="210"/>
      <c r="R1293" s="210"/>
      <c r="S1293" s="210"/>
      <c r="T1293" s="211"/>
      <c r="AT1293" s="212" t="s">
        <v>200</v>
      </c>
      <c r="AU1293" s="212" t="s">
        <v>81</v>
      </c>
      <c r="AV1293" s="12" t="s">
        <v>81</v>
      </c>
      <c r="AW1293" s="12" t="s">
        <v>30</v>
      </c>
      <c r="AX1293" s="12" t="s">
        <v>73</v>
      </c>
      <c r="AY1293" s="212" t="s">
        <v>124</v>
      </c>
    </row>
    <row r="1294" spans="1:65" s="13" customFormat="1" ht="11.25">
      <c r="B1294" s="213"/>
      <c r="C1294" s="214"/>
      <c r="D1294" s="193" t="s">
        <v>200</v>
      </c>
      <c r="E1294" s="215" t="s">
        <v>1</v>
      </c>
      <c r="F1294" s="216" t="s">
        <v>982</v>
      </c>
      <c r="G1294" s="214"/>
      <c r="H1294" s="217">
        <v>1.08</v>
      </c>
      <c r="I1294" s="218"/>
      <c r="J1294" s="214"/>
      <c r="K1294" s="214"/>
      <c r="L1294" s="219"/>
      <c r="M1294" s="220"/>
      <c r="N1294" s="221"/>
      <c r="O1294" s="221"/>
      <c r="P1294" s="221"/>
      <c r="Q1294" s="221"/>
      <c r="R1294" s="221"/>
      <c r="S1294" s="221"/>
      <c r="T1294" s="222"/>
      <c r="AT1294" s="223" t="s">
        <v>200</v>
      </c>
      <c r="AU1294" s="223" t="s">
        <v>81</v>
      </c>
      <c r="AV1294" s="13" t="s">
        <v>83</v>
      </c>
      <c r="AW1294" s="13" t="s">
        <v>30</v>
      </c>
      <c r="AX1294" s="13" t="s">
        <v>73</v>
      </c>
      <c r="AY1294" s="223" t="s">
        <v>124</v>
      </c>
    </row>
    <row r="1295" spans="1:65" s="13" customFormat="1" ht="11.25">
      <c r="B1295" s="213"/>
      <c r="C1295" s="214"/>
      <c r="D1295" s="193" t="s">
        <v>200</v>
      </c>
      <c r="E1295" s="215" t="s">
        <v>1</v>
      </c>
      <c r="F1295" s="216" t="s">
        <v>965</v>
      </c>
      <c r="G1295" s="214"/>
      <c r="H1295" s="217">
        <v>1.26</v>
      </c>
      <c r="I1295" s="218"/>
      <c r="J1295" s="214"/>
      <c r="K1295" s="214"/>
      <c r="L1295" s="219"/>
      <c r="M1295" s="220"/>
      <c r="N1295" s="221"/>
      <c r="O1295" s="221"/>
      <c r="P1295" s="221"/>
      <c r="Q1295" s="221"/>
      <c r="R1295" s="221"/>
      <c r="S1295" s="221"/>
      <c r="T1295" s="222"/>
      <c r="AT1295" s="223" t="s">
        <v>200</v>
      </c>
      <c r="AU1295" s="223" t="s">
        <v>81</v>
      </c>
      <c r="AV1295" s="13" t="s">
        <v>83</v>
      </c>
      <c r="AW1295" s="13" t="s">
        <v>30</v>
      </c>
      <c r="AX1295" s="13" t="s">
        <v>73</v>
      </c>
      <c r="AY1295" s="223" t="s">
        <v>124</v>
      </c>
    </row>
    <row r="1296" spans="1:65" s="12" customFormat="1" ht="11.25">
      <c r="B1296" s="203"/>
      <c r="C1296" s="204"/>
      <c r="D1296" s="193" t="s">
        <v>200</v>
      </c>
      <c r="E1296" s="205" t="s">
        <v>1</v>
      </c>
      <c r="F1296" s="206" t="s">
        <v>227</v>
      </c>
      <c r="G1296" s="204"/>
      <c r="H1296" s="205" t="s">
        <v>1</v>
      </c>
      <c r="I1296" s="207"/>
      <c r="J1296" s="204"/>
      <c r="K1296" s="204"/>
      <c r="L1296" s="208"/>
      <c r="M1296" s="209"/>
      <c r="N1296" s="210"/>
      <c r="O1296" s="210"/>
      <c r="P1296" s="210"/>
      <c r="Q1296" s="210"/>
      <c r="R1296" s="210"/>
      <c r="S1296" s="210"/>
      <c r="T1296" s="211"/>
      <c r="AT1296" s="212" t="s">
        <v>200</v>
      </c>
      <c r="AU1296" s="212" t="s">
        <v>81</v>
      </c>
      <c r="AV1296" s="12" t="s">
        <v>81</v>
      </c>
      <c r="AW1296" s="12" t="s">
        <v>30</v>
      </c>
      <c r="AX1296" s="12" t="s">
        <v>73</v>
      </c>
      <c r="AY1296" s="212" t="s">
        <v>124</v>
      </c>
    </row>
    <row r="1297" spans="2:51" s="12" customFormat="1" ht="11.25">
      <c r="B1297" s="203"/>
      <c r="C1297" s="204"/>
      <c r="D1297" s="193" t="s">
        <v>200</v>
      </c>
      <c r="E1297" s="205" t="s">
        <v>1</v>
      </c>
      <c r="F1297" s="206" t="s">
        <v>983</v>
      </c>
      <c r="G1297" s="204"/>
      <c r="H1297" s="205" t="s">
        <v>1</v>
      </c>
      <c r="I1297" s="207"/>
      <c r="J1297" s="204"/>
      <c r="K1297" s="204"/>
      <c r="L1297" s="208"/>
      <c r="M1297" s="209"/>
      <c r="N1297" s="210"/>
      <c r="O1297" s="210"/>
      <c r="P1297" s="210"/>
      <c r="Q1297" s="210"/>
      <c r="R1297" s="210"/>
      <c r="S1297" s="210"/>
      <c r="T1297" s="211"/>
      <c r="AT1297" s="212" t="s">
        <v>200</v>
      </c>
      <c r="AU1297" s="212" t="s">
        <v>81</v>
      </c>
      <c r="AV1297" s="12" t="s">
        <v>81</v>
      </c>
      <c r="AW1297" s="12" t="s">
        <v>30</v>
      </c>
      <c r="AX1297" s="12" t="s">
        <v>73</v>
      </c>
      <c r="AY1297" s="212" t="s">
        <v>124</v>
      </c>
    </row>
    <row r="1298" spans="2:51" s="12" customFormat="1" ht="11.25">
      <c r="B1298" s="203"/>
      <c r="C1298" s="204"/>
      <c r="D1298" s="193" t="s">
        <v>200</v>
      </c>
      <c r="E1298" s="205" t="s">
        <v>1</v>
      </c>
      <c r="F1298" s="206" t="s">
        <v>229</v>
      </c>
      <c r="G1298" s="204"/>
      <c r="H1298" s="205" t="s">
        <v>1</v>
      </c>
      <c r="I1298" s="207"/>
      <c r="J1298" s="204"/>
      <c r="K1298" s="204"/>
      <c r="L1298" s="208"/>
      <c r="M1298" s="209"/>
      <c r="N1298" s="210"/>
      <c r="O1298" s="210"/>
      <c r="P1298" s="210"/>
      <c r="Q1298" s="210"/>
      <c r="R1298" s="210"/>
      <c r="S1298" s="210"/>
      <c r="T1298" s="211"/>
      <c r="AT1298" s="212" t="s">
        <v>200</v>
      </c>
      <c r="AU1298" s="212" t="s">
        <v>81</v>
      </c>
      <c r="AV1298" s="12" t="s">
        <v>81</v>
      </c>
      <c r="AW1298" s="12" t="s">
        <v>30</v>
      </c>
      <c r="AX1298" s="12" t="s">
        <v>73</v>
      </c>
      <c r="AY1298" s="212" t="s">
        <v>124</v>
      </c>
    </row>
    <row r="1299" spans="2:51" s="13" customFormat="1" ht="11.25">
      <c r="B1299" s="213"/>
      <c r="C1299" s="214"/>
      <c r="D1299" s="193" t="s">
        <v>200</v>
      </c>
      <c r="E1299" s="215" t="s">
        <v>1</v>
      </c>
      <c r="F1299" s="216" t="s">
        <v>306</v>
      </c>
      <c r="G1299" s="214"/>
      <c r="H1299" s="217">
        <v>1.71</v>
      </c>
      <c r="I1299" s="218"/>
      <c r="J1299" s="214"/>
      <c r="K1299" s="214"/>
      <c r="L1299" s="219"/>
      <c r="M1299" s="220"/>
      <c r="N1299" s="221"/>
      <c r="O1299" s="221"/>
      <c r="P1299" s="221"/>
      <c r="Q1299" s="221"/>
      <c r="R1299" s="221"/>
      <c r="S1299" s="221"/>
      <c r="T1299" s="222"/>
      <c r="AT1299" s="223" t="s">
        <v>200</v>
      </c>
      <c r="AU1299" s="223" t="s">
        <v>81</v>
      </c>
      <c r="AV1299" s="13" t="s">
        <v>83</v>
      </c>
      <c r="AW1299" s="13" t="s">
        <v>30</v>
      </c>
      <c r="AX1299" s="13" t="s">
        <v>73</v>
      </c>
      <c r="AY1299" s="223" t="s">
        <v>124</v>
      </c>
    </row>
    <row r="1300" spans="2:51" s="13" customFormat="1" ht="11.25">
      <c r="B1300" s="213"/>
      <c r="C1300" s="214"/>
      <c r="D1300" s="193" t="s">
        <v>200</v>
      </c>
      <c r="E1300" s="215" t="s">
        <v>1</v>
      </c>
      <c r="F1300" s="216" t="s">
        <v>307</v>
      </c>
      <c r="G1300" s="214"/>
      <c r="H1300" s="217">
        <v>1.17</v>
      </c>
      <c r="I1300" s="218"/>
      <c r="J1300" s="214"/>
      <c r="K1300" s="214"/>
      <c r="L1300" s="219"/>
      <c r="M1300" s="220"/>
      <c r="N1300" s="221"/>
      <c r="O1300" s="221"/>
      <c r="P1300" s="221"/>
      <c r="Q1300" s="221"/>
      <c r="R1300" s="221"/>
      <c r="S1300" s="221"/>
      <c r="T1300" s="222"/>
      <c r="AT1300" s="223" t="s">
        <v>200</v>
      </c>
      <c r="AU1300" s="223" t="s">
        <v>81</v>
      </c>
      <c r="AV1300" s="13" t="s">
        <v>83</v>
      </c>
      <c r="AW1300" s="13" t="s">
        <v>30</v>
      </c>
      <c r="AX1300" s="13" t="s">
        <v>73</v>
      </c>
      <c r="AY1300" s="223" t="s">
        <v>124</v>
      </c>
    </row>
    <row r="1301" spans="2:51" s="13" customFormat="1" ht="11.25">
      <c r="B1301" s="213"/>
      <c r="C1301" s="214"/>
      <c r="D1301" s="193" t="s">
        <v>200</v>
      </c>
      <c r="E1301" s="215" t="s">
        <v>1</v>
      </c>
      <c r="F1301" s="216" t="s">
        <v>308</v>
      </c>
      <c r="G1301" s="214"/>
      <c r="H1301" s="217">
        <v>1.39</v>
      </c>
      <c r="I1301" s="218"/>
      <c r="J1301" s="214"/>
      <c r="K1301" s="214"/>
      <c r="L1301" s="219"/>
      <c r="M1301" s="220"/>
      <c r="N1301" s="221"/>
      <c r="O1301" s="221"/>
      <c r="P1301" s="221"/>
      <c r="Q1301" s="221"/>
      <c r="R1301" s="221"/>
      <c r="S1301" s="221"/>
      <c r="T1301" s="222"/>
      <c r="AT1301" s="223" t="s">
        <v>200</v>
      </c>
      <c r="AU1301" s="223" t="s">
        <v>81</v>
      </c>
      <c r="AV1301" s="13" t="s">
        <v>83</v>
      </c>
      <c r="AW1301" s="13" t="s">
        <v>30</v>
      </c>
      <c r="AX1301" s="13" t="s">
        <v>73</v>
      </c>
      <c r="AY1301" s="223" t="s">
        <v>124</v>
      </c>
    </row>
    <row r="1302" spans="2:51" s="13" customFormat="1" ht="11.25">
      <c r="B1302" s="213"/>
      <c r="C1302" s="214"/>
      <c r="D1302" s="193" t="s">
        <v>200</v>
      </c>
      <c r="E1302" s="215" t="s">
        <v>1</v>
      </c>
      <c r="F1302" s="216" t="s">
        <v>288</v>
      </c>
      <c r="G1302" s="214"/>
      <c r="H1302" s="217">
        <v>3.22</v>
      </c>
      <c r="I1302" s="218"/>
      <c r="J1302" s="214"/>
      <c r="K1302" s="214"/>
      <c r="L1302" s="219"/>
      <c r="M1302" s="220"/>
      <c r="N1302" s="221"/>
      <c r="O1302" s="221"/>
      <c r="P1302" s="221"/>
      <c r="Q1302" s="221"/>
      <c r="R1302" s="221"/>
      <c r="S1302" s="221"/>
      <c r="T1302" s="222"/>
      <c r="AT1302" s="223" t="s">
        <v>200</v>
      </c>
      <c r="AU1302" s="223" t="s">
        <v>81</v>
      </c>
      <c r="AV1302" s="13" t="s">
        <v>83</v>
      </c>
      <c r="AW1302" s="13" t="s">
        <v>30</v>
      </c>
      <c r="AX1302" s="13" t="s">
        <v>73</v>
      </c>
      <c r="AY1302" s="223" t="s">
        <v>124</v>
      </c>
    </row>
    <row r="1303" spans="2:51" s="12" customFormat="1" ht="11.25">
      <c r="B1303" s="203"/>
      <c r="C1303" s="204"/>
      <c r="D1303" s="193" t="s">
        <v>200</v>
      </c>
      <c r="E1303" s="205" t="s">
        <v>1</v>
      </c>
      <c r="F1303" s="206" t="s">
        <v>231</v>
      </c>
      <c r="G1303" s="204"/>
      <c r="H1303" s="205" t="s">
        <v>1</v>
      </c>
      <c r="I1303" s="207"/>
      <c r="J1303" s="204"/>
      <c r="K1303" s="204"/>
      <c r="L1303" s="208"/>
      <c r="M1303" s="209"/>
      <c r="N1303" s="210"/>
      <c r="O1303" s="210"/>
      <c r="P1303" s="210"/>
      <c r="Q1303" s="210"/>
      <c r="R1303" s="210"/>
      <c r="S1303" s="210"/>
      <c r="T1303" s="211"/>
      <c r="AT1303" s="212" t="s">
        <v>200</v>
      </c>
      <c r="AU1303" s="212" t="s">
        <v>81</v>
      </c>
      <c r="AV1303" s="12" t="s">
        <v>81</v>
      </c>
      <c r="AW1303" s="12" t="s">
        <v>30</v>
      </c>
      <c r="AX1303" s="12" t="s">
        <v>73</v>
      </c>
      <c r="AY1303" s="212" t="s">
        <v>124</v>
      </c>
    </row>
    <row r="1304" spans="2:51" s="13" customFormat="1" ht="11.25">
      <c r="B1304" s="213"/>
      <c r="C1304" s="214"/>
      <c r="D1304" s="193" t="s">
        <v>200</v>
      </c>
      <c r="E1304" s="215" t="s">
        <v>1</v>
      </c>
      <c r="F1304" s="216" t="s">
        <v>327</v>
      </c>
      <c r="G1304" s="214"/>
      <c r="H1304" s="217">
        <v>1.71</v>
      </c>
      <c r="I1304" s="218"/>
      <c r="J1304" s="214"/>
      <c r="K1304" s="214"/>
      <c r="L1304" s="219"/>
      <c r="M1304" s="220"/>
      <c r="N1304" s="221"/>
      <c r="O1304" s="221"/>
      <c r="P1304" s="221"/>
      <c r="Q1304" s="221"/>
      <c r="R1304" s="221"/>
      <c r="S1304" s="221"/>
      <c r="T1304" s="222"/>
      <c r="AT1304" s="223" t="s">
        <v>200</v>
      </c>
      <c r="AU1304" s="223" t="s">
        <v>81</v>
      </c>
      <c r="AV1304" s="13" t="s">
        <v>83</v>
      </c>
      <c r="AW1304" s="13" t="s">
        <v>30</v>
      </c>
      <c r="AX1304" s="13" t="s">
        <v>73</v>
      </c>
      <c r="AY1304" s="223" t="s">
        <v>124</v>
      </c>
    </row>
    <row r="1305" spans="2:51" s="13" customFormat="1" ht="11.25">
      <c r="B1305" s="213"/>
      <c r="C1305" s="214"/>
      <c r="D1305" s="193" t="s">
        <v>200</v>
      </c>
      <c r="E1305" s="215" t="s">
        <v>1</v>
      </c>
      <c r="F1305" s="216" t="s">
        <v>328</v>
      </c>
      <c r="G1305" s="214"/>
      <c r="H1305" s="217">
        <v>1.17</v>
      </c>
      <c r="I1305" s="218"/>
      <c r="J1305" s="214"/>
      <c r="K1305" s="214"/>
      <c r="L1305" s="219"/>
      <c r="M1305" s="220"/>
      <c r="N1305" s="221"/>
      <c r="O1305" s="221"/>
      <c r="P1305" s="221"/>
      <c r="Q1305" s="221"/>
      <c r="R1305" s="221"/>
      <c r="S1305" s="221"/>
      <c r="T1305" s="222"/>
      <c r="AT1305" s="223" t="s">
        <v>200</v>
      </c>
      <c r="AU1305" s="223" t="s">
        <v>81</v>
      </c>
      <c r="AV1305" s="13" t="s">
        <v>83</v>
      </c>
      <c r="AW1305" s="13" t="s">
        <v>30</v>
      </c>
      <c r="AX1305" s="13" t="s">
        <v>73</v>
      </c>
      <c r="AY1305" s="223" t="s">
        <v>124</v>
      </c>
    </row>
    <row r="1306" spans="2:51" s="13" customFormat="1" ht="11.25">
      <c r="B1306" s="213"/>
      <c r="C1306" s="214"/>
      <c r="D1306" s="193" t="s">
        <v>200</v>
      </c>
      <c r="E1306" s="215" t="s">
        <v>1</v>
      </c>
      <c r="F1306" s="216" t="s">
        <v>311</v>
      </c>
      <c r="G1306" s="214"/>
      <c r="H1306" s="217">
        <v>1.39</v>
      </c>
      <c r="I1306" s="218"/>
      <c r="J1306" s="214"/>
      <c r="K1306" s="214"/>
      <c r="L1306" s="219"/>
      <c r="M1306" s="220"/>
      <c r="N1306" s="221"/>
      <c r="O1306" s="221"/>
      <c r="P1306" s="221"/>
      <c r="Q1306" s="221"/>
      <c r="R1306" s="221"/>
      <c r="S1306" s="221"/>
      <c r="T1306" s="222"/>
      <c r="AT1306" s="223" t="s">
        <v>200</v>
      </c>
      <c r="AU1306" s="223" t="s">
        <v>81</v>
      </c>
      <c r="AV1306" s="13" t="s">
        <v>83</v>
      </c>
      <c r="AW1306" s="13" t="s">
        <v>30</v>
      </c>
      <c r="AX1306" s="13" t="s">
        <v>73</v>
      </c>
      <c r="AY1306" s="223" t="s">
        <v>124</v>
      </c>
    </row>
    <row r="1307" spans="2:51" s="15" customFormat="1" ht="11.25">
      <c r="B1307" s="235"/>
      <c r="C1307" s="236"/>
      <c r="D1307" s="193" t="s">
        <v>200</v>
      </c>
      <c r="E1307" s="237" t="s">
        <v>1</v>
      </c>
      <c r="F1307" s="238" t="s">
        <v>556</v>
      </c>
      <c r="G1307" s="236"/>
      <c r="H1307" s="239">
        <v>16.439999999999998</v>
      </c>
      <c r="I1307" s="240"/>
      <c r="J1307" s="236"/>
      <c r="K1307" s="236"/>
      <c r="L1307" s="241"/>
      <c r="M1307" s="242"/>
      <c r="N1307" s="243"/>
      <c r="O1307" s="243"/>
      <c r="P1307" s="243"/>
      <c r="Q1307" s="243"/>
      <c r="R1307" s="243"/>
      <c r="S1307" s="243"/>
      <c r="T1307" s="244"/>
      <c r="AT1307" s="245" t="s">
        <v>200</v>
      </c>
      <c r="AU1307" s="245" t="s">
        <v>81</v>
      </c>
      <c r="AV1307" s="15" t="s">
        <v>135</v>
      </c>
      <c r="AW1307" s="15" t="s">
        <v>30</v>
      </c>
      <c r="AX1307" s="15" t="s">
        <v>73</v>
      </c>
      <c r="AY1307" s="245" t="s">
        <v>124</v>
      </c>
    </row>
    <row r="1308" spans="2:51" s="12" customFormat="1" ht="11.25">
      <c r="B1308" s="203"/>
      <c r="C1308" s="204"/>
      <c r="D1308" s="193" t="s">
        <v>200</v>
      </c>
      <c r="E1308" s="205" t="s">
        <v>1</v>
      </c>
      <c r="F1308" s="206" t="s">
        <v>984</v>
      </c>
      <c r="G1308" s="204"/>
      <c r="H1308" s="205" t="s">
        <v>1</v>
      </c>
      <c r="I1308" s="207"/>
      <c r="J1308" s="204"/>
      <c r="K1308" s="204"/>
      <c r="L1308" s="208"/>
      <c r="M1308" s="209"/>
      <c r="N1308" s="210"/>
      <c r="O1308" s="210"/>
      <c r="P1308" s="210"/>
      <c r="Q1308" s="210"/>
      <c r="R1308" s="210"/>
      <c r="S1308" s="210"/>
      <c r="T1308" s="211"/>
      <c r="AT1308" s="212" t="s">
        <v>200</v>
      </c>
      <c r="AU1308" s="212" t="s">
        <v>81</v>
      </c>
      <c r="AV1308" s="12" t="s">
        <v>81</v>
      </c>
      <c r="AW1308" s="12" t="s">
        <v>30</v>
      </c>
      <c r="AX1308" s="12" t="s">
        <v>73</v>
      </c>
      <c r="AY1308" s="212" t="s">
        <v>124</v>
      </c>
    </row>
    <row r="1309" spans="2:51" s="12" customFormat="1" ht="11.25">
      <c r="B1309" s="203"/>
      <c r="C1309" s="204"/>
      <c r="D1309" s="193" t="s">
        <v>200</v>
      </c>
      <c r="E1309" s="205" t="s">
        <v>1</v>
      </c>
      <c r="F1309" s="206" t="s">
        <v>985</v>
      </c>
      <c r="G1309" s="204"/>
      <c r="H1309" s="205" t="s">
        <v>1</v>
      </c>
      <c r="I1309" s="207"/>
      <c r="J1309" s="204"/>
      <c r="K1309" s="204"/>
      <c r="L1309" s="208"/>
      <c r="M1309" s="209"/>
      <c r="N1309" s="210"/>
      <c r="O1309" s="210"/>
      <c r="P1309" s="210"/>
      <c r="Q1309" s="210"/>
      <c r="R1309" s="210"/>
      <c r="S1309" s="210"/>
      <c r="T1309" s="211"/>
      <c r="AT1309" s="212" t="s">
        <v>200</v>
      </c>
      <c r="AU1309" s="212" t="s">
        <v>81</v>
      </c>
      <c r="AV1309" s="12" t="s">
        <v>81</v>
      </c>
      <c r="AW1309" s="12" t="s">
        <v>30</v>
      </c>
      <c r="AX1309" s="12" t="s">
        <v>73</v>
      </c>
      <c r="AY1309" s="212" t="s">
        <v>124</v>
      </c>
    </row>
    <row r="1310" spans="2:51" s="13" customFormat="1" ht="11.25">
      <c r="B1310" s="213"/>
      <c r="C1310" s="214"/>
      <c r="D1310" s="193" t="s">
        <v>200</v>
      </c>
      <c r="E1310" s="215" t="s">
        <v>1</v>
      </c>
      <c r="F1310" s="216" t="s">
        <v>986</v>
      </c>
      <c r="G1310" s="214"/>
      <c r="H1310" s="217">
        <v>-0.3</v>
      </c>
      <c r="I1310" s="218"/>
      <c r="J1310" s="214"/>
      <c r="K1310" s="214"/>
      <c r="L1310" s="219"/>
      <c r="M1310" s="220"/>
      <c r="N1310" s="221"/>
      <c r="O1310" s="221"/>
      <c r="P1310" s="221"/>
      <c r="Q1310" s="221"/>
      <c r="R1310" s="221"/>
      <c r="S1310" s="221"/>
      <c r="T1310" s="222"/>
      <c r="AT1310" s="223" t="s">
        <v>200</v>
      </c>
      <c r="AU1310" s="223" t="s">
        <v>81</v>
      </c>
      <c r="AV1310" s="13" t="s">
        <v>83</v>
      </c>
      <c r="AW1310" s="13" t="s">
        <v>30</v>
      </c>
      <c r="AX1310" s="13" t="s">
        <v>73</v>
      </c>
      <c r="AY1310" s="223" t="s">
        <v>124</v>
      </c>
    </row>
    <row r="1311" spans="2:51" s="13" customFormat="1" ht="11.25">
      <c r="B1311" s="213"/>
      <c r="C1311" s="214"/>
      <c r="D1311" s="193" t="s">
        <v>200</v>
      </c>
      <c r="E1311" s="215" t="s">
        <v>1</v>
      </c>
      <c r="F1311" s="216" t="s">
        <v>987</v>
      </c>
      <c r="G1311" s="214"/>
      <c r="H1311" s="217">
        <v>1.1000000000000001</v>
      </c>
      <c r="I1311" s="218"/>
      <c r="J1311" s="214"/>
      <c r="K1311" s="214"/>
      <c r="L1311" s="219"/>
      <c r="M1311" s="220"/>
      <c r="N1311" s="221"/>
      <c r="O1311" s="221"/>
      <c r="P1311" s="221"/>
      <c r="Q1311" s="221"/>
      <c r="R1311" s="221"/>
      <c r="S1311" s="221"/>
      <c r="T1311" s="222"/>
      <c r="AT1311" s="223" t="s">
        <v>200</v>
      </c>
      <c r="AU1311" s="223" t="s">
        <v>81</v>
      </c>
      <c r="AV1311" s="13" t="s">
        <v>83</v>
      </c>
      <c r="AW1311" s="13" t="s">
        <v>30</v>
      </c>
      <c r="AX1311" s="13" t="s">
        <v>73</v>
      </c>
      <c r="AY1311" s="223" t="s">
        <v>124</v>
      </c>
    </row>
    <row r="1312" spans="2:51" s="13" customFormat="1" ht="11.25">
      <c r="B1312" s="213"/>
      <c r="C1312" s="214"/>
      <c r="D1312" s="193" t="s">
        <v>200</v>
      </c>
      <c r="E1312" s="215" t="s">
        <v>1</v>
      </c>
      <c r="F1312" s="216" t="s">
        <v>988</v>
      </c>
      <c r="G1312" s="214"/>
      <c r="H1312" s="217">
        <v>-0.15</v>
      </c>
      <c r="I1312" s="218"/>
      <c r="J1312" s="214"/>
      <c r="K1312" s="214"/>
      <c r="L1312" s="219"/>
      <c r="M1312" s="220"/>
      <c r="N1312" s="221"/>
      <c r="O1312" s="221"/>
      <c r="P1312" s="221"/>
      <c r="Q1312" s="221"/>
      <c r="R1312" s="221"/>
      <c r="S1312" s="221"/>
      <c r="T1312" s="222"/>
      <c r="AT1312" s="223" t="s">
        <v>200</v>
      </c>
      <c r="AU1312" s="223" t="s">
        <v>81</v>
      </c>
      <c r="AV1312" s="13" t="s">
        <v>83</v>
      </c>
      <c r="AW1312" s="13" t="s">
        <v>30</v>
      </c>
      <c r="AX1312" s="13" t="s">
        <v>73</v>
      </c>
      <c r="AY1312" s="223" t="s">
        <v>124</v>
      </c>
    </row>
    <row r="1313" spans="2:51" s="13" customFormat="1" ht="11.25">
      <c r="B1313" s="213"/>
      <c r="C1313" s="214"/>
      <c r="D1313" s="193" t="s">
        <v>200</v>
      </c>
      <c r="E1313" s="215" t="s">
        <v>1</v>
      </c>
      <c r="F1313" s="216" t="s">
        <v>989</v>
      </c>
      <c r="G1313" s="214"/>
      <c r="H1313" s="217">
        <v>1.2250000000000001</v>
      </c>
      <c r="I1313" s="218"/>
      <c r="J1313" s="214"/>
      <c r="K1313" s="214"/>
      <c r="L1313" s="219"/>
      <c r="M1313" s="220"/>
      <c r="N1313" s="221"/>
      <c r="O1313" s="221"/>
      <c r="P1313" s="221"/>
      <c r="Q1313" s="221"/>
      <c r="R1313" s="221"/>
      <c r="S1313" s="221"/>
      <c r="T1313" s="222"/>
      <c r="AT1313" s="223" t="s">
        <v>200</v>
      </c>
      <c r="AU1313" s="223" t="s">
        <v>81</v>
      </c>
      <c r="AV1313" s="13" t="s">
        <v>83</v>
      </c>
      <c r="AW1313" s="13" t="s">
        <v>30</v>
      </c>
      <c r="AX1313" s="13" t="s">
        <v>73</v>
      </c>
      <c r="AY1313" s="223" t="s">
        <v>124</v>
      </c>
    </row>
    <row r="1314" spans="2:51" s="13" customFormat="1" ht="11.25">
      <c r="B1314" s="213"/>
      <c r="C1314" s="214"/>
      <c r="D1314" s="193" t="s">
        <v>200</v>
      </c>
      <c r="E1314" s="215" t="s">
        <v>1</v>
      </c>
      <c r="F1314" s="216" t="s">
        <v>988</v>
      </c>
      <c r="G1314" s="214"/>
      <c r="H1314" s="217">
        <v>-0.15</v>
      </c>
      <c r="I1314" s="218"/>
      <c r="J1314" s="214"/>
      <c r="K1314" s="214"/>
      <c r="L1314" s="219"/>
      <c r="M1314" s="220"/>
      <c r="N1314" s="221"/>
      <c r="O1314" s="221"/>
      <c r="P1314" s="221"/>
      <c r="Q1314" s="221"/>
      <c r="R1314" s="221"/>
      <c r="S1314" s="221"/>
      <c r="T1314" s="222"/>
      <c r="AT1314" s="223" t="s">
        <v>200</v>
      </c>
      <c r="AU1314" s="223" t="s">
        <v>81</v>
      </c>
      <c r="AV1314" s="13" t="s">
        <v>83</v>
      </c>
      <c r="AW1314" s="13" t="s">
        <v>30</v>
      </c>
      <c r="AX1314" s="13" t="s">
        <v>73</v>
      </c>
      <c r="AY1314" s="223" t="s">
        <v>124</v>
      </c>
    </row>
    <row r="1315" spans="2:51" s="13" customFormat="1" ht="11.25">
      <c r="B1315" s="213"/>
      <c r="C1315" s="214"/>
      <c r="D1315" s="193" t="s">
        <v>200</v>
      </c>
      <c r="E1315" s="215" t="s">
        <v>1</v>
      </c>
      <c r="F1315" s="216" t="s">
        <v>990</v>
      </c>
      <c r="G1315" s="214"/>
      <c r="H1315" s="217">
        <v>1.85</v>
      </c>
      <c r="I1315" s="218"/>
      <c r="J1315" s="214"/>
      <c r="K1315" s="214"/>
      <c r="L1315" s="219"/>
      <c r="M1315" s="220"/>
      <c r="N1315" s="221"/>
      <c r="O1315" s="221"/>
      <c r="P1315" s="221"/>
      <c r="Q1315" s="221"/>
      <c r="R1315" s="221"/>
      <c r="S1315" s="221"/>
      <c r="T1315" s="222"/>
      <c r="AT1315" s="223" t="s">
        <v>200</v>
      </c>
      <c r="AU1315" s="223" t="s">
        <v>81</v>
      </c>
      <c r="AV1315" s="13" t="s">
        <v>83</v>
      </c>
      <c r="AW1315" s="13" t="s">
        <v>30</v>
      </c>
      <c r="AX1315" s="13" t="s">
        <v>73</v>
      </c>
      <c r="AY1315" s="223" t="s">
        <v>124</v>
      </c>
    </row>
    <row r="1316" spans="2:51" s="13" customFormat="1" ht="11.25">
      <c r="B1316" s="213"/>
      <c r="C1316" s="214"/>
      <c r="D1316" s="193" t="s">
        <v>200</v>
      </c>
      <c r="E1316" s="215" t="s">
        <v>1</v>
      </c>
      <c r="F1316" s="216" t="s">
        <v>988</v>
      </c>
      <c r="G1316" s="214"/>
      <c r="H1316" s="217">
        <v>-0.15</v>
      </c>
      <c r="I1316" s="218"/>
      <c r="J1316" s="214"/>
      <c r="K1316" s="214"/>
      <c r="L1316" s="219"/>
      <c r="M1316" s="220"/>
      <c r="N1316" s="221"/>
      <c r="O1316" s="221"/>
      <c r="P1316" s="221"/>
      <c r="Q1316" s="221"/>
      <c r="R1316" s="221"/>
      <c r="S1316" s="221"/>
      <c r="T1316" s="222"/>
      <c r="AT1316" s="223" t="s">
        <v>200</v>
      </c>
      <c r="AU1316" s="223" t="s">
        <v>81</v>
      </c>
      <c r="AV1316" s="13" t="s">
        <v>83</v>
      </c>
      <c r="AW1316" s="13" t="s">
        <v>30</v>
      </c>
      <c r="AX1316" s="13" t="s">
        <v>73</v>
      </c>
      <c r="AY1316" s="223" t="s">
        <v>124</v>
      </c>
    </row>
    <row r="1317" spans="2:51" s="13" customFormat="1" ht="11.25">
      <c r="B1317" s="213"/>
      <c r="C1317" s="214"/>
      <c r="D1317" s="193" t="s">
        <v>200</v>
      </c>
      <c r="E1317" s="215" t="s">
        <v>1</v>
      </c>
      <c r="F1317" s="216" t="s">
        <v>991</v>
      </c>
      <c r="G1317" s="214"/>
      <c r="H1317" s="217">
        <v>-0.22500000000000001</v>
      </c>
      <c r="I1317" s="218"/>
      <c r="J1317" s="214"/>
      <c r="K1317" s="214"/>
      <c r="L1317" s="219"/>
      <c r="M1317" s="220"/>
      <c r="N1317" s="221"/>
      <c r="O1317" s="221"/>
      <c r="P1317" s="221"/>
      <c r="Q1317" s="221"/>
      <c r="R1317" s="221"/>
      <c r="S1317" s="221"/>
      <c r="T1317" s="222"/>
      <c r="AT1317" s="223" t="s">
        <v>200</v>
      </c>
      <c r="AU1317" s="223" t="s">
        <v>81</v>
      </c>
      <c r="AV1317" s="13" t="s">
        <v>83</v>
      </c>
      <c r="AW1317" s="13" t="s">
        <v>30</v>
      </c>
      <c r="AX1317" s="13" t="s">
        <v>73</v>
      </c>
      <c r="AY1317" s="223" t="s">
        <v>124</v>
      </c>
    </row>
    <row r="1318" spans="2:51" s="12" customFormat="1" ht="11.25">
      <c r="B1318" s="203"/>
      <c r="C1318" s="204"/>
      <c r="D1318" s="193" t="s">
        <v>200</v>
      </c>
      <c r="E1318" s="205" t="s">
        <v>1</v>
      </c>
      <c r="F1318" s="206" t="s">
        <v>992</v>
      </c>
      <c r="G1318" s="204"/>
      <c r="H1318" s="205" t="s">
        <v>1</v>
      </c>
      <c r="I1318" s="207"/>
      <c r="J1318" s="204"/>
      <c r="K1318" s="204"/>
      <c r="L1318" s="208"/>
      <c r="M1318" s="209"/>
      <c r="N1318" s="210"/>
      <c r="O1318" s="210"/>
      <c r="P1318" s="210"/>
      <c r="Q1318" s="210"/>
      <c r="R1318" s="210"/>
      <c r="S1318" s="210"/>
      <c r="T1318" s="211"/>
      <c r="AT1318" s="212" t="s">
        <v>200</v>
      </c>
      <c r="AU1318" s="212" t="s">
        <v>81</v>
      </c>
      <c r="AV1318" s="12" t="s">
        <v>81</v>
      </c>
      <c r="AW1318" s="12" t="s">
        <v>30</v>
      </c>
      <c r="AX1318" s="12" t="s">
        <v>73</v>
      </c>
      <c r="AY1318" s="212" t="s">
        <v>124</v>
      </c>
    </row>
    <row r="1319" spans="2:51" s="13" customFormat="1" ht="11.25">
      <c r="B1319" s="213"/>
      <c r="C1319" s="214"/>
      <c r="D1319" s="193" t="s">
        <v>200</v>
      </c>
      <c r="E1319" s="215" t="s">
        <v>1</v>
      </c>
      <c r="F1319" s="216" t="s">
        <v>993</v>
      </c>
      <c r="G1319" s="214"/>
      <c r="H1319" s="217">
        <v>1.375</v>
      </c>
      <c r="I1319" s="218"/>
      <c r="J1319" s="214"/>
      <c r="K1319" s="214"/>
      <c r="L1319" s="219"/>
      <c r="M1319" s="220"/>
      <c r="N1319" s="221"/>
      <c r="O1319" s="221"/>
      <c r="P1319" s="221"/>
      <c r="Q1319" s="221"/>
      <c r="R1319" s="221"/>
      <c r="S1319" s="221"/>
      <c r="T1319" s="222"/>
      <c r="AT1319" s="223" t="s">
        <v>200</v>
      </c>
      <c r="AU1319" s="223" t="s">
        <v>81</v>
      </c>
      <c r="AV1319" s="13" t="s">
        <v>83</v>
      </c>
      <c r="AW1319" s="13" t="s">
        <v>30</v>
      </c>
      <c r="AX1319" s="13" t="s">
        <v>73</v>
      </c>
      <c r="AY1319" s="223" t="s">
        <v>124</v>
      </c>
    </row>
    <row r="1320" spans="2:51" s="13" customFormat="1" ht="11.25">
      <c r="B1320" s="213"/>
      <c r="C1320" s="214"/>
      <c r="D1320" s="193" t="s">
        <v>200</v>
      </c>
      <c r="E1320" s="215" t="s">
        <v>1</v>
      </c>
      <c r="F1320" s="216" t="s">
        <v>994</v>
      </c>
      <c r="G1320" s="214"/>
      <c r="H1320" s="217">
        <v>0.3</v>
      </c>
      <c r="I1320" s="218"/>
      <c r="J1320" s="214"/>
      <c r="K1320" s="214"/>
      <c r="L1320" s="219"/>
      <c r="M1320" s="220"/>
      <c r="N1320" s="221"/>
      <c r="O1320" s="221"/>
      <c r="P1320" s="221"/>
      <c r="Q1320" s="221"/>
      <c r="R1320" s="221"/>
      <c r="S1320" s="221"/>
      <c r="T1320" s="222"/>
      <c r="AT1320" s="223" t="s">
        <v>200</v>
      </c>
      <c r="AU1320" s="223" t="s">
        <v>81</v>
      </c>
      <c r="AV1320" s="13" t="s">
        <v>83</v>
      </c>
      <c r="AW1320" s="13" t="s">
        <v>30</v>
      </c>
      <c r="AX1320" s="13" t="s">
        <v>73</v>
      </c>
      <c r="AY1320" s="223" t="s">
        <v>124</v>
      </c>
    </row>
    <row r="1321" spans="2:51" s="13" customFormat="1" ht="11.25">
      <c r="B1321" s="213"/>
      <c r="C1321" s="214"/>
      <c r="D1321" s="193" t="s">
        <v>200</v>
      </c>
      <c r="E1321" s="215" t="s">
        <v>1</v>
      </c>
      <c r="F1321" s="216" t="s">
        <v>995</v>
      </c>
      <c r="G1321" s="214"/>
      <c r="H1321" s="217">
        <v>1.1000000000000001</v>
      </c>
      <c r="I1321" s="218"/>
      <c r="J1321" s="214"/>
      <c r="K1321" s="214"/>
      <c r="L1321" s="219"/>
      <c r="M1321" s="220"/>
      <c r="N1321" s="221"/>
      <c r="O1321" s="221"/>
      <c r="P1321" s="221"/>
      <c r="Q1321" s="221"/>
      <c r="R1321" s="221"/>
      <c r="S1321" s="221"/>
      <c r="T1321" s="222"/>
      <c r="AT1321" s="223" t="s">
        <v>200</v>
      </c>
      <c r="AU1321" s="223" t="s">
        <v>81</v>
      </c>
      <c r="AV1321" s="13" t="s">
        <v>83</v>
      </c>
      <c r="AW1321" s="13" t="s">
        <v>30</v>
      </c>
      <c r="AX1321" s="13" t="s">
        <v>73</v>
      </c>
      <c r="AY1321" s="223" t="s">
        <v>124</v>
      </c>
    </row>
    <row r="1322" spans="2:51" s="13" customFormat="1" ht="11.25">
      <c r="B1322" s="213"/>
      <c r="C1322" s="214"/>
      <c r="D1322" s="193" t="s">
        <v>200</v>
      </c>
      <c r="E1322" s="215" t="s">
        <v>1</v>
      </c>
      <c r="F1322" s="216" t="s">
        <v>988</v>
      </c>
      <c r="G1322" s="214"/>
      <c r="H1322" s="217">
        <v>-0.15</v>
      </c>
      <c r="I1322" s="218"/>
      <c r="J1322" s="214"/>
      <c r="K1322" s="214"/>
      <c r="L1322" s="219"/>
      <c r="M1322" s="220"/>
      <c r="N1322" s="221"/>
      <c r="O1322" s="221"/>
      <c r="P1322" s="221"/>
      <c r="Q1322" s="221"/>
      <c r="R1322" s="221"/>
      <c r="S1322" s="221"/>
      <c r="T1322" s="222"/>
      <c r="AT1322" s="223" t="s">
        <v>200</v>
      </c>
      <c r="AU1322" s="223" t="s">
        <v>81</v>
      </c>
      <c r="AV1322" s="13" t="s">
        <v>83</v>
      </c>
      <c r="AW1322" s="13" t="s">
        <v>30</v>
      </c>
      <c r="AX1322" s="13" t="s">
        <v>73</v>
      </c>
      <c r="AY1322" s="223" t="s">
        <v>124</v>
      </c>
    </row>
    <row r="1323" spans="2:51" s="13" customFormat="1" ht="11.25">
      <c r="B1323" s="213"/>
      <c r="C1323" s="214"/>
      <c r="D1323" s="193" t="s">
        <v>200</v>
      </c>
      <c r="E1323" s="215" t="s">
        <v>1</v>
      </c>
      <c r="F1323" s="216" t="s">
        <v>996</v>
      </c>
      <c r="G1323" s="214"/>
      <c r="H1323" s="217">
        <v>1.2250000000000001</v>
      </c>
      <c r="I1323" s="218"/>
      <c r="J1323" s="214"/>
      <c r="K1323" s="214"/>
      <c r="L1323" s="219"/>
      <c r="M1323" s="220"/>
      <c r="N1323" s="221"/>
      <c r="O1323" s="221"/>
      <c r="P1323" s="221"/>
      <c r="Q1323" s="221"/>
      <c r="R1323" s="221"/>
      <c r="S1323" s="221"/>
      <c r="T1323" s="222"/>
      <c r="AT1323" s="223" t="s">
        <v>200</v>
      </c>
      <c r="AU1323" s="223" t="s">
        <v>81</v>
      </c>
      <c r="AV1323" s="13" t="s">
        <v>83</v>
      </c>
      <c r="AW1323" s="13" t="s">
        <v>30</v>
      </c>
      <c r="AX1323" s="13" t="s">
        <v>73</v>
      </c>
      <c r="AY1323" s="223" t="s">
        <v>124</v>
      </c>
    </row>
    <row r="1324" spans="2:51" s="13" customFormat="1" ht="11.25">
      <c r="B1324" s="213"/>
      <c r="C1324" s="214"/>
      <c r="D1324" s="193" t="s">
        <v>200</v>
      </c>
      <c r="E1324" s="215" t="s">
        <v>1</v>
      </c>
      <c r="F1324" s="216" t="s">
        <v>988</v>
      </c>
      <c r="G1324" s="214"/>
      <c r="H1324" s="217">
        <v>-0.15</v>
      </c>
      <c r="I1324" s="218"/>
      <c r="J1324" s="214"/>
      <c r="K1324" s="214"/>
      <c r="L1324" s="219"/>
      <c r="M1324" s="220"/>
      <c r="N1324" s="221"/>
      <c r="O1324" s="221"/>
      <c r="P1324" s="221"/>
      <c r="Q1324" s="221"/>
      <c r="R1324" s="221"/>
      <c r="S1324" s="221"/>
      <c r="T1324" s="222"/>
      <c r="AT1324" s="223" t="s">
        <v>200</v>
      </c>
      <c r="AU1324" s="223" t="s">
        <v>81</v>
      </c>
      <c r="AV1324" s="13" t="s">
        <v>83</v>
      </c>
      <c r="AW1324" s="13" t="s">
        <v>30</v>
      </c>
      <c r="AX1324" s="13" t="s">
        <v>73</v>
      </c>
      <c r="AY1324" s="223" t="s">
        <v>124</v>
      </c>
    </row>
    <row r="1325" spans="2:51" s="15" customFormat="1" ht="11.25">
      <c r="B1325" s="235"/>
      <c r="C1325" s="236"/>
      <c r="D1325" s="193" t="s">
        <v>200</v>
      </c>
      <c r="E1325" s="237" t="s">
        <v>1</v>
      </c>
      <c r="F1325" s="238" t="s">
        <v>556</v>
      </c>
      <c r="G1325" s="236"/>
      <c r="H1325" s="239">
        <v>6.8999999999999986</v>
      </c>
      <c r="I1325" s="240"/>
      <c r="J1325" s="236"/>
      <c r="K1325" s="236"/>
      <c r="L1325" s="241"/>
      <c r="M1325" s="242"/>
      <c r="N1325" s="243"/>
      <c r="O1325" s="243"/>
      <c r="P1325" s="243"/>
      <c r="Q1325" s="243"/>
      <c r="R1325" s="243"/>
      <c r="S1325" s="243"/>
      <c r="T1325" s="244"/>
      <c r="AT1325" s="245" t="s">
        <v>200</v>
      </c>
      <c r="AU1325" s="245" t="s">
        <v>81</v>
      </c>
      <c r="AV1325" s="15" t="s">
        <v>135</v>
      </c>
      <c r="AW1325" s="15" t="s">
        <v>30</v>
      </c>
      <c r="AX1325" s="15" t="s">
        <v>73</v>
      </c>
      <c r="AY1325" s="245" t="s">
        <v>124</v>
      </c>
    </row>
    <row r="1326" spans="2:51" s="13" customFormat="1" ht="11.25">
      <c r="B1326" s="213"/>
      <c r="C1326" s="214"/>
      <c r="D1326" s="193" t="s">
        <v>200</v>
      </c>
      <c r="E1326" s="215" t="s">
        <v>1</v>
      </c>
      <c r="F1326" s="216" t="s">
        <v>997</v>
      </c>
      <c r="G1326" s="214"/>
      <c r="H1326" s="217">
        <v>10.8</v>
      </c>
      <c r="I1326" s="218"/>
      <c r="J1326" s="214"/>
      <c r="K1326" s="214"/>
      <c r="L1326" s="219"/>
      <c r="M1326" s="220"/>
      <c r="N1326" s="221"/>
      <c r="O1326" s="221"/>
      <c r="P1326" s="221"/>
      <c r="Q1326" s="221"/>
      <c r="R1326" s="221"/>
      <c r="S1326" s="221"/>
      <c r="T1326" s="222"/>
      <c r="AT1326" s="223" t="s">
        <v>200</v>
      </c>
      <c r="AU1326" s="223" t="s">
        <v>81</v>
      </c>
      <c r="AV1326" s="13" t="s">
        <v>83</v>
      </c>
      <c r="AW1326" s="13" t="s">
        <v>30</v>
      </c>
      <c r="AX1326" s="13" t="s">
        <v>73</v>
      </c>
      <c r="AY1326" s="223" t="s">
        <v>124</v>
      </c>
    </row>
    <row r="1327" spans="2:51" s="12" customFormat="1" ht="11.25">
      <c r="B1327" s="203"/>
      <c r="C1327" s="204"/>
      <c r="D1327" s="193" t="s">
        <v>200</v>
      </c>
      <c r="E1327" s="205" t="s">
        <v>1</v>
      </c>
      <c r="F1327" s="206" t="s">
        <v>232</v>
      </c>
      <c r="G1327" s="204"/>
      <c r="H1327" s="205" t="s">
        <v>1</v>
      </c>
      <c r="I1327" s="207"/>
      <c r="J1327" s="204"/>
      <c r="K1327" s="204"/>
      <c r="L1327" s="208"/>
      <c r="M1327" s="209"/>
      <c r="N1327" s="210"/>
      <c r="O1327" s="210"/>
      <c r="P1327" s="210"/>
      <c r="Q1327" s="210"/>
      <c r="R1327" s="210"/>
      <c r="S1327" s="210"/>
      <c r="T1327" s="211"/>
      <c r="AT1327" s="212" t="s">
        <v>200</v>
      </c>
      <c r="AU1327" s="212" t="s">
        <v>81</v>
      </c>
      <c r="AV1327" s="12" t="s">
        <v>81</v>
      </c>
      <c r="AW1327" s="12" t="s">
        <v>30</v>
      </c>
      <c r="AX1327" s="12" t="s">
        <v>73</v>
      </c>
      <c r="AY1327" s="212" t="s">
        <v>124</v>
      </c>
    </row>
    <row r="1328" spans="2:51" s="12" customFormat="1" ht="11.25">
      <c r="B1328" s="203"/>
      <c r="C1328" s="204"/>
      <c r="D1328" s="193" t="s">
        <v>200</v>
      </c>
      <c r="E1328" s="205" t="s">
        <v>1</v>
      </c>
      <c r="F1328" s="206" t="s">
        <v>998</v>
      </c>
      <c r="G1328" s="204"/>
      <c r="H1328" s="205" t="s">
        <v>1</v>
      </c>
      <c r="I1328" s="207"/>
      <c r="J1328" s="204"/>
      <c r="K1328" s="204"/>
      <c r="L1328" s="208"/>
      <c r="M1328" s="209"/>
      <c r="N1328" s="210"/>
      <c r="O1328" s="210"/>
      <c r="P1328" s="210"/>
      <c r="Q1328" s="210"/>
      <c r="R1328" s="210"/>
      <c r="S1328" s="210"/>
      <c r="T1328" s="211"/>
      <c r="AT1328" s="212" t="s">
        <v>200</v>
      </c>
      <c r="AU1328" s="212" t="s">
        <v>81</v>
      </c>
      <c r="AV1328" s="12" t="s">
        <v>81</v>
      </c>
      <c r="AW1328" s="12" t="s">
        <v>30</v>
      </c>
      <c r="AX1328" s="12" t="s">
        <v>73</v>
      </c>
      <c r="AY1328" s="212" t="s">
        <v>124</v>
      </c>
    </row>
    <row r="1329" spans="2:51" s="12" customFormat="1" ht="11.25">
      <c r="B1329" s="203"/>
      <c r="C1329" s="204"/>
      <c r="D1329" s="193" t="s">
        <v>200</v>
      </c>
      <c r="E1329" s="205" t="s">
        <v>1</v>
      </c>
      <c r="F1329" s="206" t="s">
        <v>229</v>
      </c>
      <c r="G1329" s="204"/>
      <c r="H1329" s="205" t="s">
        <v>1</v>
      </c>
      <c r="I1329" s="207"/>
      <c r="J1329" s="204"/>
      <c r="K1329" s="204"/>
      <c r="L1329" s="208"/>
      <c r="M1329" s="209"/>
      <c r="N1329" s="210"/>
      <c r="O1329" s="210"/>
      <c r="P1329" s="210"/>
      <c r="Q1329" s="210"/>
      <c r="R1329" s="210"/>
      <c r="S1329" s="210"/>
      <c r="T1329" s="211"/>
      <c r="AT1329" s="212" t="s">
        <v>200</v>
      </c>
      <c r="AU1329" s="212" t="s">
        <v>81</v>
      </c>
      <c r="AV1329" s="12" t="s">
        <v>81</v>
      </c>
      <c r="AW1329" s="12" t="s">
        <v>30</v>
      </c>
      <c r="AX1329" s="12" t="s">
        <v>73</v>
      </c>
      <c r="AY1329" s="212" t="s">
        <v>124</v>
      </c>
    </row>
    <row r="1330" spans="2:51" s="13" customFormat="1" ht="11.25">
      <c r="B1330" s="213"/>
      <c r="C1330" s="214"/>
      <c r="D1330" s="193" t="s">
        <v>200</v>
      </c>
      <c r="E1330" s="215" t="s">
        <v>1</v>
      </c>
      <c r="F1330" s="216" t="s">
        <v>361</v>
      </c>
      <c r="G1330" s="214"/>
      <c r="H1330" s="217">
        <v>1.86</v>
      </c>
      <c r="I1330" s="218"/>
      <c r="J1330" s="214"/>
      <c r="K1330" s="214"/>
      <c r="L1330" s="219"/>
      <c r="M1330" s="220"/>
      <c r="N1330" s="221"/>
      <c r="O1330" s="221"/>
      <c r="P1330" s="221"/>
      <c r="Q1330" s="221"/>
      <c r="R1330" s="221"/>
      <c r="S1330" s="221"/>
      <c r="T1330" s="222"/>
      <c r="AT1330" s="223" t="s">
        <v>200</v>
      </c>
      <c r="AU1330" s="223" t="s">
        <v>81</v>
      </c>
      <c r="AV1330" s="13" t="s">
        <v>83</v>
      </c>
      <c r="AW1330" s="13" t="s">
        <v>30</v>
      </c>
      <c r="AX1330" s="13" t="s">
        <v>73</v>
      </c>
      <c r="AY1330" s="223" t="s">
        <v>124</v>
      </c>
    </row>
    <row r="1331" spans="2:51" s="13" customFormat="1" ht="11.25">
      <c r="B1331" s="213"/>
      <c r="C1331" s="214"/>
      <c r="D1331" s="193" t="s">
        <v>200</v>
      </c>
      <c r="E1331" s="215" t="s">
        <v>1</v>
      </c>
      <c r="F1331" s="216" t="s">
        <v>362</v>
      </c>
      <c r="G1331" s="214"/>
      <c r="H1331" s="217">
        <v>1.17</v>
      </c>
      <c r="I1331" s="218"/>
      <c r="J1331" s="214"/>
      <c r="K1331" s="214"/>
      <c r="L1331" s="219"/>
      <c r="M1331" s="220"/>
      <c r="N1331" s="221"/>
      <c r="O1331" s="221"/>
      <c r="P1331" s="221"/>
      <c r="Q1331" s="221"/>
      <c r="R1331" s="221"/>
      <c r="S1331" s="221"/>
      <c r="T1331" s="222"/>
      <c r="AT1331" s="223" t="s">
        <v>200</v>
      </c>
      <c r="AU1331" s="223" t="s">
        <v>81</v>
      </c>
      <c r="AV1331" s="13" t="s">
        <v>83</v>
      </c>
      <c r="AW1331" s="13" t="s">
        <v>30</v>
      </c>
      <c r="AX1331" s="13" t="s">
        <v>73</v>
      </c>
      <c r="AY1331" s="223" t="s">
        <v>124</v>
      </c>
    </row>
    <row r="1332" spans="2:51" s="13" customFormat="1" ht="11.25">
      <c r="B1332" s="213"/>
      <c r="C1332" s="214"/>
      <c r="D1332" s="193" t="s">
        <v>200</v>
      </c>
      <c r="E1332" s="215" t="s">
        <v>1</v>
      </c>
      <c r="F1332" s="216" t="s">
        <v>363</v>
      </c>
      <c r="G1332" s="214"/>
      <c r="H1332" s="217">
        <v>1.39</v>
      </c>
      <c r="I1332" s="218"/>
      <c r="J1332" s="214"/>
      <c r="K1332" s="214"/>
      <c r="L1332" s="219"/>
      <c r="M1332" s="220"/>
      <c r="N1332" s="221"/>
      <c r="O1332" s="221"/>
      <c r="P1332" s="221"/>
      <c r="Q1332" s="221"/>
      <c r="R1332" s="221"/>
      <c r="S1332" s="221"/>
      <c r="T1332" s="222"/>
      <c r="AT1332" s="223" t="s">
        <v>200</v>
      </c>
      <c r="AU1332" s="223" t="s">
        <v>81</v>
      </c>
      <c r="AV1332" s="13" t="s">
        <v>83</v>
      </c>
      <c r="AW1332" s="13" t="s">
        <v>30</v>
      </c>
      <c r="AX1332" s="13" t="s">
        <v>73</v>
      </c>
      <c r="AY1332" s="223" t="s">
        <v>124</v>
      </c>
    </row>
    <row r="1333" spans="2:51" s="12" customFormat="1" ht="11.25">
      <c r="B1333" s="203"/>
      <c r="C1333" s="204"/>
      <c r="D1333" s="193" t="s">
        <v>200</v>
      </c>
      <c r="E1333" s="205" t="s">
        <v>1</v>
      </c>
      <c r="F1333" s="206" t="s">
        <v>999</v>
      </c>
      <c r="G1333" s="204"/>
      <c r="H1333" s="205" t="s">
        <v>1</v>
      </c>
      <c r="I1333" s="207"/>
      <c r="J1333" s="204"/>
      <c r="K1333" s="204"/>
      <c r="L1333" s="208"/>
      <c r="M1333" s="209"/>
      <c r="N1333" s="210"/>
      <c r="O1333" s="210"/>
      <c r="P1333" s="210"/>
      <c r="Q1333" s="210"/>
      <c r="R1333" s="210"/>
      <c r="S1333" s="210"/>
      <c r="T1333" s="211"/>
      <c r="AT1333" s="212" t="s">
        <v>200</v>
      </c>
      <c r="AU1333" s="212" t="s">
        <v>81</v>
      </c>
      <c r="AV1333" s="12" t="s">
        <v>81</v>
      </c>
      <c r="AW1333" s="12" t="s">
        <v>30</v>
      </c>
      <c r="AX1333" s="12" t="s">
        <v>73</v>
      </c>
      <c r="AY1333" s="212" t="s">
        <v>124</v>
      </c>
    </row>
    <row r="1334" spans="2:51" s="12" customFormat="1" ht="11.25">
      <c r="B1334" s="203"/>
      <c r="C1334" s="204"/>
      <c r="D1334" s="193" t="s">
        <v>200</v>
      </c>
      <c r="E1334" s="205" t="s">
        <v>1</v>
      </c>
      <c r="F1334" s="206" t="s">
        <v>231</v>
      </c>
      <c r="G1334" s="204"/>
      <c r="H1334" s="205" t="s">
        <v>1</v>
      </c>
      <c r="I1334" s="207"/>
      <c r="J1334" s="204"/>
      <c r="K1334" s="204"/>
      <c r="L1334" s="208"/>
      <c r="M1334" s="209"/>
      <c r="N1334" s="210"/>
      <c r="O1334" s="210"/>
      <c r="P1334" s="210"/>
      <c r="Q1334" s="210"/>
      <c r="R1334" s="210"/>
      <c r="S1334" s="210"/>
      <c r="T1334" s="211"/>
      <c r="AT1334" s="212" t="s">
        <v>200</v>
      </c>
      <c r="AU1334" s="212" t="s">
        <v>81</v>
      </c>
      <c r="AV1334" s="12" t="s">
        <v>81</v>
      </c>
      <c r="AW1334" s="12" t="s">
        <v>30</v>
      </c>
      <c r="AX1334" s="12" t="s">
        <v>73</v>
      </c>
      <c r="AY1334" s="212" t="s">
        <v>124</v>
      </c>
    </row>
    <row r="1335" spans="2:51" s="13" customFormat="1" ht="11.25">
      <c r="B1335" s="213"/>
      <c r="C1335" s="214"/>
      <c r="D1335" s="193" t="s">
        <v>200</v>
      </c>
      <c r="E1335" s="215" t="s">
        <v>1</v>
      </c>
      <c r="F1335" s="216" t="s">
        <v>373</v>
      </c>
      <c r="G1335" s="214"/>
      <c r="H1335" s="217">
        <v>1.86</v>
      </c>
      <c r="I1335" s="218"/>
      <c r="J1335" s="214"/>
      <c r="K1335" s="214"/>
      <c r="L1335" s="219"/>
      <c r="M1335" s="220"/>
      <c r="N1335" s="221"/>
      <c r="O1335" s="221"/>
      <c r="P1335" s="221"/>
      <c r="Q1335" s="221"/>
      <c r="R1335" s="221"/>
      <c r="S1335" s="221"/>
      <c r="T1335" s="222"/>
      <c r="AT1335" s="223" t="s">
        <v>200</v>
      </c>
      <c r="AU1335" s="223" t="s">
        <v>81</v>
      </c>
      <c r="AV1335" s="13" t="s">
        <v>83</v>
      </c>
      <c r="AW1335" s="13" t="s">
        <v>30</v>
      </c>
      <c r="AX1335" s="13" t="s">
        <v>73</v>
      </c>
      <c r="AY1335" s="223" t="s">
        <v>124</v>
      </c>
    </row>
    <row r="1336" spans="2:51" s="13" customFormat="1" ht="11.25">
      <c r="B1336" s="213"/>
      <c r="C1336" s="214"/>
      <c r="D1336" s="193" t="s">
        <v>200</v>
      </c>
      <c r="E1336" s="215" t="s">
        <v>1</v>
      </c>
      <c r="F1336" s="216" t="s">
        <v>374</v>
      </c>
      <c r="G1336" s="214"/>
      <c r="H1336" s="217">
        <v>1.17</v>
      </c>
      <c r="I1336" s="218"/>
      <c r="J1336" s="214"/>
      <c r="K1336" s="214"/>
      <c r="L1336" s="219"/>
      <c r="M1336" s="220"/>
      <c r="N1336" s="221"/>
      <c r="O1336" s="221"/>
      <c r="P1336" s="221"/>
      <c r="Q1336" s="221"/>
      <c r="R1336" s="221"/>
      <c r="S1336" s="221"/>
      <c r="T1336" s="222"/>
      <c r="AT1336" s="223" t="s">
        <v>200</v>
      </c>
      <c r="AU1336" s="223" t="s">
        <v>81</v>
      </c>
      <c r="AV1336" s="13" t="s">
        <v>83</v>
      </c>
      <c r="AW1336" s="13" t="s">
        <v>30</v>
      </c>
      <c r="AX1336" s="13" t="s">
        <v>73</v>
      </c>
      <c r="AY1336" s="223" t="s">
        <v>124</v>
      </c>
    </row>
    <row r="1337" spans="2:51" s="13" customFormat="1" ht="11.25">
      <c r="B1337" s="213"/>
      <c r="C1337" s="214"/>
      <c r="D1337" s="193" t="s">
        <v>200</v>
      </c>
      <c r="E1337" s="215" t="s">
        <v>1</v>
      </c>
      <c r="F1337" s="216" t="s">
        <v>375</v>
      </c>
      <c r="G1337" s="214"/>
      <c r="H1337" s="217">
        <v>1.39</v>
      </c>
      <c r="I1337" s="218"/>
      <c r="J1337" s="214"/>
      <c r="K1337" s="214"/>
      <c r="L1337" s="219"/>
      <c r="M1337" s="220"/>
      <c r="N1337" s="221"/>
      <c r="O1337" s="221"/>
      <c r="P1337" s="221"/>
      <c r="Q1337" s="221"/>
      <c r="R1337" s="221"/>
      <c r="S1337" s="221"/>
      <c r="T1337" s="222"/>
      <c r="AT1337" s="223" t="s">
        <v>200</v>
      </c>
      <c r="AU1337" s="223" t="s">
        <v>81</v>
      </c>
      <c r="AV1337" s="13" t="s">
        <v>83</v>
      </c>
      <c r="AW1337" s="13" t="s">
        <v>30</v>
      </c>
      <c r="AX1337" s="13" t="s">
        <v>73</v>
      </c>
      <c r="AY1337" s="223" t="s">
        <v>124</v>
      </c>
    </row>
    <row r="1338" spans="2:51" s="15" customFormat="1" ht="11.25">
      <c r="B1338" s="235"/>
      <c r="C1338" s="236"/>
      <c r="D1338" s="193" t="s">
        <v>200</v>
      </c>
      <c r="E1338" s="237" t="s">
        <v>1</v>
      </c>
      <c r="F1338" s="238" t="s">
        <v>556</v>
      </c>
      <c r="G1338" s="236"/>
      <c r="H1338" s="239">
        <v>19.64</v>
      </c>
      <c r="I1338" s="240"/>
      <c r="J1338" s="236"/>
      <c r="K1338" s="236"/>
      <c r="L1338" s="241"/>
      <c r="M1338" s="242"/>
      <c r="N1338" s="243"/>
      <c r="O1338" s="243"/>
      <c r="P1338" s="243"/>
      <c r="Q1338" s="243"/>
      <c r="R1338" s="243"/>
      <c r="S1338" s="243"/>
      <c r="T1338" s="244"/>
      <c r="AT1338" s="245" t="s">
        <v>200</v>
      </c>
      <c r="AU1338" s="245" t="s">
        <v>81</v>
      </c>
      <c r="AV1338" s="15" t="s">
        <v>135</v>
      </c>
      <c r="AW1338" s="15" t="s">
        <v>30</v>
      </c>
      <c r="AX1338" s="15" t="s">
        <v>73</v>
      </c>
      <c r="AY1338" s="245" t="s">
        <v>124</v>
      </c>
    </row>
    <row r="1339" spans="2:51" s="12" customFormat="1" ht="11.25">
      <c r="B1339" s="203"/>
      <c r="C1339" s="204"/>
      <c r="D1339" s="193" t="s">
        <v>200</v>
      </c>
      <c r="E1339" s="205" t="s">
        <v>1</v>
      </c>
      <c r="F1339" s="206" t="s">
        <v>1000</v>
      </c>
      <c r="G1339" s="204"/>
      <c r="H1339" s="205" t="s">
        <v>1</v>
      </c>
      <c r="I1339" s="207"/>
      <c r="J1339" s="204"/>
      <c r="K1339" s="204"/>
      <c r="L1339" s="208"/>
      <c r="M1339" s="209"/>
      <c r="N1339" s="210"/>
      <c r="O1339" s="210"/>
      <c r="P1339" s="210"/>
      <c r="Q1339" s="210"/>
      <c r="R1339" s="210"/>
      <c r="S1339" s="210"/>
      <c r="T1339" s="211"/>
      <c r="AT1339" s="212" t="s">
        <v>200</v>
      </c>
      <c r="AU1339" s="212" t="s">
        <v>81</v>
      </c>
      <c r="AV1339" s="12" t="s">
        <v>81</v>
      </c>
      <c r="AW1339" s="12" t="s">
        <v>30</v>
      </c>
      <c r="AX1339" s="12" t="s">
        <v>73</v>
      </c>
      <c r="AY1339" s="212" t="s">
        <v>124</v>
      </c>
    </row>
    <row r="1340" spans="2:51" s="13" customFormat="1" ht="11.25">
      <c r="B1340" s="213"/>
      <c r="C1340" s="214"/>
      <c r="D1340" s="193" t="s">
        <v>200</v>
      </c>
      <c r="E1340" s="215" t="s">
        <v>1</v>
      </c>
      <c r="F1340" s="216" t="s">
        <v>1001</v>
      </c>
      <c r="G1340" s="214"/>
      <c r="H1340" s="217">
        <v>1.375</v>
      </c>
      <c r="I1340" s="218"/>
      <c r="J1340" s="214"/>
      <c r="K1340" s="214"/>
      <c r="L1340" s="219"/>
      <c r="M1340" s="220"/>
      <c r="N1340" s="221"/>
      <c r="O1340" s="221"/>
      <c r="P1340" s="221"/>
      <c r="Q1340" s="221"/>
      <c r="R1340" s="221"/>
      <c r="S1340" s="221"/>
      <c r="T1340" s="222"/>
      <c r="AT1340" s="223" t="s">
        <v>200</v>
      </c>
      <c r="AU1340" s="223" t="s">
        <v>81</v>
      </c>
      <c r="AV1340" s="13" t="s">
        <v>83</v>
      </c>
      <c r="AW1340" s="13" t="s">
        <v>30</v>
      </c>
      <c r="AX1340" s="13" t="s">
        <v>73</v>
      </c>
      <c r="AY1340" s="223" t="s">
        <v>124</v>
      </c>
    </row>
    <row r="1341" spans="2:51" s="13" customFormat="1" ht="11.25">
      <c r="B1341" s="213"/>
      <c r="C1341" s="214"/>
      <c r="D1341" s="193" t="s">
        <v>200</v>
      </c>
      <c r="E1341" s="215" t="s">
        <v>1</v>
      </c>
      <c r="F1341" s="216" t="s">
        <v>986</v>
      </c>
      <c r="G1341" s="214"/>
      <c r="H1341" s="217">
        <v>-0.3</v>
      </c>
      <c r="I1341" s="218"/>
      <c r="J1341" s="214"/>
      <c r="K1341" s="214"/>
      <c r="L1341" s="219"/>
      <c r="M1341" s="220"/>
      <c r="N1341" s="221"/>
      <c r="O1341" s="221"/>
      <c r="P1341" s="221"/>
      <c r="Q1341" s="221"/>
      <c r="R1341" s="221"/>
      <c r="S1341" s="221"/>
      <c r="T1341" s="222"/>
      <c r="AT1341" s="223" t="s">
        <v>200</v>
      </c>
      <c r="AU1341" s="223" t="s">
        <v>81</v>
      </c>
      <c r="AV1341" s="13" t="s">
        <v>83</v>
      </c>
      <c r="AW1341" s="13" t="s">
        <v>30</v>
      </c>
      <c r="AX1341" s="13" t="s">
        <v>73</v>
      </c>
      <c r="AY1341" s="223" t="s">
        <v>124</v>
      </c>
    </row>
    <row r="1342" spans="2:51" s="13" customFormat="1" ht="11.25">
      <c r="B1342" s="213"/>
      <c r="C1342" s="214"/>
      <c r="D1342" s="193" t="s">
        <v>200</v>
      </c>
      <c r="E1342" s="215" t="s">
        <v>1</v>
      </c>
      <c r="F1342" s="216" t="s">
        <v>1002</v>
      </c>
      <c r="G1342" s="214"/>
      <c r="H1342" s="217">
        <v>1.1000000000000001</v>
      </c>
      <c r="I1342" s="218"/>
      <c r="J1342" s="214"/>
      <c r="K1342" s="214"/>
      <c r="L1342" s="219"/>
      <c r="M1342" s="220"/>
      <c r="N1342" s="221"/>
      <c r="O1342" s="221"/>
      <c r="P1342" s="221"/>
      <c r="Q1342" s="221"/>
      <c r="R1342" s="221"/>
      <c r="S1342" s="221"/>
      <c r="T1342" s="222"/>
      <c r="AT1342" s="223" t="s">
        <v>200</v>
      </c>
      <c r="AU1342" s="223" t="s">
        <v>81</v>
      </c>
      <c r="AV1342" s="13" t="s">
        <v>83</v>
      </c>
      <c r="AW1342" s="13" t="s">
        <v>30</v>
      </c>
      <c r="AX1342" s="13" t="s">
        <v>73</v>
      </c>
      <c r="AY1342" s="223" t="s">
        <v>124</v>
      </c>
    </row>
    <row r="1343" spans="2:51" s="13" customFormat="1" ht="11.25">
      <c r="B1343" s="213"/>
      <c r="C1343" s="214"/>
      <c r="D1343" s="193" t="s">
        <v>200</v>
      </c>
      <c r="E1343" s="215" t="s">
        <v>1</v>
      </c>
      <c r="F1343" s="216" t="s">
        <v>988</v>
      </c>
      <c r="G1343" s="214"/>
      <c r="H1343" s="217">
        <v>-0.15</v>
      </c>
      <c r="I1343" s="218"/>
      <c r="J1343" s="214"/>
      <c r="K1343" s="214"/>
      <c r="L1343" s="219"/>
      <c r="M1343" s="220"/>
      <c r="N1343" s="221"/>
      <c r="O1343" s="221"/>
      <c r="P1343" s="221"/>
      <c r="Q1343" s="221"/>
      <c r="R1343" s="221"/>
      <c r="S1343" s="221"/>
      <c r="T1343" s="222"/>
      <c r="AT1343" s="223" t="s">
        <v>200</v>
      </c>
      <c r="AU1343" s="223" t="s">
        <v>81</v>
      </c>
      <c r="AV1343" s="13" t="s">
        <v>83</v>
      </c>
      <c r="AW1343" s="13" t="s">
        <v>30</v>
      </c>
      <c r="AX1343" s="13" t="s">
        <v>73</v>
      </c>
      <c r="AY1343" s="223" t="s">
        <v>124</v>
      </c>
    </row>
    <row r="1344" spans="2:51" s="13" customFormat="1" ht="11.25">
      <c r="B1344" s="213"/>
      <c r="C1344" s="214"/>
      <c r="D1344" s="193" t="s">
        <v>200</v>
      </c>
      <c r="E1344" s="215" t="s">
        <v>1</v>
      </c>
      <c r="F1344" s="216" t="s">
        <v>1003</v>
      </c>
      <c r="G1344" s="214"/>
      <c r="H1344" s="217">
        <v>1.2250000000000001</v>
      </c>
      <c r="I1344" s="218"/>
      <c r="J1344" s="214"/>
      <c r="K1344" s="214"/>
      <c r="L1344" s="219"/>
      <c r="M1344" s="220"/>
      <c r="N1344" s="221"/>
      <c r="O1344" s="221"/>
      <c r="P1344" s="221"/>
      <c r="Q1344" s="221"/>
      <c r="R1344" s="221"/>
      <c r="S1344" s="221"/>
      <c r="T1344" s="222"/>
      <c r="AT1344" s="223" t="s">
        <v>200</v>
      </c>
      <c r="AU1344" s="223" t="s">
        <v>81</v>
      </c>
      <c r="AV1344" s="13" t="s">
        <v>83</v>
      </c>
      <c r="AW1344" s="13" t="s">
        <v>30</v>
      </c>
      <c r="AX1344" s="13" t="s">
        <v>73</v>
      </c>
      <c r="AY1344" s="223" t="s">
        <v>124</v>
      </c>
    </row>
    <row r="1345" spans="2:51" s="13" customFormat="1" ht="11.25">
      <c r="B1345" s="213"/>
      <c r="C1345" s="214"/>
      <c r="D1345" s="193" t="s">
        <v>200</v>
      </c>
      <c r="E1345" s="215" t="s">
        <v>1</v>
      </c>
      <c r="F1345" s="216" t="s">
        <v>988</v>
      </c>
      <c r="G1345" s="214"/>
      <c r="H1345" s="217">
        <v>-0.15</v>
      </c>
      <c r="I1345" s="218"/>
      <c r="J1345" s="214"/>
      <c r="K1345" s="214"/>
      <c r="L1345" s="219"/>
      <c r="M1345" s="220"/>
      <c r="N1345" s="221"/>
      <c r="O1345" s="221"/>
      <c r="P1345" s="221"/>
      <c r="Q1345" s="221"/>
      <c r="R1345" s="221"/>
      <c r="S1345" s="221"/>
      <c r="T1345" s="222"/>
      <c r="AT1345" s="223" t="s">
        <v>200</v>
      </c>
      <c r="AU1345" s="223" t="s">
        <v>81</v>
      </c>
      <c r="AV1345" s="13" t="s">
        <v>83</v>
      </c>
      <c r="AW1345" s="13" t="s">
        <v>30</v>
      </c>
      <c r="AX1345" s="13" t="s">
        <v>73</v>
      </c>
      <c r="AY1345" s="223" t="s">
        <v>124</v>
      </c>
    </row>
    <row r="1346" spans="2:51" s="12" customFormat="1" ht="11.25">
      <c r="B1346" s="203"/>
      <c r="C1346" s="204"/>
      <c r="D1346" s="193" t="s">
        <v>200</v>
      </c>
      <c r="E1346" s="205" t="s">
        <v>1</v>
      </c>
      <c r="F1346" s="206" t="s">
        <v>1004</v>
      </c>
      <c r="G1346" s="204"/>
      <c r="H1346" s="205" t="s">
        <v>1</v>
      </c>
      <c r="I1346" s="207"/>
      <c r="J1346" s="204"/>
      <c r="K1346" s="204"/>
      <c r="L1346" s="208"/>
      <c r="M1346" s="209"/>
      <c r="N1346" s="210"/>
      <c r="O1346" s="210"/>
      <c r="P1346" s="210"/>
      <c r="Q1346" s="210"/>
      <c r="R1346" s="210"/>
      <c r="S1346" s="210"/>
      <c r="T1346" s="211"/>
      <c r="AT1346" s="212" t="s">
        <v>200</v>
      </c>
      <c r="AU1346" s="212" t="s">
        <v>81</v>
      </c>
      <c r="AV1346" s="12" t="s">
        <v>81</v>
      </c>
      <c r="AW1346" s="12" t="s">
        <v>30</v>
      </c>
      <c r="AX1346" s="12" t="s">
        <v>73</v>
      </c>
      <c r="AY1346" s="212" t="s">
        <v>124</v>
      </c>
    </row>
    <row r="1347" spans="2:51" s="12" customFormat="1" ht="11.25">
      <c r="B1347" s="203"/>
      <c r="C1347" s="204"/>
      <c r="D1347" s="193" t="s">
        <v>200</v>
      </c>
      <c r="E1347" s="205" t="s">
        <v>1</v>
      </c>
      <c r="F1347" s="206" t="s">
        <v>984</v>
      </c>
      <c r="G1347" s="204"/>
      <c r="H1347" s="205" t="s">
        <v>1</v>
      </c>
      <c r="I1347" s="207"/>
      <c r="J1347" s="204"/>
      <c r="K1347" s="204"/>
      <c r="L1347" s="208"/>
      <c r="M1347" s="209"/>
      <c r="N1347" s="210"/>
      <c r="O1347" s="210"/>
      <c r="P1347" s="210"/>
      <c r="Q1347" s="210"/>
      <c r="R1347" s="210"/>
      <c r="S1347" s="210"/>
      <c r="T1347" s="211"/>
      <c r="AT1347" s="212" t="s">
        <v>200</v>
      </c>
      <c r="AU1347" s="212" t="s">
        <v>81</v>
      </c>
      <c r="AV1347" s="12" t="s">
        <v>81</v>
      </c>
      <c r="AW1347" s="12" t="s">
        <v>30</v>
      </c>
      <c r="AX1347" s="12" t="s">
        <v>73</v>
      </c>
      <c r="AY1347" s="212" t="s">
        <v>124</v>
      </c>
    </row>
    <row r="1348" spans="2:51" s="13" customFormat="1" ht="11.25">
      <c r="B1348" s="213"/>
      <c r="C1348" s="214"/>
      <c r="D1348" s="193" t="s">
        <v>200</v>
      </c>
      <c r="E1348" s="215" t="s">
        <v>1</v>
      </c>
      <c r="F1348" s="216" t="s">
        <v>1005</v>
      </c>
      <c r="G1348" s="214"/>
      <c r="H1348" s="217">
        <v>1.375</v>
      </c>
      <c r="I1348" s="218"/>
      <c r="J1348" s="214"/>
      <c r="K1348" s="214"/>
      <c r="L1348" s="219"/>
      <c r="M1348" s="220"/>
      <c r="N1348" s="221"/>
      <c r="O1348" s="221"/>
      <c r="P1348" s="221"/>
      <c r="Q1348" s="221"/>
      <c r="R1348" s="221"/>
      <c r="S1348" s="221"/>
      <c r="T1348" s="222"/>
      <c r="AT1348" s="223" t="s">
        <v>200</v>
      </c>
      <c r="AU1348" s="223" t="s">
        <v>81</v>
      </c>
      <c r="AV1348" s="13" t="s">
        <v>83</v>
      </c>
      <c r="AW1348" s="13" t="s">
        <v>30</v>
      </c>
      <c r="AX1348" s="13" t="s">
        <v>73</v>
      </c>
      <c r="AY1348" s="223" t="s">
        <v>124</v>
      </c>
    </row>
    <row r="1349" spans="2:51" s="13" customFormat="1" ht="11.25">
      <c r="B1349" s="213"/>
      <c r="C1349" s="214"/>
      <c r="D1349" s="193" t="s">
        <v>200</v>
      </c>
      <c r="E1349" s="215" t="s">
        <v>1</v>
      </c>
      <c r="F1349" s="216" t="s">
        <v>986</v>
      </c>
      <c r="G1349" s="214"/>
      <c r="H1349" s="217">
        <v>-0.3</v>
      </c>
      <c r="I1349" s="218"/>
      <c r="J1349" s="214"/>
      <c r="K1349" s="214"/>
      <c r="L1349" s="219"/>
      <c r="M1349" s="220"/>
      <c r="N1349" s="221"/>
      <c r="O1349" s="221"/>
      <c r="P1349" s="221"/>
      <c r="Q1349" s="221"/>
      <c r="R1349" s="221"/>
      <c r="S1349" s="221"/>
      <c r="T1349" s="222"/>
      <c r="AT1349" s="223" t="s">
        <v>200</v>
      </c>
      <c r="AU1349" s="223" t="s">
        <v>81</v>
      </c>
      <c r="AV1349" s="13" t="s">
        <v>83</v>
      </c>
      <c r="AW1349" s="13" t="s">
        <v>30</v>
      </c>
      <c r="AX1349" s="13" t="s">
        <v>73</v>
      </c>
      <c r="AY1349" s="223" t="s">
        <v>124</v>
      </c>
    </row>
    <row r="1350" spans="2:51" s="13" customFormat="1" ht="11.25">
      <c r="B1350" s="213"/>
      <c r="C1350" s="214"/>
      <c r="D1350" s="193" t="s">
        <v>200</v>
      </c>
      <c r="E1350" s="215" t="s">
        <v>1</v>
      </c>
      <c r="F1350" s="216" t="s">
        <v>1006</v>
      </c>
      <c r="G1350" s="214"/>
      <c r="H1350" s="217">
        <v>1.1000000000000001</v>
      </c>
      <c r="I1350" s="218"/>
      <c r="J1350" s="214"/>
      <c r="K1350" s="214"/>
      <c r="L1350" s="219"/>
      <c r="M1350" s="220"/>
      <c r="N1350" s="221"/>
      <c r="O1350" s="221"/>
      <c r="P1350" s="221"/>
      <c r="Q1350" s="221"/>
      <c r="R1350" s="221"/>
      <c r="S1350" s="221"/>
      <c r="T1350" s="222"/>
      <c r="AT1350" s="223" t="s">
        <v>200</v>
      </c>
      <c r="AU1350" s="223" t="s">
        <v>81</v>
      </c>
      <c r="AV1350" s="13" t="s">
        <v>83</v>
      </c>
      <c r="AW1350" s="13" t="s">
        <v>30</v>
      </c>
      <c r="AX1350" s="13" t="s">
        <v>73</v>
      </c>
      <c r="AY1350" s="223" t="s">
        <v>124</v>
      </c>
    </row>
    <row r="1351" spans="2:51" s="13" customFormat="1" ht="11.25">
      <c r="B1351" s="213"/>
      <c r="C1351" s="214"/>
      <c r="D1351" s="193" t="s">
        <v>200</v>
      </c>
      <c r="E1351" s="215" t="s">
        <v>1</v>
      </c>
      <c r="F1351" s="216" t="s">
        <v>988</v>
      </c>
      <c r="G1351" s="214"/>
      <c r="H1351" s="217">
        <v>-0.15</v>
      </c>
      <c r="I1351" s="218"/>
      <c r="J1351" s="214"/>
      <c r="K1351" s="214"/>
      <c r="L1351" s="219"/>
      <c r="M1351" s="220"/>
      <c r="N1351" s="221"/>
      <c r="O1351" s="221"/>
      <c r="P1351" s="221"/>
      <c r="Q1351" s="221"/>
      <c r="R1351" s="221"/>
      <c r="S1351" s="221"/>
      <c r="T1351" s="222"/>
      <c r="AT1351" s="223" t="s">
        <v>200</v>
      </c>
      <c r="AU1351" s="223" t="s">
        <v>81</v>
      </c>
      <c r="AV1351" s="13" t="s">
        <v>83</v>
      </c>
      <c r="AW1351" s="13" t="s">
        <v>30</v>
      </c>
      <c r="AX1351" s="13" t="s">
        <v>73</v>
      </c>
      <c r="AY1351" s="223" t="s">
        <v>124</v>
      </c>
    </row>
    <row r="1352" spans="2:51" s="13" customFormat="1" ht="11.25">
      <c r="B1352" s="213"/>
      <c r="C1352" s="214"/>
      <c r="D1352" s="193" t="s">
        <v>200</v>
      </c>
      <c r="E1352" s="215" t="s">
        <v>1</v>
      </c>
      <c r="F1352" s="216" t="s">
        <v>1007</v>
      </c>
      <c r="G1352" s="214"/>
      <c r="H1352" s="217">
        <v>1.2250000000000001</v>
      </c>
      <c r="I1352" s="218"/>
      <c r="J1352" s="214"/>
      <c r="K1352" s="214"/>
      <c r="L1352" s="219"/>
      <c r="M1352" s="220"/>
      <c r="N1352" s="221"/>
      <c r="O1352" s="221"/>
      <c r="P1352" s="221"/>
      <c r="Q1352" s="221"/>
      <c r="R1352" s="221"/>
      <c r="S1352" s="221"/>
      <c r="T1352" s="222"/>
      <c r="AT1352" s="223" t="s">
        <v>200</v>
      </c>
      <c r="AU1352" s="223" t="s">
        <v>81</v>
      </c>
      <c r="AV1352" s="13" t="s">
        <v>83</v>
      </c>
      <c r="AW1352" s="13" t="s">
        <v>30</v>
      </c>
      <c r="AX1352" s="13" t="s">
        <v>73</v>
      </c>
      <c r="AY1352" s="223" t="s">
        <v>124</v>
      </c>
    </row>
    <row r="1353" spans="2:51" s="13" customFormat="1" ht="11.25">
      <c r="B1353" s="213"/>
      <c r="C1353" s="214"/>
      <c r="D1353" s="193" t="s">
        <v>200</v>
      </c>
      <c r="E1353" s="215" t="s">
        <v>1</v>
      </c>
      <c r="F1353" s="216" t="s">
        <v>988</v>
      </c>
      <c r="G1353" s="214"/>
      <c r="H1353" s="217">
        <v>-0.15</v>
      </c>
      <c r="I1353" s="218"/>
      <c r="J1353" s="214"/>
      <c r="K1353" s="214"/>
      <c r="L1353" s="219"/>
      <c r="M1353" s="220"/>
      <c r="N1353" s="221"/>
      <c r="O1353" s="221"/>
      <c r="P1353" s="221"/>
      <c r="Q1353" s="221"/>
      <c r="R1353" s="221"/>
      <c r="S1353" s="221"/>
      <c r="T1353" s="222"/>
      <c r="AT1353" s="223" t="s">
        <v>200</v>
      </c>
      <c r="AU1353" s="223" t="s">
        <v>81</v>
      </c>
      <c r="AV1353" s="13" t="s">
        <v>83</v>
      </c>
      <c r="AW1353" s="13" t="s">
        <v>30</v>
      </c>
      <c r="AX1353" s="13" t="s">
        <v>73</v>
      </c>
      <c r="AY1353" s="223" t="s">
        <v>124</v>
      </c>
    </row>
    <row r="1354" spans="2:51" s="12" customFormat="1" ht="11.25">
      <c r="B1354" s="203"/>
      <c r="C1354" s="204"/>
      <c r="D1354" s="193" t="s">
        <v>200</v>
      </c>
      <c r="E1354" s="205" t="s">
        <v>1</v>
      </c>
      <c r="F1354" s="206" t="s">
        <v>1008</v>
      </c>
      <c r="G1354" s="204"/>
      <c r="H1354" s="205" t="s">
        <v>1</v>
      </c>
      <c r="I1354" s="207"/>
      <c r="J1354" s="204"/>
      <c r="K1354" s="204"/>
      <c r="L1354" s="208"/>
      <c r="M1354" s="209"/>
      <c r="N1354" s="210"/>
      <c r="O1354" s="210"/>
      <c r="P1354" s="210"/>
      <c r="Q1354" s="210"/>
      <c r="R1354" s="210"/>
      <c r="S1354" s="210"/>
      <c r="T1354" s="211"/>
      <c r="AT1354" s="212" t="s">
        <v>200</v>
      </c>
      <c r="AU1354" s="212" t="s">
        <v>81</v>
      </c>
      <c r="AV1354" s="12" t="s">
        <v>81</v>
      </c>
      <c r="AW1354" s="12" t="s">
        <v>30</v>
      </c>
      <c r="AX1354" s="12" t="s">
        <v>73</v>
      </c>
      <c r="AY1354" s="212" t="s">
        <v>124</v>
      </c>
    </row>
    <row r="1355" spans="2:51" s="12" customFormat="1" ht="11.25">
      <c r="B1355" s="203"/>
      <c r="C1355" s="204"/>
      <c r="D1355" s="193" t="s">
        <v>200</v>
      </c>
      <c r="E1355" s="205" t="s">
        <v>1</v>
      </c>
      <c r="F1355" s="206" t="s">
        <v>992</v>
      </c>
      <c r="G1355" s="204"/>
      <c r="H1355" s="205" t="s">
        <v>1</v>
      </c>
      <c r="I1355" s="207"/>
      <c r="J1355" s="204"/>
      <c r="K1355" s="204"/>
      <c r="L1355" s="208"/>
      <c r="M1355" s="209"/>
      <c r="N1355" s="210"/>
      <c r="O1355" s="210"/>
      <c r="P1355" s="210"/>
      <c r="Q1355" s="210"/>
      <c r="R1355" s="210"/>
      <c r="S1355" s="210"/>
      <c r="T1355" s="211"/>
      <c r="AT1355" s="212" t="s">
        <v>200</v>
      </c>
      <c r="AU1355" s="212" t="s">
        <v>81</v>
      </c>
      <c r="AV1355" s="12" t="s">
        <v>81</v>
      </c>
      <c r="AW1355" s="12" t="s">
        <v>30</v>
      </c>
      <c r="AX1355" s="12" t="s">
        <v>73</v>
      </c>
      <c r="AY1355" s="212" t="s">
        <v>124</v>
      </c>
    </row>
    <row r="1356" spans="2:51" s="13" customFormat="1" ht="11.25">
      <c r="B1356" s="213"/>
      <c r="C1356" s="214"/>
      <c r="D1356" s="193" t="s">
        <v>200</v>
      </c>
      <c r="E1356" s="215" t="s">
        <v>1</v>
      </c>
      <c r="F1356" s="216" t="s">
        <v>1001</v>
      </c>
      <c r="G1356" s="214"/>
      <c r="H1356" s="217">
        <v>1.375</v>
      </c>
      <c r="I1356" s="218"/>
      <c r="J1356" s="214"/>
      <c r="K1356" s="214"/>
      <c r="L1356" s="219"/>
      <c r="M1356" s="220"/>
      <c r="N1356" s="221"/>
      <c r="O1356" s="221"/>
      <c r="P1356" s="221"/>
      <c r="Q1356" s="221"/>
      <c r="R1356" s="221"/>
      <c r="S1356" s="221"/>
      <c r="T1356" s="222"/>
      <c r="AT1356" s="223" t="s">
        <v>200</v>
      </c>
      <c r="AU1356" s="223" t="s">
        <v>81</v>
      </c>
      <c r="AV1356" s="13" t="s">
        <v>83</v>
      </c>
      <c r="AW1356" s="13" t="s">
        <v>30</v>
      </c>
      <c r="AX1356" s="13" t="s">
        <v>73</v>
      </c>
      <c r="AY1356" s="223" t="s">
        <v>124</v>
      </c>
    </row>
    <row r="1357" spans="2:51" s="13" customFormat="1" ht="11.25">
      <c r="B1357" s="213"/>
      <c r="C1357" s="214"/>
      <c r="D1357" s="193" t="s">
        <v>200</v>
      </c>
      <c r="E1357" s="215" t="s">
        <v>1</v>
      </c>
      <c r="F1357" s="216" t="s">
        <v>986</v>
      </c>
      <c r="G1357" s="214"/>
      <c r="H1357" s="217">
        <v>-0.3</v>
      </c>
      <c r="I1357" s="218"/>
      <c r="J1357" s="214"/>
      <c r="K1357" s="214"/>
      <c r="L1357" s="219"/>
      <c r="M1357" s="220"/>
      <c r="N1357" s="221"/>
      <c r="O1357" s="221"/>
      <c r="P1357" s="221"/>
      <c r="Q1357" s="221"/>
      <c r="R1357" s="221"/>
      <c r="S1357" s="221"/>
      <c r="T1357" s="222"/>
      <c r="AT1357" s="223" t="s">
        <v>200</v>
      </c>
      <c r="AU1357" s="223" t="s">
        <v>81</v>
      </c>
      <c r="AV1357" s="13" t="s">
        <v>83</v>
      </c>
      <c r="AW1357" s="13" t="s">
        <v>30</v>
      </c>
      <c r="AX1357" s="13" t="s">
        <v>73</v>
      </c>
      <c r="AY1357" s="223" t="s">
        <v>124</v>
      </c>
    </row>
    <row r="1358" spans="2:51" s="13" customFormat="1" ht="11.25">
      <c r="B1358" s="213"/>
      <c r="C1358" s="214"/>
      <c r="D1358" s="193" t="s">
        <v>200</v>
      </c>
      <c r="E1358" s="215" t="s">
        <v>1</v>
      </c>
      <c r="F1358" s="216" t="s">
        <v>1002</v>
      </c>
      <c r="G1358" s="214"/>
      <c r="H1358" s="217">
        <v>1.1000000000000001</v>
      </c>
      <c r="I1358" s="218"/>
      <c r="J1358" s="214"/>
      <c r="K1358" s="214"/>
      <c r="L1358" s="219"/>
      <c r="M1358" s="220"/>
      <c r="N1358" s="221"/>
      <c r="O1358" s="221"/>
      <c r="P1358" s="221"/>
      <c r="Q1358" s="221"/>
      <c r="R1358" s="221"/>
      <c r="S1358" s="221"/>
      <c r="T1358" s="222"/>
      <c r="AT1358" s="223" t="s">
        <v>200</v>
      </c>
      <c r="AU1358" s="223" t="s">
        <v>81</v>
      </c>
      <c r="AV1358" s="13" t="s">
        <v>83</v>
      </c>
      <c r="AW1358" s="13" t="s">
        <v>30</v>
      </c>
      <c r="AX1358" s="13" t="s">
        <v>73</v>
      </c>
      <c r="AY1358" s="223" t="s">
        <v>124</v>
      </c>
    </row>
    <row r="1359" spans="2:51" s="13" customFormat="1" ht="11.25">
      <c r="B1359" s="213"/>
      <c r="C1359" s="214"/>
      <c r="D1359" s="193" t="s">
        <v>200</v>
      </c>
      <c r="E1359" s="215" t="s">
        <v>1</v>
      </c>
      <c r="F1359" s="216" t="s">
        <v>988</v>
      </c>
      <c r="G1359" s="214"/>
      <c r="H1359" s="217">
        <v>-0.15</v>
      </c>
      <c r="I1359" s="218"/>
      <c r="J1359" s="214"/>
      <c r="K1359" s="214"/>
      <c r="L1359" s="219"/>
      <c r="M1359" s="220"/>
      <c r="N1359" s="221"/>
      <c r="O1359" s="221"/>
      <c r="P1359" s="221"/>
      <c r="Q1359" s="221"/>
      <c r="R1359" s="221"/>
      <c r="S1359" s="221"/>
      <c r="T1359" s="222"/>
      <c r="AT1359" s="223" t="s">
        <v>200</v>
      </c>
      <c r="AU1359" s="223" t="s">
        <v>81</v>
      </c>
      <c r="AV1359" s="13" t="s">
        <v>83</v>
      </c>
      <c r="AW1359" s="13" t="s">
        <v>30</v>
      </c>
      <c r="AX1359" s="13" t="s">
        <v>73</v>
      </c>
      <c r="AY1359" s="223" t="s">
        <v>124</v>
      </c>
    </row>
    <row r="1360" spans="2:51" s="13" customFormat="1" ht="11.25">
      <c r="B1360" s="213"/>
      <c r="C1360" s="214"/>
      <c r="D1360" s="193" t="s">
        <v>200</v>
      </c>
      <c r="E1360" s="215" t="s">
        <v>1</v>
      </c>
      <c r="F1360" s="216" t="s">
        <v>1003</v>
      </c>
      <c r="G1360" s="214"/>
      <c r="H1360" s="217">
        <v>1.2250000000000001</v>
      </c>
      <c r="I1360" s="218"/>
      <c r="J1360" s="214"/>
      <c r="K1360" s="214"/>
      <c r="L1360" s="219"/>
      <c r="M1360" s="220"/>
      <c r="N1360" s="221"/>
      <c r="O1360" s="221"/>
      <c r="P1360" s="221"/>
      <c r="Q1360" s="221"/>
      <c r="R1360" s="221"/>
      <c r="S1360" s="221"/>
      <c r="T1360" s="222"/>
      <c r="AT1360" s="223" t="s">
        <v>200</v>
      </c>
      <c r="AU1360" s="223" t="s">
        <v>81</v>
      </c>
      <c r="AV1360" s="13" t="s">
        <v>83</v>
      </c>
      <c r="AW1360" s="13" t="s">
        <v>30</v>
      </c>
      <c r="AX1360" s="13" t="s">
        <v>73</v>
      </c>
      <c r="AY1360" s="223" t="s">
        <v>124</v>
      </c>
    </row>
    <row r="1361" spans="1:65" s="13" customFormat="1" ht="11.25">
      <c r="B1361" s="213"/>
      <c r="C1361" s="214"/>
      <c r="D1361" s="193" t="s">
        <v>200</v>
      </c>
      <c r="E1361" s="215" t="s">
        <v>1</v>
      </c>
      <c r="F1361" s="216" t="s">
        <v>988</v>
      </c>
      <c r="G1361" s="214"/>
      <c r="H1361" s="217">
        <v>-0.15</v>
      </c>
      <c r="I1361" s="218"/>
      <c r="J1361" s="214"/>
      <c r="K1361" s="214"/>
      <c r="L1361" s="219"/>
      <c r="M1361" s="220"/>
      <c r="N1361" s="221"/>
      <c r="O1361" s="221"/>
      <c r="P1361" s="221"/>
      <c r="Q1361" s="221"/>
      <c r="R1361" s="221"/>
      <c r="S1361" s="221"/>
      <c r="T1361" s="222"/>
      <c r="AT1361" s="223" t="s">
        <v>200</v>
      </c>
      <c r="AU1361" s="223" t="s">
        <v>81</v>
      </c>
      <c r="AV1361" s="13" t="s">
        <v>83</v>
      </c>
      <c r="AW1361" s="13" t="s">
        <v>30</v>
      </c>
      <c r="AX1361" s="13" t="s">
        <v>73</v>
      </c>
      <c r="AY1361" s="223" t="s">
        <v>124</v>
      </c>
    </row>
    <row r="1362" spans="1:65" s="15" customFormat="1" ht="11.25">
      <c r="B1362" s="235"/>
      <c r="C1362" s="236"/>
      <c r="D1362" s="193" t="s">
        <v>200</v>
      </c>
      <c r="E1362" s="237" t="s">
        <v>1</v>
      </c>
      <c r="F1362" s="238" t="s">
        <v>556</v>
      </c>
      <c r="G1362" s="236"/>
      <c r="H1362" s="239">
        <v>9.2999999999999989</v>
      </c>
      <c r="I1362" s="240"/>
      <c r="J1362" s="236"/>
      <c r="K1362" s="236"/>
      <c r="L1362" s="241"/>
      <c r="M1362" s="242"/>
      <c r="N1362" s="243"/>
      <c r="O1362" s="243"/>
      <c r="P1362" s="243"/>
      <c r="Q1362" s="243"/>
      <c r="R1362" s="243"/>
      <c r="S1362" s="243"/>
      <c r="T1362" s="244"/>
      <c r="AT1362" s="245" t="s">
        <v>200</v>
      </c>
      <c r="AU1362" s="245" t="s">
        <v>81</v>
      </c>
      <c r="AV1362" s="15" t="s">
        <v>135</v>
      </c>
      <c r="AW1362" s="15" t="s">
        <v>30</v>
      </c>
      <c r="AX1362" s="15" t="s">
        <v>73</v>
      </c>
      <c r="AY1362" s="245" t="s">
        <v>124</v>
      </c>
    </row>
    <row r="1363" spans="1:65" s="13" customFormat="1" ht="11.25">
      <c r="B1363" s="213"/>
      <c r="C1363" s="214"/>
      <c r="D1363" s="193" t="s">
        <v>200</v>
      </c>
      <c r="E1363" s="215" t="s">
        <v>1</v>
      </c>
      <c r="F1363" s="216" t="s">
        <v>997</v>
      </c>
      <c r="G1363" s="214"/>
      <c r="H1363" s="217">
        <v>10.8</v>
      </c>
      <c r="I1363" s="218"/>
      <c r="J1363" s="214"/>
      <c r="K1363" s="214"/>
      <c r="L1363" s="219"/>
      <c r="M1363" s="220"/>
      <c r="N1363" s="221"/>
      <c r="O1363" s="221"/>
      <c r="P1363" s="221"/>
      <c r="Q1363" s="221"/>
      <c r="R1363" s="221"/>
      <c r="S1363" s="221"/>
      <c r="T1363" s="222"/>
      <c r="AT1363" s="223" t="s">
        <v>200</v>
      </c>
      <c r="AU1363" s="223" t="s">
        <v>81</v>
      </c>
      <c r="AV1363" s="13" t="s">
        <v>83</v>
      </c>
      <c r="AW1363" s="13" t="s">
        <v>30</v>
      </c>
      <c r="AX1363" s="13" t="s">
        <v>73</v>
      </c>
      <c r="AY1363" s="223" t="s">
        <v>124</v>
      </c>
    </row>
    <row r="1364" spans="1:65" s="15" customFormat="1" ht="11.25">
      <c r="B1364" s="235"/>
      <c r="C1364" s="236"/>
      <c r="D1364" s="193" t="s">
        <v>200</v>
      </c>
      <c r="E1364" s="237" t="s">
        <v>1</v>
      </c>
      <c r="F1364" s="238" t="s">
        <v>556</v>
      </c>
      <c r="G1364" s="236"/>
      <c r="H1364" s="239">
        <v>10.8</v>
      </c>
      <c r="I1364" s="240"/>
      <c r="J1364" s="236"/>
      <c r="K1364" s="236"/>
      <c r="L1364" s="241"/>
      <c r="M1364" s="242"/>
      <c r="N1364" s="243"/>
      <c r="O1364" s="243"/>
      <c r="P1364" s="243"/>
      <c r="Q1364" s="243"/>
      <c r="R1364" s="243"/>
      <c r="S1364" s="243"/>
      <c r="T1364" s="244"/>
      <c r="AT1364" s="245" t="s">
        <v>200</v>
      </c>
      <c r="AU1364" s="245" t="s">
        <v>81</v>
      </c>
      <c r="AV1364" s="15" t="s">
        <v>135</v>
      </c>
      <c r="AW1364" s="15" t="s">
        <v>30</v>
      </c>
      <c r="AX1364" s="15" t="s">
        <v>73</v>
      </c>
      <c r="AY1364" s="245" t="s">
        <v>124</v>
      </c>
    </row>
    <row r="1365" spans="1:65" s="14" customFormat="1" ht="11.25">
      <c r="B1365" s="224"/>
      <c r="C1365" s="225"/>
      <c r="D1365" s="193" t="s">
        <v>200</v>
      </c>
      <c r="E1365" s="226" t="s">
        <v>1</v>
      </c>
      <c r="F1365" s="227" t="s">
        <v>205</v>
      </c>
      <c r="G1365" s="225"/>
      <c r="H1365" s="228">
        <v>63.080000000000041</v>
      </c>
      <c r="I1365" s="229"/>
      <c r="J1365" s="225"/>
      <c r="K1365" s="225"/>
      <c r="L1365" s="230"/>
      <c r="M1365" s="231"/>
      <c r="N1365" s="232"/>
      <c r="O1365" s="232"/>
      <c r="P1365" s="232"/>
      <c r="Q1365" s="232"/>
      <c r="R1365" s="232"/>
      <c r="S1365" s="232"/>
      <c r="T1365" s="233"/>
      <c r="AT1365" s="234" t="s">
        <v>200</v>
      </c>
      <c r="AU1365" s="234" t="s">
        <v>81</v>
      </c>
      <c r="AV1365" s="14" t="s">
        <v>129</v>
      </c>
      <c r="AW1365" s="14" t="s">
        <v>30</v>
      </c>
      <c r="AX1365" s="14" t="s">
        <v>81</v>
      </c>
      <c r="AY1365" s="234" t="s">
        <v>124</v>
      </c>
    </row>
    <row r="1366" spans="1:65" s="2" customFormat="1" ht="24.2" customHeight="1">
      <c r="A1366" s="34"/>
      <c r="B1366" s="35"/>
      <c r="C1366" s="179" t="s">
        <v>1009</v>
      </c>
      <c r="D1366" s="179" t="s">
        <v>125</v>
      </c>
      <c r="E1366" s="180" t="s">
        <v>1010</v>
      </c>
      <c r="F1366" s="181" t="s">
        <v>1011</v>
      </c>
      <c r="G1366" s="182" t="s">
        <v>235</v>
      </c>
      <c r="H1366" s="183">
        <v>66.3</v>
      </c>
      <c r="I1366" s="184"/>
      <c r="J1366" s="185">
        <f>ROUND(I1366*H1366,2)</f>
        <v>0</v>
      </c>
      <c r="K1366" s="186"/>
      <c r="L1366" s="39"/>
      <c r="M1366" s="187" t="s">
        <v>1</v>
      </c>
      <c r="N1366" s="188" t="s">
        <v>38</v>
      </c>
      <c r="O1366" s="71"/>
      <c r="P1366" s="189">
        <f>O1366*H1366</f>
        <v>0</v>
      </c>
      <c r="Q1366" s="189">
        <v>0</v>
      </c>
      <c r="R1366" s="189">
        <f>Q1366*H1366</f>
        <v>0</v>
      </c>
      <c r="S1366" s="189">
        <v>0</v>
      </c>
      <c r="T1366" s="190">
        <f>S1366*H1366</f>
        <v>0</v>
      </c>
      <c r="U1366" s="34"/>
      <c r="V1366" s="34"/>
      <c r="W1366" s="34"/>
      <c r="X1366" s="34"/>
      <c r="Y1366" s="34"/>
      <c r="Z1366" s="34"/>
      <c r="AA1366" s="34"/>
      <c r="AB1366" s="34"/>
      <c r="AC1366" s="34"/>
      <c r="AD1366" s="34"/>
      <c r="AE1366" s="34"/>
      <c r="AR1366" s="191" t="s">
        <v>162</v>
      </c>
      <c r="AT1366" s="191" t="s">
        <v>125</v>
      </c>
      <c r="AU1366" s="191" t="s">
        <v>81</v>
      </c>
      <c r="AY1366" s="17" t="s">
        <v>124</v>
      </c>
      <c r="BE1366" s="192">
        <f>IF(N1366="základní",J1366,0)</f>
        <v>0</v>
      </c>
      <c r="BF1366" s="192">
        <f>IF(N1366="snížená",J1366,0)</f>
        <v>0</v>
      </c>
      <c r="BG1366" s="192">
        <f>IF(N1366="zákl. přenesená",J1366,0)</f>
        <v>0</v>
      </c>
      <c r="BH1366" s="192">
        <f>IF(N1366="sníž. přenesená",J1366,0)</f>
        <v>0</v>
      </c>
      <c r="BI1366" s="192">
        <f>IF(N1366="nulová",J1366,0)</f>
        <v>0</v>
      </c>
      <c r="BJ1366" s="17" t="s">
        <v>81</v>
      </c>
      <c r="BK1366" s="192">
        <f>ROUND(I1366*H1366,2)</f>
        <v>0</v>
      </c>
      <c r="BL1366" s="17" t="s">
        <v>162</v>
      </c>
      <c r="BM1366" s="191" t="s">
        <v>1012</v>
      </c>
    </row>
    <row r="1367" spans="1:65" s="12" customFormat="1" ht="11.25">
      <c r="B1367" s="203"/>
      <c r="C1367" s="204"/>
      <c r="D1367" s="193" t="s">
        <v>200</v>
      </c>
      <c r="E1367" s="205" t="s">
        <v>1</v>
      </c>
      <c r="F1367" s="206" t="s">
        <v>218</v>
      </c>
      <c r="G1367" s="204"/>
      <c r="H1367" s="205" t="s">
        <v>1</v>
      </c>
      <c r="I1367" s="207"/>
      <c r="J1367" s="204"/>
      <c r="K1367" s="204"/>
      <c r="L1367" s="208"/>
      <c r="M1367" s="209"/>
      <c r="N1367" s="210"/>
      <c r="O1367" s="210"/>
      <c r="P1367" s="210"/>
      <c r="Q1367" s="210"/>
      <c r="R1367" s="210"/>
      <c r="S1367" s="210"/>
      <c r="T1367" s="211"/>
      <c r="AT1367" s="212" t="s">
        <v>200</v>
      </c>
      <c r="AU1367" s="212" t="s">
        <v>81</v>
      </c>
      <c r="AV1367" s="12" t="s">
        <v>81</v>
      </c>
      <c r="AW1367" s="12" t="s">
        <v>30</v>
      </c>
      <c r="AX1367" s="12" t="s">
        <v>73</v>
      </c>
      <c r="AY1367" s="212" t="s">
        <v>124</v>
      </c>
    </row>
    <row r="1368" spans="1:65" s="12" customFormat="1" ht="11.25">
      <c r="B1368" s="203"/>
      <c r="C1368" s="204"/>
      <c r="D1368" s="193" t="s">
        <v>200</v>
      </c>
      <c r="E1368" s="205" t="s">
        <v>1</v>
      </c>
      <c r="F1368" s="206" t="s">
        <v>201</v>
      </c>
      <c r="G1368" s="204"/>
      <c r="H1368" s="205" t="s">
        <v>1</v>
      </c>
      <c r="I1368" s="207"/>
      <c r="J1368" s="204"/>
      <c r="K1368" s="204"/>
      <c r="L1368" s="208"/>
      <c r="M1368" s="209"/>
      <c r="N1368" s="210"/>
      <c r="O1368" s="210"/>
      <c r="P1368" s="210"/>
      <c r="Q1368" s="210"/>
      <c r="R1368" s="210"/>
      <c r="S1368" s="210"/>
      <c r="T1368" s="211"/>
      <c r="AT1368" s="212" t="s">
        <v>200</v>
      </c>
      <c r="AU1368" s="212" t="s">
        <v>81</v>
      </c>
      <c r="AV1368" s="12" t="s">
        <v>81</v>
      </c>
      <c r="AW1368" s="12" t="s">
        <v>30</v>
      </c>
      <c r="AX1368" s="12" t="s">
        <v>73</v>
      </c>
      <c r="AY1368" s="212" t="s">
        <v>124</v>
      </c>
    </row>
    <row r="1369" spans="1:65" s="13" customFormat="1" ht="11.25">
      <c r="B1369" s="213"/>
      <c r="C1369" s="214"/>
      <c r="D1369" s="193" t="s">
        <v>200</v>
      </c>
      <c r="E1369" s="215" t="s">
        <v>1</v>
      </c>
      <c r="F1369" s="216" t="s">
        <v>1013</v>
      </c>
      <c r="G1369" s="214"/>
      <c r="H1369" s="217">
        <v>4.2</v>
      </c>
      <c r="I1369" s="218"/>
      <c r="J1369" s="214"/>
      <c r="K1369" s="214"/>
      <c r="L1369" s="219"/>
      <c r="M1369" s="220"/>
      <c r="N1369" s="221"/>
      <c r="O1369" s="221"/>
      <c r="P1369" s="221"/>
      <c r="Q1369" s="221"/>
      <c r="R1369" s="221"/>
      <c r="S1369" s="221"/>
      <c r="T1369" s="222"/>
      <c r="AT1369" s="223" t="s">
        <v>200</v>
      </c>
      <c r="AU1369" s="223" t="s">
        <v>81</v>
      </c>
      <c r="AV1369" s="13" t="s">
        <v>83</v>
      </c>
      <c r="AW1369" s="13" t="s">
        <v>30</v>
      </c>
      <c r="AX1369" s="13" t="s">
        <v>73</v>
      </c>
      <c r="AY1369" s="223" t="s">
        <v>124</v>
      </c>
    </row>
    <row r="1370" spans="1:65" s="12" customFormat="1" ht="11.25">
      <c r="B1370" s="203"/>
      <c r="C1370" s="204"/>
      <c r="D1370" s="193" t="s">
        <v>200</v>
      </c>
      <c r="E1370" s="205" t="s">
        <v>1</v>
      </c>
      <c r="F1370" s="206" t="s">
        <v>203</v>
      </c>
      <c r="G1370" s="204"/>
      <c r="H1370" s="205" t="s">
        <v>1</v>
      </c>
      <c r="I1370" s="207"/>
      <c r="J1370" s="204"/>
      <c r="K1370" s="204"/>
      <c r="L1370" s="208"/>
      <c r="M1370" s="209"/>
      <c r="N1370" s="210"/>
      <c r="O1370" s="210"/>
      <c r="P1370" s="210"/>
      <c r="Q1370" s="210"/>
      <c r="R1370" s="210"/>
      <c r="S1370" s="210"/>
      <c r="T1370" s="211"/>
      <c r="AT1370" s="212" t="s">
        <v>200</v>
      </c>
      <c r="AU1370" s="212" t="s">
        <v>81</v>
      </c>
      <c r="AV1370" s="12" t="s">
        <v>81</v>
      </c>
      <c r="AW1370" s="12" t="s">
        <v>30</v>
      </c>
      <c r="AX1370" s="12" t="s">
        <v>73</v>
      </c>
      <c r="AY1370" s="212" t="s">
        <v>124</v>
      </c>
    </row>
    <row r="1371" spans="1:65" s="13" customFormat="1" ht="11.25">
      <c r="B1371" s="213"/>
      <c r="C1371" s="214"/>
      <c r="D1371" s="193" t="s">
        <v>200</v>
      </c>
      <c r="E1371" s="215" t="s">
        <v>1</v>
      </c>
      <c r="F1371" s="216" t="s">
        <v>1014</v>
      </c>
      <c r="G1371" s="214"/>
      <c r="H1371" s="217">
        <v>4.2</v>
      </c>
      <c r="I1371" s="218"/>
      <c r="J1371" s="214"/>
      <c r="K1371" s="214"/>
      <c r="L1371" s="219"/>
      <c r="M1371" s="220"/>
      <c r="N1371" s="221"/>
      <c r="O1371" s="221"/>
      <c r="P1371" s="221"/>
      <c r="Q1371" s="221"/>
      <c r="R1371" s="221"/>
      <c r="S1371" s="221"/>
      <c r="T1371" s="222"/>
      <c r="AT1371" s="223" t="s">
        <v>200</v>
      </c>
      <c r="AU1371" s="223" t="s">
        <v>81</v>
      </c>
      <c r="AV1371" s="13" t="s">
        <v>83</v>
      </c>
      <c r="AW1371" s="13" t="s">
        <v>30</v>
      </c>
      <c r="AX1371" s="13" t="s">
        <v>73</v>
      </c>
      <c r="AY1371" s="223" t="s">
        <v>124</v>
      </c>
    </row>
    <row r="1372" spans="1:65" s="12" customFormat="1" ht="11.25">
      <c r="B1372" s="203"/>
      <c r="C1372" s="204"/>
      <c r="D1372" s="193" t="s">
        <v>200</v>
      </c>
      <c r="E1372" s="205" t="s">
        <v>1</v>
      </c>
      <c r="F1372" s="206" t="s">
        <v>227</v>
      </c>
      <c r="G1372" s="204"/>
      <c r="H1372" s="205" t="s">
        <v>1</v>
      </c>
      <c r="I1372" s="207"/>
      <c r="J1372" s="204"/>
      <c r="K1372" s="204"/>
      <c r="L1372" s="208"/>
      <c r="M1372" s="209"/>
      <c r="N1372" s="210"/>
      <c r="O1372" s="210"/>
      <c r="P1372" s="210"/>
      <c r="Q1372" s="210"/>
      <c r="R1372" s="210"/>
      <c r="S1372" s="210"/>
      <c r="T1372" s="211"/>
      <c r="AT1372" s="212" t="s">
        <v>200</v>
      </c>
      <c r="AU1372" s="212" t="s">
        <v>81</v>
      </c>
      <c r="AV1372" s="12" t="s">
        <v>81</v>
      </c>
      <c r="AW1372" s="12" t="s">
        <v>30</v>
      </c>
      <c r="AX1372" s="12" t="s">
        <v>73</v>
      </c>
      <c r="AY1372" s="212" t="s">
        <v>124</v>
      </c>
    </row>
    <row r="1373" spans="1:65" s="12" customFormat="1" ht="11.25">
      <c r="B1373" s="203"/>
      <c r="C1373" s="204"/>
      <c r="D1373" s="193" t="s">
        <v>200</v>
      </c>
      <c r="E1373" s="205" t="s">
        <v>1</v>
      </c>
      <c r="F1373" s="206" t="s">
        <v>983</v>
      </c>
      <c r="G1373" s="204"/>
      <c r="H1373" s="205" t="s">
        <v>1</v>
      </c>
      <c r="I1373" s="207"/>
      <c r="J1373" s="204"/>
      <c r="K1373" s="204"/>
      <c r="L1373" s="208"/>
      <c r="M1373" s="209"/>
      <c r="N1373" s="210"/>
      <c r="O1373" s="210"/>
      <c r="P1373" s="210"/>
      <c r="Q1373" s="210"/>
      <c r="R1373" s="210"/>
      <c r="S1373" s="210"/>
      <c r="T1373" s="211"/>
      <c r="AT1373" s="212" t="s">
        <v>200</v>
      </c>
      <c r="AU1373" s="212" t="s">
        <v>81</v>
      </c>
      <c r="AV1373" s="12" t="s">
        <v>81</v>
      </c>
      <c r="AW1373" s="12" t="s">
        <v>30</v>
      </c>
      <c r="AX1373" s="12" t="s">
        <v>73</v>
      </c>
      <c r="AY1373" s="212" t="s">
        <v>124</v>
      </c>
    </row>
    <row r="1374" spans="1:65" s="12" customFormat="1" ht="11.25">
      <c r="B1374" s="203"/>
      <c r="C1374" s="204"/>
      <c r="D1374" s="193" t="s">
        <v>200</v>
      </c>
      <c r="E1374" s="205" t="s">
        <v>1</v>
      </c>
      <c r="F1374" s="206" t="s">
        <v>229</v>
      </c>
      <c r="G1374" s="204"/>
      <c r="H1374" s="205" t="s">
        <v>1</v>
      </c>
      <c r="I1374" s="207"/>
      <c r="J1374" s="204"/>
      <c r="K1374" s="204"/>
      <c r="L1374" s="208"/>
      <c r="M1374" s="209"/>
      <c r="N1374" s="210"/>
      <c r="O1374" s="210"/>
      <c r="P1374" s="210"/>
      <c r="Q1374" s="210"/>
      <c r="R1374" s="210"/>
      <c r="S1374" s="210"/>
      <c r="T1374" s="211"/>
      <c r="AT1374" s="212" t="s">
        <v>200</v>
      </c>
      <c r="AU1374" s="212" t="s">
        <v>81</v>
      </c>
      <c r="AV1374" s="12" t="s">
        <v>81</v>
      </c>
      <c r="AW1374" s="12" t="s">
        <v>30</v>
      </c>
      <c r="AX1374" s="12" t="s">
        <v>73</v>
      </c>
      <c r="AY1374" s="212" t="s">
        <v>124</v>
      </c>
    </row>
    <row r="1375" spans="1:65" s="13" customFormat="1" ht="11.25">
      <c r="B1375" s="213"/>
      <c r="C1375" s="214"/>
      <c r="D1375" s="193" t="s">
        <v>200</v>
      </c>
      <c r="E1375" s="215" t="s">
        <v>1</v>
      </c>
      <c r="F1375" s="216" t="s">
        <v>1015</v>
      </c>
      <c r="G1375" s="214"/>
      <c r="H1375" s="217">
        <v>5.5</v>
      </c>
      <c r="I1375" s="218"/>
      <c r="J1375" s="214"/>
      <c r="K1375" s="214"/>
      <c r="L1375" s="219"/>
      <c r="M1375" s="220"/>
      <c r="N1375" s="221"/>
      <c r="O1375" s="221"/>
      <c r="P1375" s="221"/>
      <c r="Q1375" s="221"/>
      <c r="R1375" s="221"/>
      <c r="S1375" s="221"/>
      <c r="T1375" s="222"/>
      <c r="AT1375" s="223" t="s">
        <v>200</v>
      </c>
      <c r="AU1375" s="223" t="s">
        <v>81</v>
      </c>
      <c r="AV1375" s="13" t="s">
        <v>83</v>
      </c>
      <c r="AW1375" s="13" t="s">
        <v>30</v>
      </c>
      <c r="AX1375" s="13" t="s">
        <v>73</v>
      </c>
      <c r="AY1375" s="223" t="s">
        <v>124</v>
      </c>
    </row>
    <row r="1376" spans="1:65" s="13" customFormat="1" ht="11.25">
      <c r="B1376" s="213"/>
      <c r="C1376" s="214"/>
      <c r="D1376" s="193" t="s">
        <v>200</v>
      </c>
      <c r="E1376" s="215" t="s">
        <v>1</v>
      </c>
      <c r="F1376" s="216" t="s">
        <v>1016</v>
      </c>
      <c r="G1376" s="214"/>
      <c r="H1376" s="217">
        <v>-1.2</v>
      </c>
      <c r="I1376" s="218"/>
      <c r="J1376" s="214"/>
      <c r="K1376" s="214"/>
      <c r="L1376" s="219"/>
      <c r="M1376" s="220"/>
      <c r="N1376" s="221"/>
      <c r="O1376" s="221"/>
      <c r="P1376" s="221"/>
      <c r="Q1376" s="221"/>
      <c r="R1376" s="221"/>
      <c r="S1376" s="221"/>
      <c r="T1376" s="222"/>
      <c r="AT1376" s="223" t="s">
        <v>200</v>
      </c>
      <c r="AU1376" s="223" t="s">
        <v>81</v>
      </c>
      <c r="AV1376" s="13" t="s">
        <v>83</v>
      </c>
      <c r="AW1376" s="13" t="s">
        <v>30</v>
      </c>
      <c r="AX1376" s="13" t="s">
        <v>73</v>
      </c>
      <c r="AY1376" s="223" t="s">
        <v>124</v>
      </c>
    </row>
    <row r="1377" spans="2:51" s="13" customFormat="1" ht="11.25">
      <c r="B1377" s="213"/>
      <c r="C1377" s="214"/>
      <c r="D1377" s="193" t="s">
        <v>200</v>
      </c>
      <c r="E1377" s="215" t="s">
        <v>1</v>
      </c>
      <c r="F1377" s="216" t="s">
        <v>1017</v>
      </c>
      <c r="G1377" s="214"/>
      <c r="H1377" s="217">
        <v>4.4000000000000004</v>
      </c>
      <c r="I1377" s="218"/>
      <c r="J1377" s="214"/>
      <c r="K1377" s="214"/>
      <c r="L1377" s="219"/>
      <c r="M1377" s="220"/>
      <c r="N1377" s="221"/>
      <c r="O1377" s="221"/>
      <c r="P1377" s="221"/>
      <c r="Q1377" s="221"/>
      <c r="R1377" s="221"/>
      <c r="S1377" s="221"/>
      <c r="T1377" s="222"/>
      <c r="AT1377" s="223" t="s">
        <v>200</v>
      </c>
      <c r="AU1377" s="223" t="s">
        <v>81</v>
      </c>
      <c r="AV1377" s="13" t="s">
        <v>83</v>
      </c>
      <c r="AW1377" s="13" t="s">
        <v>30</v>
      </c>
      <c r="AX1377" s="13" t="s">
        <v>73</v>
      </c>
      <c r="AY1377" s="223" t="s">
        <v>124</v>
      </c>
    </row>
    <row r="1378" spans="2:51" s="13" customFormat="1" ht="11.25">
      <c r="B1378" s="213"/>
      <c r="C1378" s="214"/>
      <c r="D1378" s="193" t="s">
        <v>200</v>
      </c>
      <c r="E1378" s="215" t="s">
        <v>1</v>
      </c>
      <c r="F1378" s="216" t="s">
        <v>705</v>
      </c>
      <c r="G1378" s="214"/>
      <c r="H1378" s="217">
        <v>-0.6</v>
      </c>
      <c r="I1378" s="218"/>
      <c r="J1378" s="214"/>
      <c r="K1378" s="214"/>
      <c r="L1378" s="219"/>
      <c r="M1378" s="220"/>
      <c r="N1378" s="221"/>
      <c r="O1378" s="221"/>
      <c r="P1378" s="221"/>
      <c r="Q1378" s="221"/>
      <c r="R1378" s="221"/>
      <c r="S1378" s="221"/>
      <c r="T1378" s="222"/>
      <c r="AT1378" s="223" t="s">
        <v>200</v>
      </c>
      <c r="AU1378" s="223" t="s">
        <v>81</v>
      </c>
      <c r="AV1378" s="13" t="s">
        <v>83</v>
      </c>
      <c r="AW1378" s="13" t="s">
        <v>30</v>
      </c>
      <c r="AX1378" s="13" t="s">
        <v>73</v>
      </c>
      <c r="AY1378" s="223" t="s">
        <v>124</v>
      </c>
    </row>
    <row r="1379" spans="2:51" s="13" customFormat="1" ht="11.25">
      <c r="B1379" s="213"/>
      <c r="C1379" s="214"/>
      <c r="D1379" s="193" t="s">
        <v>200</v>
      </c>
      <c r="E1379" s="215" t="s">
        <v>1</v>
      </c>
      <c r="F1379" s="216" t="s">
        <v>1018</v>
      </c>
      <c r="G1379" s="214"/>
      <c r="H1379" s="217">
        <v>4.9000000000000004</v>
      </c>
      <c r="I1379" s="218"/>
      <c r="J1379" s="214"/>
      <c r="K1379" s="214"/>
      <c r="L1379" s="219"/>
      <c r="M1379" s="220"/>
      <c r="N1379" s="221"/>
      <c r="O1379" s="221"/>
      <c r="P1379" s="221"/>
      <c r="Q1379" s="221"/>
      <c r="R1379" s="221"/>
      <c r="S1379" s="221"/>
      <c r="T1379" s="222"/>
      <c r="AT1379" s="223" t="s">
        <v>200</v>
      </c>
      <c r="AU1379" s="223" t="s">
        <v>81</v>
      </c>
      <c r="AV1379" s="13" t="s">
        <v>83</v>
      </c>
      <c r="AW1379" s="13" t="s">
        <v>30</v>
      </c>
      <c r="AX1379" s="13" t="s">
        <v>73</v>
      </c>
      <c r="AY1379" s="223" t="s">
        <v>124</v>
      </c>
    </row>
    <row r="1380" spans="2:51" s="13" customFormat="1" ht="11.25">
      <c r="B1380" s="213"/>
      <c r="C1380" s="214"/>
      <c r="D1380" s="193" t="s">
        <v>200</v>
      </c>
      <c r="E1380" s="215" t="s">
        <v>1</v>
      </c>
      <c r="F1380" s="216" t="s">
        <v>705</v>
      </c>
      <c r="G1380" s="214"/>
      <c r="H1380" s="217">
        <v>-0.6</v>
      </c>
      <c r="I1380" s="218"/>
      <c r="J1380" s="214"/>
      <c r="K1380" s="214"/>
      <c r="L1380" s="219"/>
      <c r="M1380" s="220"/>
      <c r="N1380" s="221"/>
      <c r="O1380" s="221"/>
      <c r="P1380" s="221"/>
      <c r="Q1380" s="221"/>
      <c r="R1380" s="221"/>
      <c r="S1380" s="221"/>
      <c r="T1380" s="222"/>
      <c r="AT1380" s="223" t="s">
        <v>200</v>
      </c>
      <c r="AU1380" s="223" t="s">
        <v>81</v>
      </c>
      <c r="AV1380" s="13" t="s">
        <v>83</v>
      </c>
      <c r="AW1380" s="13" t="s">
        <v>30</v>
      </c>
      <c r="AX1380" s="13" t="s">
        <v>73</v>
      </c>
      <c r="AY1380" s="223" t="s">
        <v>124</v>
      </c>
    </row>
    <row r="1381" spans="2:51" s="13" customFormat="1" ht="11.25">
      <c r="B1381" s="213"/>
      <c r="C1381" s="214"/>
      <c r="D1381" s="193" t="s">
        <v>200</v>
      </c>
      <c r="E1381" s="215" t="s">
        <v>1</v>
      </c>
      <c r="F1381" s="216" t="s">
        <v>1019</v>
      </c>
      <c r="G1381" s="214"/>
      <c r="H1381" s="217">
        <v>7.4</v>
      </c>
      <c r="I1381" s="218"/>
      <c r="J1381" s="214"/>
      <c r="K1381" s="214"/>
      <c r="L1381" s="219"/>
      <c r="M1381" s="220"/>
      <c r="N1381" s="221"/>
      <c r="O1381" s="221"/>
      <c r="P1381" s="221"/>
      <c r="Q1381" s="221"/>
      <c r="R1381" s="221"/>
      <c r="S1381" s="221"/>
      <c r="T1381" s="222"/>
      <c r="AT1381" s="223" t="s">
        <v>200</v>
      </c>
      <c r="AU1381" s="223" t="s">
        <v>81</v>
      </c>
      <c r="AV1381" s="13" t="s">
        <v>83</v>
      </c>
      <c r="AW1381" s="13" t="s">
        <v>30</v>
      </c>
      <c r="AX1381" s="13" t="s">
        <v>73</v>
      </c>
      <c r="AY1381" s="223" t="s">
        <v>124</v>
      </c>
    </row>
    <row r="1382" spans="2:51" s="13" customFormat="1" ht="11.25">
      <c r="B1382" s="213"/>
      <c r="C1382" s="214"/>
      <c r="D1382" s="193" t="s">
        <v>200</v>
      </c>
      <c r="E1382" s="215" t="s">
        <v>1</v>
      </c>
      <c r="F1382" s="216" t="s">
        <v>705</v>
      </c>
      <c r="G1382" s="214"/>
      <c r="H1382" s="217">
        <v>-0.6</v>
      </c>
      <c r="I1382" s="218"/>
      <c r="J1382" s="214"/>
      <c r="K1382" s="214"/>
      <c r="L1382" s="219"/>
      <c r="M1382" s="220"/>
      <c r="N1382" s="221"/>
      <c r="O1382" s="221"/>
      <c r="P1382" s="221"/>
      <c r="Q1382" s="221"/>
      <c r="R1382" s="221"/>
      <c r="S1382" s="221"/>
      <c r="T1382" s="222"/>
      <c r="AT1382" s="223" t="s">
        <v>200</v>
      </c>
      <c r="AU1382" s="223" t="s">
        <v>81</v>
      </c>
      <c r="AV1382" s="13" t="s">
        <v>83</v>
      </c>
      <c r="AW1382" s="13" t="s">
        <v>30</v>
      </c>
      <c r="AX1382" s="13" t="s">
        <v>73</v>
      </c>
      <c r="AY1382" s="223" t="s">
        <v>124</v>
      </c>
    </row>
    <row r="1383" spans="2:51" s="13" customFormat="1" ht="11.25">
      <c r="B1383" s="213"/>
      <c r="C1383" s="214"/>
      <c r="D1383" s="193" t="s">
        <v>200</v>
      </c>
      <c r="E1383" s="215" t="s">
        <v>1</v>
      </c>
      <c r="F1383" s="216" t="s">
        <v>703</v>
      </c>
      <c r="G1383" s="214"/>
      <c r="H1383" s="217">
        <v>-0.9</v>
      </c>
      <c r="I1383" s="218"/>
      <c r="J1383" s="214"/>
      <c r="K1383" s="214"/>
      <c r="L1383" s="219"/>
      <c r="M1383" s="220"/>
      <c r="N1383" s="221"/>
      <c r="O1383" s="221"/>
      <c r="P1383" s="221"/>
      <c r="Q1383" s="221"/>
      <c r="R1383" s="221"/>
      <c r="S1383" s="221"/>
      <c r="T1383" s="222"/>
      <c r="AT1383" s="223" t="s">
        <v>200</v>
      </c>
      <c r="AU1383" s="223" t="s">
        <v>81</v>
      </c>
      <c r="AV1383" s="13" t="s">
        <v>83</v>
      </c>
      <c r="AW1383" s="13" t="s">
        <v>30</v>
      </c>
      <c r="AX1383" s="13" t="s">
        <v>73</v>
      </c>
      <c r="AY1383" s="223" t="s">
        <v>124</v>
      </c>
    </row>
    <row r="1384" spans="2:51" s="12" customFormat="1" ht="11.25">
      <c r="B1384" s="203"/>
      <c r="C1384" s="204"/>
      <c r="D1384" s="193" t="s">
        <v>200</v>
      </c>
      <c r="E1384" s="205" t="s">
        <v>1</v>
      </c>
      <c r="F1384" s="206" t="s">
        <v>231</v>
      </c>
      <c r="G1384" s="204"/>
      <c r="H1384" s="205" t="s">
        <v>1</v>
      </c>
      <c r="I1384" s="207"/>
      <c r="J1384" s="204"/>
      <c r="K1384" s="204"/>
      <c r="L1384" s="208"/>
      <c r="M1384" s="209"/>
      <c r="N1384" s="210"/>
      <c r="O1384" s="210"/>
      <c r="P1384" s="210"/>
      <c r="Q1384" s="210"/>
      <c r="R1384" s="210"/>
      <c r="S1384" s="210"/>
      <c r="T1384" s="211"/>
      <c r="AT1384" s="212" t="s">
        <v>200</v>
      </c>
      <c r="AU1384" s="212" t="s">
        <v>81</v>
      </c>
      <c r="AV1384" s="12" t="s">
        <v>81</v>
      </c>
      <c r="AW1384" s="12" t="s">
        <v>30</v>
      </c>
      <c r="AX1384" s="12" t="s">
        <v>73</v>
      </c>
      <c r="AY1384" s="212" t="s">
        <v>124</v>
      </c>
    </row>
    <row r="1385" spans="2:51" s="13" customFormat="1" ht="11.25">
      <c r="B1385" s="213"/>
      <c r="C1385" s="214"/>
      <c r="D1385" s="193" t="s">
        <v>200</v>
      </c>
      <c r="E1385" s="215" t="s">
        <v>1</v>
      </c>
      <c r="F1385" s="216" t="s">
        <v>1020</v>
      </c>
      <c r="G1385" s="214"/>
      <c r="H1385" s="217">
        <v>5.5</v>
      </c>
      <c r="I1385" s="218"/>
      <c r="J1385" s="214"/>
      <c r="K1385" s="214"/>
      <c r="L1385" s="219"/>
      <c r="M1385" s="220"/>
      <c r="N1385" s="221"/>
      <c r="O1385" s="221"/>
      <c r="P1385" s="221"/>
      <c r="Q1385" s="221"/>
      <c r="R1385" s="221"/>
      <c r="S1385" s="221"/>
      <c r="T1385" s="222"/>
      <c r="AT1385" s="223" t="s">
        <v>200</v>
      </c>
      <c r="AU1385" s="223" t="s">
        <v>81</v>
      </c>
      <c r="AV1385" s="13" t="s">
        <v>83</v>
      </c>
      <c r="AW1385" s="13" t="s">
        <v>30</v>
      </c>
      <c r="AX1385" s="13" t="s">
        <v>73</v>
      </c>
      <c r="AY1385" s="223" t="s">
        <v>124</v>
      </c>
    </row>
    <row r="1386" spans="2:51" s="13" customFormat="1" ht="11.25">
      <c r="B1386" s="213"/>
      <c r="C1386" s="214"/>
      <c r="D1386" s="193" t="s">
        <v>200</v>
      </c>
      <c r="E1386" s="215" t="s">
        <v>1</v>
      </c>
      <c r="F1386" s="216" t="s">
        <v>1021</v>
      </c>
      <c r="G1386" s="214"/>
      <c r="H1386" s="217">
        <v>1.2</v>
      </c>
      <c r="I1386" s="218"/>
      <c r="J1386" s="214"/>
      <c r="K1386" s="214"/>
      <c r="L1386" s="219"/>
      <c r="M1386" s="220"/>
      <c r="N1386" s="221"/>
      <c r="O1386" s="221"/>
      <c r="P1386" s="221"/>
      <c r="Q1386" s="221"/>
      <c r="R1386" s="221"/>
      <c r="S1386" s="221"/>
      <c r="T1386" s="222"/>
      <c r="AT1386" s="223" t="s">
        <v>200</v>
      </c>
      <c r="AU1386" s="223" t="s">
        <v>81</v>
      </c>
      <c r="AV1386" s="13" t="s">
        <v>83</v>
      </c>
      <c r="AW1386" s="13" t="s">
        <v>30</v>
      </c>
      <c r="AX1386" s="13" t="s">
        <v>73</v>
      </c>
      <c r="AY1386" s="223" t="s">
        <v>124</v>
      </c>
    </row>
    <row r="1387" spans="2:51" s="13" customFormat="1" ht="11.25">
      <c r="B1387" s="213"/>
      <c r="C1387" s="214"/>
      <c r="D1387" s="193" t="s">
        <v>200</v>
      </c>
      <c r="E1387" s="215" t="s">
        <v>1</v>
      </c>
      <c r="F1387" s="216" t="s">
        <v>1022</v>
      </c>
      <c r="G1387" s="214"/>
      <c r="H1387" s="217">
        <v>4.4000000000000004</v>
      </c>
      <c r="I1387" s="218"/>
      <c r="J1387" s="214"/>
      <c r="K1387" s="214"/>
      <c r="L1387" s="219"/>
      <c r="M1387" s="220"/>
      <c r="N1387" s="221"/>
      <c r="O1387" s="221"/>
      <c r="P1387" s="221"/>
      <c r="Q1387" s="221"/>
      <c r="R1387" s="221"/>
      <c r="S1387" s="221"/>
      <c r="T1387" s="222"/>
      <c r="AT1387" s="223" t="s">
        <v>200</v>
      </c>
      <c r="AU1387" s="223" t="s">
        <v>81</v>
      </c>
      <c r="AV1387" s="13" t="s">
        <v>83</v>
      </c>
      <c r="AW1387" s="13" t="s">
        <v>30</v>
      </c>
      <c r="AX1387" s="13" t="s">
        <v>73</v>
      </c>
      <c r="AY1387" s="223" t="s">
        <v>124</v>
      </c>
    </row>
    <row r="1388" spans="2:51" s="13" customFormat="1" ht="11.25">
      <c r="B1388" s="213"/>
      <c r="C1388" s="214"/>
      <c r="D1388" s="193" t="s">
        <v>200</v>
      </c>
      <c r="E1388" s="215" t="s">
        <v>1</v>
      </c>
      <c r="F1388" s="216" t="s">
        <v>705</v>
      </c>
      <c r="G1388" s="214"/>
      <c r="H1388" s="217">
        <v>-0.6</v>
      </c>
      <c r="I1388" s="218"/>
      <c r="J1388" s="214"/>
      <c r="K1388" s="214"/>
      <c r="L1388" s="219"/>
      <c r="M1388" s="220"/>
      <c r="N1388" s="221"/>
      <c r="O1388" s="221"/>
      <c r="P1388" s="221"/>
      <c r="Q1388" s="221"/>
      <c r="R1388" s="221"/>
      <c r="S1388" s="221"/>
      <c r="T1388" s="222"/>
      <c r="AT1388" s="223" t="s">
        <v>200</v>
      </c>
      <c r="AU1388" s="223" t="s">
        <v>81</v>
      </c>
      <c r="AV1388" s="13" t="s">
        <v>83</v>
      </c>
      <c r="AW1388" s="13" t="s">
        <v>30</v>
      </c>
      <c r="AX1388" s="13" t="s">
        <v>73</v>
      </c>
      <c r="AY1388" s="223" t="s">
        <v>124</v>
      </c>
    </row>
    <row r="1389" spans="2:51" s="13" customFormat="1" ht="11.25">
      <c r="B1389" s="213"/>
      <c r="C1389" s="214"/>
      <c r="D1389" s="193" t="s">
        <v>200</v>
      </c>
      <c r="E1389" s="215" t="s">
        <v>1</v>
      </c>
      <c r="F1389" s="216" t="s">
        <v>1023</v>
      </c>
      <c r="G1389" s="214"/>
      <c r="H1389" s="217">
        <v>4.9000000000000004</v>
      </c>
      <c r="I1389" s="218"/>
      <c r="J1389" s="214"/>
      <c r="K1389" s="214"/>
      <c r="L1389" s="219"/>
      <c r="M1389" s="220"/>
      <c r="N1389" s="221"/>
      <c r="O1389" s="221"/>
      <c r="P1389" s="221"/>
      <c r="Q1389" s="221"/>
      <c r="R1389" s="221"/>
      <c r="S1389" s="221"/>
      <c r="T1389" s="222"/>
      <c r="AT1389" s="223" t="s">
        <v>200</v>
      </c>
      <c r="AU1389" s="223" t="s">
        <v>81</v>
      </c>
      <c r="AV1389" s="13" t="s">
        <v>83</v>
      </c>
      <c r="AW1389" s="13" t="s">
        <v>30</v>
      </c>
      <c r="AX1389" s="13" t="s">
        <v>73</v>
      </c>
      <c r="AY1389" s="223" t="s">
        <v>124</v>
      </c>
    </row>
    <row r="1390" spans="2:51" s="13" customFormat="1" ht="11.25">
      <c r="B1390" s="213"/>
      <c r="C1390" s="214"/>
      <c r="D1390" s="193" t="s">
        <v>200</v>
      </c>
      <c r="E1390" s="215" t="s">
        <v>1</v>
      </c>
      <c r="F1390" s="216" t="s">
        <v>705</v>
      </c>
      <c r="G1390" s="214"/>
      <c r="H1390" s="217">
        <v>-0.6</v>
      </c>
      <c r="I1390" s="218"/>
      <c r="J1390" s="214"/>
      <c r="K1390" s="214"/>
      <c r="L1390" s="219"/>
      <c r="M1390" s="220"/>
      <c r="N1390" s="221"/>
      <c r="O1390" s="221"/>
      <c r="P1390" s="221"/>
      <c r="Q1390" s="221"/>
      <c r="R1390" s="221"/>
      <c r="S1390" s="221"/>
      <c r="T1390" s="222"/>
      <c r="AT1390" s="223" t="s">
        <v>200</v>
      </c>
      <c r="AU1390" s="223" t="s">
        <v>81</v>
      </c>
      <c r="AV1390" s="13" t="s">
        <v>83</v>
      </c>
      <c r="AW1390" s="13" t="s">
        <v>30</v>
      </c>
      <c r="AX1390" s="13" t="s">
        <v>73</v>
      </c>
      <c r="AY1390" s="223" t="s">
        <v>124</v>
      </c>
    </row>
    <row r="1391" spans="2:51" s="12" customFormat="1" ht="11.25">
      <c r="B1391" s="203"/>
      <c r="C1391" s="204"/>
      <c r="D1391" s="193" t="s">
        <v>200</v>
      </c>
      <c r="E1391" s="205" t="s">
        <v>1</v>
      </c>
      <c r="F1391" s="206" t="s">
        <v>232</v>
      </c>
      <c r="G1391" s="204"/>
      <c r="H1391" s="205" t="s">
        <v>1</v>
      </c>
      <c r="I1391" s="207"/>
      <c r="J1391" s="204"/>
      <c r="K1391" s="204"/>
      <c r="L1391" s="208"/>
      <c r="M1391" s="209"/>
      <c r="N1391" s="210"/>
      <c r="O1391" s="210"/>
      <c r="P1391" s="210"/>
      <c r="Q1391" s="210"/>
      <c r="R1391" s="210"/>
      <c r="S1391" s="210"/>
      <c r="T1391" s="211"/>
      <c r="AT1391" s="212" t="s">
        <v>200</v>
      </c>
      <c r="AU1391" s="212" t="s">
        <v>81</v>
      </c>
      <c r="AV1391" s="12" t="s">
        <v>81</v>
      </c>
      <c r="AW1391" s="12" t="s">
        <v>30</v>
      </c>
      <c r="AX1391" s="12" t="s">
        <v>73</v>
      </c>
      <c r="AY1391" s="212" t="s">
        <v>124</v>
      </c>
    </row>
    <row r="1392" spans="2:51" s="12" customFormat="1" ht="11.25">
      <c r="B1392" s="203"/>
      <c r="C1392" s="204"/>
      <c r="D1392" s="193" t="s">
        <v>200</v>
      </c>
      <c r="E1392" s="205" t="s">
        <v>1</v>
      </c>
      <c r="F1392" s="206" t="s">
        <v>998</v>
      </c>
      <c r="G1392" s="204"/>
      <c r="H1392" s="205" t="s">
        <v>1</v>
      </c>
      <c r="I1392" s="207"/>
      <c r="J1392" s="204"/>
      <c r="K1392" s="204"/>
      <c r="L1392" s="208"/>
      <c r="M1392" s="209"/>
      <c r="N1392" s="210"/>
      <c r="O1392" s="210"/>
      <c r="P1392" s="210"/>
      <c r="Q1392" s="210"/>
      <c r="R1392" s="210"/>
      <c r="S1392" s="210"/>
      <c r="T1392" s="211"/>
      <c r="AT1392" s="212" t="s">
        <v>200</v>
      </c>
      <c r="AU1392" s="212" t="s">
        <v>81</v>
      </c>
      <c r="AV1392" s="12" t="s">
        <v>81</v>
      </c>
      <c r="AW1392" s="12" t="s">
        <v>30</v>
      </c>
      <c r="AX1392" s="12" t="s">
        <v>73</v>
      </c>
      <c r="AY1392" s="212" t="s">
        <v>124</v>
      </c>
    </row>
    <row r="1393" spans="2:51" s="12" customFormat="1" ht="11.25">
      <c r="B1393" s="203"/>
      <c r="C1393" s="204"/>
      <c r="D1393" s="193" t="s">
        <v>200</v>
      </c>
      <c r="E1393" s="205" t="s">
        <v>1</v>
      </c>
      <c r="F1393" s="206" t="s">
        <v>229</v>
      </c>
      <c r="G1393" s="204"/>
      <c r="H1393" s="205" t="s">
        <v>1</v>
      </c>
      <c r="I1393" s="207"/>
      <c r="J1393" s="204"/>
      <c r="K1393" s="204"/>
      <c r="L1393" s="208"/>
      <c r="M1393" s="209"/>
      <c r="N1393" s="210"/>
      <c r="O1393" s="210"/>
      <c r="P1393" s="210"/>
      <c r="Q1393" s="210"/>
      <c r="R1393" s="210"/>
      <c r="S1393" s="210"/>
      <c r="T1393" s="211"/>
      <c r="AT1393" s="212" t="s">
        <v>200</v>
      </c>
      <c r="AU1393" s="212" t="s">
        <v>81</v>
      </c>
      <c r="AV1393" s="12" t="s">
        <v>81</v>
      </c>
      <c r="AW1393" s="12" t="s">
        <v>30</v>
      </c>
      <c r="AX1393" s="12" t="s">
        <v>73</v>
      </c>
      <c r="AY1393" s="212" t="s">
        <v>124</v>
      </c>
    </row>
    <row r="1394" spans="2:51" s="13" customFormat="1" ht="11.25">
      <c r="B1394" s="213"/>
      <c r="C1394" s="214"/>
      <c r="D1394" s="193" t="s">
        <v>200</v>
      </c>
      <c r="E1394" s="215" t="s">
        <v>1</v>
      </c>
      <c r="F1394" s="216" t="s">
        <v>1024</v>
      </c>
      <c r="G1394" s="214"/>
      <c r="H1394" s="217">
        <v>5.5</v>
      </c>
      <c r="I1394" s="218"/>
      <c r="J1394" s="214"/>
      <c r="K1394" s="214"/>
      <c r="L1394" s="219"/>
      <c r="M1394" s="220"/>
      <c r="N1394" s="221"/>
      <c r="O1394" s="221"/>
      <c r="P1394" s="221"/>
      <c r="Q1394" s="221"/>
      <c r="R1394" s="221"/>
      <c r="S1394" s="221"/>
      <c r="T1394" s="222"/>
      <c r="AT1394" s="223" t="s">
        <v>200</v>
      </c>
      <c r="AU1394" s="223" t="s">
        <v>81</v>
      </c>
      <c r="AV1394" s="13" t="s">
        <v>83</v>
      </c>
      <c r="AW1394" s="13" t="s">
        <v>30</v>
      </c>
      <c r="AX1394" s="13" t="s">
        <v>73</v>
      </c>
      <c r="AY1394" s="223" t="s">
        <v>124</v>
      </c>
    </row>
    <row r="1395" spans="2:51" s="13" customFormat="1" ht="11.25">
      <c r="B1395" s="213"/>
      <c r="C1395" s="214"/>
      <c r="D1395" s="193" t="s">
        <v>200</v>
      </c>
      <c r="E1395" s="215" t="s">
        <v>1</v>
      </c>
      <c r="F1395" s="216" t="s">
        <v>1016</v>
      </c>
      <c r="G1395" s="214"/>
      <c r="H1395" s="217">
        <v>-1.2</v>
      </c>
      <c r="I1395" s="218"/>
      <c r="J1395" s="214"/>
      <c r="K1395" s="214"/>
      <c r="L1395" s="219"/>
      <c r="M1395" s="220"/>
      <c r="N1395" s="221"/>
      <c r="O1395" s="221"/>
      <c r="P1395" s="221"/>
      <c r="Q1395" s="221"/>
      <c r="R1395" s="221"/>
      <c r="S1395" s="221"/>
      <c r="T1395" s="222"/>
      <c r="AT1395" s="223" t="s">
        <v>200</v>
      </c>
      <c r="AU1395" s="223" t="s">
        <v>81</v>
      </c>
      <c r="AV1395" s="13" t="s">
        <v>83</v>
      </c>
      <c r="AW1395" s="13" t="s">
        <v>30</v>
      </c>
      <c r="AX1395" s="13" t="s">
        <v>73</v>
      </c>
      <c r="AY1395" s="223" t="s">
        <v>124</v>
      </c>
    </row>
    <row r="1396" spans="2:51" s="13" customFormat="1" ht="11.25">
      <c r="B1396" s="213"/>
      <c r="C1396" s="214"/>
      <c r="D1396" s="193" t="s">
        <v>200</v>
      </c>
      <c r="E1396" s="215" t="s">
        <v>1</v>
      </c>
      <c r="F1396" s="216" t="s">
        <v>1025</v>
      </c>
      <c r="G1396" s="214"/>
      <c r="H1396" s="217">
        <v>4.4000000000000004</v>
      </c>
      <c r="I1396" s="218"/>
      <c r="J1396" s="214"/>
      <c r="K1396" s="214"/>
      <c r="L1396" s="219"/>
      <c r="M1396" s="220"/>
      <c r="N1396" s="221"/>
      <c r="O1396" s="221"/>
      <c r="P1396" s="221"/>
      <c r="Q1396" s="221"/>
      <c r="R1396" s="221"/>
      <c r="S1396" s="221"/>
      <c r="T1396" s="222"/>
      <c r="AT1396" s="223" t="s">
        <v>200</v>
      </c>
      <c r="AU1396" s="223" t="s">
        <v>81</v>
      </c>
      <c r="AV1396" s="13" t="s">
        <v>83</v>
      </c>
      <c r="AW1396" s="13" t="s">
        <v>30</v>
      </c>
      <c r="AX1396" s="13" t="s">
        <v>73</v>
      </c>
      <c r="AY1396" s="223" t="s">
        <v>124</v>
      </c>
    </row>
    <row r="1397" spans="2:51" s="13" customFormat="1" ht="11.25">
      <c r="B1397" s="213"/>
      <c r="C1397" s="214"/>
      <c r="D1397" s="193" t="s">
        <v>200</v>
      </c>
      <c r="E1397" s="215" t="s">
        <v>1</v>
      </c>
      <c r="F1397" s="216" t="s">
        <v>705</v>
      </c>
      <c r="G1397" s="214"/>
      <c r="H1397" s="217">
        <v>-0.6</v>
      </c>
      <c r="I1397" s="218"/>
      <c r="J1397" s="214"/>
      <c r="K1397" s="214"/>
      <c r="L1397" s="219"/>
      <c r="M1397" s="220"/>
      <c r="N1397" s="221"/>
      <c r="O1397" s="221"/>
      <c r="P1397" s="221"/>
      <c r="Q1397" s="221"/>
      <c r="R1397" s="221"/>
      <c r="S1397" s="221"/>
      <c r="T1397" s="222"/>
      <c r="AT1397" s="223" t="s">
        <v>200</v>
      </c>
      <c r="AU1397" s="223" t="s">
        <v>81</v>
      </c>
      <c r="AV1397" s="13" t="s">
        <v>83</v>
      </c>
      <c r="AW1397" s="13" t="s">
        <v>30</v>
      </c>
      <c r="AX1397" s="13" t="s">
        <v>73</v>
      </c>
      <c r="AY1397" s="223" t="s">
        <v>124</v>
      </c>
    </row>
    <row r="1398" spans="2:51" s="13" customFormat="1" ht="11.25">
      <c r="B1398" s="213"/>
      <c r="C1398" s="214"/>
      <c r="D1398" s="193" t="s">
        <v>200</v>
      </c>
      <c r="E1398" s="215" t="s">
        <v>1</v>
      </c>
      <c r="F1398" s="216" t="s">
        <v>1026</v>
      </c>
      <c r="G1398" s="214"/>
      <c r="H1398" s="217">
        <v>4.9000000000000004</v>
      </c>
      <c r="I1398" s="218"/>
      <c r="J1398" s="214"/>
      <c r="K1398" s="214"/>
      <c r="L1398" s="219"/>
      <c r="M1398" s="220"/>
      <c r="N1398" s="221"/>
      <c r="O1398" s="221"/>
      <c r="P1398" s="221"/>
      <c r="Q1398" s="221"/>
      <c r="R1398" s="221"/>
      <c r="S1398" s="221"/>
      <c r="T1398" s="222"/>
      <c r="AT1398" s="223" t="s">
        <v>200</v>
      </c>
      <c r="AU1398" s="223" t="s">
        <v>81</v>
      </c>
      <c r="AV1398" s="13" t="s">
        <v>83</v>
      </c>
      <c r="AW1398" s="13" t="s">
        <v>30</v>
      </c>
      <c r="AX1398" s="13" t="s">
        <v>73</v>
      </c>
      <c r="AY1398" s="223" t="s">
        <v>124</v>
      </c>
    </row>
    <row r="1399" spans="2:51" s="13" customFormat="1" ht="11.25">
      <c r="B1399" s="213"/>
      <c r="C1399" s="214"/>
      <c r="D1399" s="193" t="s">
        <v>200</v>
      </c>
      <c r="E1399" s="215" t="s">
        <v>1</v>
      </c>
      <c r="F1399" s="216" t="s">
        <v>705</v>
      </c>
      <c r="G1399" s="214"/>
      <c r="H1399" s="217">
        <v>-0.6</v>
      </c>
      <c r="I1399" s="218"/>
      <c r="J1399" s="214"/>
      <c r="K1399" s="214"/>
      <c r="L1399" s="219"/>
      <c r="M1399" s="220"/>
      <c r="N1399" s="221"/>
      <c r="O1399" s="221"/>
      <c r="P1399" s="221"/>
      <c r="Q1399" s="221"/>
      <c r="R1399" s="221"/>
      <c r="S1399" s="221"/>
      <c r="T1399" s="222"/>
      <c r="AT1399" s="223" t="s">
        <v>200</v>
      </c>
      <c r="AU1399" s="223" t="s">
        <v>81</v>
      </c>
      <c r="AV1399" s="13" t="s">
        <v>83</v>
      </c>
      <c r="AW1399" s="13" t="s">
        <v>30</v>
      </c>
      <c r="AX1399" s="13" t="s">
        <v>73</v>
      </c>
      <c r="AY1399" s="223" t="s">
        <v>124</v>
      </c>
    </row>
    <row r="1400" spans="2:51" s="12" customFormat="1" ht="11.25">
      <c r="B1400" s="203"/>
      <c r="C1400" s="204"/>
      <c r="D1400" s="193" t="s">
        <v>200</v>
      </c>
      <c r="E1400" s="205" t="s">
        <v>1</v>
      </c>
      <c r="F1400" s="206" t="s">
        <v>999</v>
      </c>
      <c r="G1400" s="204"/>
      <c r="H1400" s="205" t="s">
        <v>1</v>
      </c>
      <c r="I1400" s="207"/>
      <c r="J1400" s="204"/>
      <c r="K1400" s="204"/>
      <c r="L1400" s="208"/>
      <c r="M1400" s="209"/>
      <c r="N1400" s="210"/>
      <c r="O1400" s="210"/>
      <c r="P1400" s="210"/>
      <c r="Q1400" s="210"/>
      <c r="R1400" s="210"/>
      <c r="S1400" s="210"/>
      <c r="T1400" s="211"/>
      <c r="AT1400" s="212" t="s">
        <v>200</v>
      </c>
      <c r="AU1400" s="212" t="s">
        <v>81</v>
      </c>
      <c r="AV1400" s="12" t="s">
        <v>81</v>
      </c>
      <c r="AW1400" s="12" t="s">
        <v>30</v>
      </c>
      <c r="AX1400" s="12" t="s">
        <v>73</v>
      </c>
      <c r="AY1400" s="212" t="s">
        <v>124</v>
      </c>
    </row>
    <row r="1401" spans="2:51" s="12" customFormat="1" ht="11.25">
      <c r="B1401" s="203"/>
      <c r="C1401" s="204"/>
      <c r="D1401" s="193" t="s">
        <v>200</v>
      </c>
      <c r="E1401" s="205" t="s">
        <v>1</v>
      </c>
      <c r="F1401" s="206" t="s">
        <v>231</v>
      </c>
      <c r="G1401" s="204"/>
      <c r="H1401" s="205" t="s">
        <v>1</v>
      </c>
      <c r="I1401" s="207"/>
      <c r="J1401" s="204"/>
      <c r="K1401" s="204"/>
      <c r="L1401" s="208"/>
      <c r="M1401" s="209"/>
      <c r="N1401" s="210"/>
      <c r="O1401" s="210"/>
      <c r="P1401" s="210"/>
      <c r="Q1401" s="210"/>
      <c r="R1401" s="210"/>
      <c r="S1401" s="210"/>
      <c r="T1401" s="211"/>
      <c r="AT1401" s="212" t="s">
        <v>200</v>
      </c>
      <c r="AU1401" s="212" t="s">
        <v>81</v>
      </c>
      <c r="AV1401" s="12" t="s">
        <v>81</v>
      </c>
      <c r="AW1401" s="12" t="s">
        <v>30</v>
      </c>
      <c r="AX1401" s="12" t="s">
        <v>73</v>
      </c>
      <c r="AY1401" s="212" t="s">
        <v>124</v>
      </c>
    </row>
    <row r="1402" spans="2:51" s="13" customFormat="1" ht="11.25">
      <c r="B1402" s="213"/>
      <c r="C1402" s="214"/>
      <c r="D1402" s="193" t="s">
        <v>200</v>
      </c>
      <c r="E1402" s="215" t="s">
        <v>1</v>
      </c>
      <c r="F1402" s="216" t="s">
        <v>1027</v>
      </c>
      <c r="G1402" s="214"/>
      <c r="H1402" s="217">
        <v>5.5</v>
      </c>
      <c r="I1402" s="218"/>
      <c r="J1402" s="214"/>
      <c r="K1402" s="214"/>
      <c r="L1402" s="219"/>
      <c r="M1402" s="220"/>
      <c r="N1402" s="221"/>
      <c r="O1402" s="221"/>
      <c r="P1402" s="221"/>
      <c r="Q1402" s="221"/>
      <c r="R1402" s="221"/>
      <c r="S1402" s="221"/>
      <c r="T1402" s="222"/>
      <c r="AT1402" s="223" t="s">
        <v>200</v>
      </c>
      <c r="AU1402" s="223" t="s">
        <v>81</v>
      </c>
      <c r="AV1402" s="13" t="s">
        <v>83</v>
      </c>
      <c r="AW1402" s="13" t="s">
        <v>30</v>
      </c>
      <c r="AX1402" s="13" t="s">
        <v>73</v>
      </c>
      <c r="AY1402" s="223" t="s">
        <v>124</v>
      </c>
    </row>
    <row r="1403" spans="2:51" s="13" customFormat="1" ht="11.25">
      <c r="B1403" s="213"/>
      <c r="C1403" s="214"/>
      <c r="D1403" s="193" t="s">
        <v>200</v>
      </c>
      <c r="E1403" s="215" t="s">
        <v>1</v>
      </c>
      <c r="F1403" s="216" t="s">
        <v>1016</v>
      </c>
      <c r="G1403" s="214"/>
      <c r="H1403" s="217">
        <v>-1.2</v>
      </c>
      <c r="I1403" s="218"/>
      <c r="J1403" s="214"/>
      <c r="K1403" s="214"/>
      <c r="L1403" s="219"/>
      <c r="M1403" s="220"/>
      <c r="N1403" s="221"/>
      <c r="O1403" s="221"/>
      <c r="P1403" s="221"/>
      <c r="Q1403" s="221"/>
      <c r="R1403" s="221"/>
      <c r="S1403" s="221"/>
      <c r="T1403" s="222"/>
      <c r="AT1403" s="223" t="s">
        <v>200</v>
      </c>
      <c r="AU1403" s="223" t="s">
        <v>81</v>
      </c>
      <c r="AV1403" s="13" t="s">
        <v>83</v>
      </c>
      <c r="AW1403" s="13" t="s">
        <v>30</v>
      </c>
      <c r="AX1403" s="13" t="s">
        <v>73</v>
      </c>
      <c r="AY1403" s="223" t="s">
        <v>124</v>
      </c>
    </row>
    <row r="1404" spans="2:51" s="13" customFormat="1" ht="11.25">
      <c r="B1404" s="213"/>
      <c r="C1404" s="214"/>
      <c r="D1404" s="193" t="s">
        <v>200</v>
      </c>
      <c r="E1404" s="215" t="s">
        <v>1</v>
      </c>
      <c r="F1404" s="216" t="s">
        <v>1028</v>
      </c>
      <c r="G1404" s="214"/>
      <c r="H1404" s="217">
        <v>4.4000000000000004</v>
      </c>
      <c r="I1404" s="218"/>
      <c r="J1404" s="214"/>
      <c r="K1404" s="214"/>
      <c r="L1404" s="219"/>
      <c r="M1404" s="220"/>
      <c r="N1404" s="221"/>
      <c r="O1404" s="221"/>
      <c r="P1404" s="221"/>
      <c r="Q1404" s="221"/>
      <c r="R1404" s="221"/>
      <c r="S1404" s="221"/>
      <c r="T1404" s="222"/>
      <c r="AT1404" s="223" t="s">
        <v>200</v>
      </c>
      <c r="AU1404" s="223" t="s">
        <v>81</v>
      </c>
      <c r="AV1404" s="13" t="s">
        <v>83</v>
      </c>
      <c r="AW1404" s="13" t="s">
        <v>30</v>
      </c>
      <c r="AX1404" s="13" t="s">
        <v>73</v>
      </c>
      <c r="AY1404" s="223" t="s">
        <v>124</v>
      </c>
    </row>
    <row r="1405" spans="2:51" s="13" customFormat="1" ht="11.25">
      <c r="B1405" s="213"/>
      <c r="C1405" s="214"/>
      <c r="D1405" s="193" t="s">
        <v>200</v>
      </c>
      <c r="E1405" s="215" t="s">
        <v>1</v>
      </c>
      <c r="F1405" s="216" t="s">
        <v>705</v>
      </c>
      <c r="G1405" s="214"/>
      <c r="H1405" s="217">
        <v>-0.6</v>
      </c>
      <c r="I1405" s="218"/>
      <c r="J1405" s="214"/>
      <c r="K1405" s="214"/>
      <c r="L1405" s="219"/>
      <c r="M1405" s="220"/>
      <c r="N1405" s="221"/>
      <c r="O1405" s="221"/>
      <c r="P1405" s="221"/>
      <c r="Q1405" s="221"/>
      <c r="R1405" s="221"/>
      <c r="S1405" s="221"/>
      <c r="T1405" s="222"/>
      <c r="AT1405" s="223" t="s">
        <v>200</v>
      </c>
      <c r="AU1405" s="223" t="s">
        <v>81</v>
      </c>
      <c r="AV1405" s="13" t="s">
        <v>83</v>
      </c>
      <c r="AW1405" s="13" t="s">
        <v>30</v>
      </c>
      <c r="AX1405" s="13" t="s">
        <v>73</v>
      </c>
      <c r="AY1405" s="223" t="s">
        <v>124</v>
      </c>
    </row>
    <row r="1406" spans="2:51" s="13" customFormat="1" ht="11.25">
      <c r="B1406" s="213"/>
      <c r="C1406" s="214"/>
      <c r="D1406" s="193" t="s">
        <v>200</v>
      </c>
      <c r="E1406" s="215" t="s">
        <v>1</v>
      </c>
      <c r="F1406" s="216" t="s">
        <v>1029</v>
      </c>
      <c r="G1406" s="214"/>
      <c r="H1406" s="217">
        <v>4.9000000000000004</v>
      </c>
      <c r="I1406" s="218"/>
      <c r="J1406" s="214"/>
      <c r="K1406" s="214"/>
      <c r="L1406" s="219"/>
      <c r="M1406" s="220"/>
      <c r="N1406" s="221"/>
      <c r="O1406" s="221"/>
      <c r="P1406" s="221"/>
      <c r="Q1406" s="221"/>
      <c r="R1406" s="221"/>
      <c r="S1406" s="221"/>
      <c r="T1406" s="222"/>
      <c r="AT1406" s="223" t="s">
        <v>200</v>
      </c>
      <c r="AU1406" s="223" t="s">
        <v>81</v>
      </c>
      <c r="AV1406" s="13" t="s">
        <v>83</v>
      </c>
      <c r="AW1406" s="13" t="s">
        <v>30</v>
      </c>
      <c r="AX1406" s="13" t="s">
        <v>73</v>
      </c>
      <c r="AY1406" s="223" t="s">
        <v>124</v>
      </c>
    </row>
    <row r="1407" spans="2:51" s="13" customFormat="1" ht="11.25">
      <c r="B1407" s="213"/>
      <c r="C1407" s="214"/>
      <c r="D1407" s="193" t="s">
        <v>200</v>
      </c>
      <c r="E1407" s="215" t="s">
        <v>1</v>
      </c>
      <c r="F1407" s="216" t="s">
        <v>705</v>
      </c>
      <c r="G1407" s="214"/>
      <c r="H1407" s="217">
        <v>-0.6</v>
      </c>
      <c r="I1407" s="218"/>
      <c r="J1407" s="214"/>
      <c r="K1407" s="214"/>
      <c r="L1407" s="219"/>
      <c r="M1407" s="220"/>
      <c r="N1407" s="221"/>
      <c r="O1407" s="221"/>
      <c r="P1407" s="221"/>
      <c r="Q1407" s="221"/>
      <c r="R1407" s="221"/>
      <c r="S1407" s="221"/>
      <c r="T1407" s="222"/>
      <c r="AT1407" s="223" t="s">
        <v>200</v>
      </c>
      <c r="AU1407" s="223" t="s">
        <v>81</v>
      </c>
      <c r="AV1407" s="13" t="s">
        <v>83</v>
      </c>
      <c r="AW1407" s="13" t="s">
        <v>30</v>
      </c>
      <c r="AX1407" s="13" t="s">
        <v>73</v>
      </c>
      <c r="AY1407" s="223" t="s">
        <v>124</v>
      </c>
    </row>
    <row r="1408" spans="2:51" s="14" customFormat="1" ht="11.25">
      <c r="B1408" s="224"/>
      <c r="C1408" s="225"/>
      <c r="D1408" s="193" t="s">
        <v>200</v>
      </c>
      <c r="E1408" s="226" t="s">
        <v>1</v>
      </c>
      <c r="F1408" s="227" t="s">
        <v>205</v>
      </c>
      <c r="G1408" s="225"/>
      <c r="H1408" s="228">
        <v>66.299999999999983</v>
      </c>
      <c r="I1408" s="229"/>
      <c r="J1408" s="225"/>
      <c r="K1408" s="225"/>
      <c r="L1408" s="230"/>
      <c r="M1408" s="231"/>
      <c r="N1408" s="232"/>
      <c r="O1408" s="232"/>
      <c r="P1408" s="232"/>
      <c r="Q1408" s="232"/>
      <c r="R1408" s="232"/>
      <c r="S1408" s="232"/>
      <c r="T1408" s="233"/>
      <c r="AT1408" s="234" t="s">
        <v>200</v>
      </c>
      <c r="AU1408" s="234" t="s">
        <v>81</v>
      </c>
      <c r="AV1408" s="14" t="s">
        <v>129</v>
      </c>
      <c r="AW1408" s="14" t="s">
        <v>30</v>
      </c>
      <c r="AX1408" s="14" t="s">
        <v>81</v>
      </c>
      <c r="AY1408" s="234" t="s">
        <v>124</v>
      </c>
    </row>
    <row r="1409" spans="1:65" s="2" customFormat="1" ht="24.2" customHeight="1">
      <c r="A1409" s="34"/>
      <c r="B1409" s="35"/>
      <c r="C1409" s="179" t="s">
        <v>574</v>
      </c>
      <c r="D1409" s="179" t="s">
        <v>125</v>
      </c>
      <c r="E1409" s="180" t="s">
        <v>1030</v>
      </c>
      <c r="F1409" s="181" t="s">
        <v>1031</v>
      </c>
      <c r="G1409" s="182" t="s">
        <v>226</v>
      </c>
      <c r="H1409" s="183">
        <v>60</v>
      </c>
      <c r="I1409" s="184"/>
      <c r="J1409" s="185">
        <f>ROUND(I1409*H1409,2)</f>
        <v>0</v>
      </c>
      <c r="K1409" s="186"/>
      <c r="L1409" s="39"/>
      <c r="M1409" s="187" t="s">
        <v>1</v>
      </c>
      <c r="N1409" s="188" t="s">
        <v>38</v>
      </c>
      <c r="O1409" s="71"/>
      <c r="P1409" s="189">
        <f>O1409*H1409</f>
        <v>0</v>
      </c>
      <c r="Q1409" s="189">
        <v>0</v>
      </c>
      <c r="R1409" s="189">
        <f>Q1409*H1409</f>
        <v>0</v>
      </c>
      <c r="S1409" s="189">
        <v>0</v>
      </c>
      <c r="T1409" s="190">
        <f>S1409*H1409</f>
        <v>0</v>
      </c>
      <c r="U1409" s="34"/>
      <c r="V1409" s="34"/>
      <c r="W1409" s="34"/>
      <c r="X1409" s="34"/>
      <c r="Y1409" s="34"/>
      <c r="Z1409" s="34"/>
      <c r="AA1409" s="34"/>
      <c r="AB1409" s="34"/>
      <c r="AC1409" s="34"/>
      <c r="AD1409" s="34"/>
      <c r="AE1409" s="34"/>
      <c r="AR1409" s="191" t="s">
        <v>162</v>
      </c>
      <c r="AT1409" s="191" t="s">
        <v>125</v>
      </c>
      <c r="AU1409" s="191" t="s">
        <v>81</v>
      </c>
      <c r="AY1409" s="17" t="s">
        <v>124</v>
      </c>
      <c r="BE1409" s="192">
        <f>IF(N1409="základní",J1409,0)</f>
        <v>0</v>
      </c>
      <c r="BF1409" s="192">
        <f>IF(N1409="snížená",J1409,0)</f>
        <v>0</v>
      </c>
      <c r="BG1409" s="192">
        <f>IF(N1409="zákl. přenesená",J1409,0)</f>
        <v>0</v>
      </c>
      <c r="BH1409" s="192">
        <f>IF(N1409="sníž. přenesená",J1409,0)</f>
        <v>0</v>
      </c>
      <c r="BI1409" s="192">
        <f>IF(N1409="nulová",J1409,0)</f>
        <v>0</v>
      </c>
      <c r="BJ1409" s="17" t="s">
        <v>81</v>
      </c>
      <c r="BK1409" s="192">
        <f>ROUND(I1409*H1409,2)</f>
        <v>0</v>
      </c>
      <c r="BL1409" s="17" t="s">
        <v>162</v>
      </c>
      <c r="BM1409" s="191" t="s">
        <v>1032</v>
      </c>
    </row>
    <row r="1410" spans="1:65" s="12" customFormat="1" ht="11.25">
      <c r="B1410" s="203"/>
      <c r="C1410" s="204"/>
      <c r="D1410" s="193" t="s">
        <v>200</v>
      </c>
      <c r="E1410" s="205" t="s">
        <v>1</v>
      </c>
      <c r="F1410" s="206" t="s">
        <v>218</v>
      </c>
      <c r="G1410" s="204"/>
      <c r="H1410" s="205" t="s">
        <v>1</v>
      </c>
      <c r="I1410" s="207"/>
      <c r="J1410" s="204"/>
      <c r="K1410" s="204"/>
      <c r="L1410" s="208"/>
      <c r="M1410" s="209"/>
      <c r="N1410" s="210"/>
      <c r="O1410" s="210"/>
      <c r="P1410" s="210"/>
      <c r="Q1410" s="210"/>
      <c r="R1410" s="210"/>
      <c r="S1410" s="210"/>
      <c r="T1410" s="211"/>
      <c r="AT1410" s="212" t="s">
        <v>200</v>
      </c>
      <c r="AU1410" s="212" t="s">
        <v>81</v>
      </c>
      <c r="AV1410" s="12" t="s">
        <v>81</v>
      </c>
      <c r="AW1410" s="12" t="s">
        <v>30</v>
      </c>
      <c r="AX1410" s="12" t="s">
        <v>73</v>
      </c>
      <c r="AY1410" s="212" t="s">
        <v>124</v>
      </c>
    </row>
    <row r="1411" spans="1:65" s="12" customFormat="1" ht="11.25">
      <c r="B1411" s="203"/>
      <c r="C1411" s="204"/>
      <c r="D1411" s="193" t="s">
        <v>200</v>
      </c>
      <c r="E1411" s="205" t="s">
        <v>1</v>
      </c>
      <c r="F1411" s="206" t="s">
        <v>201</v>
      </c>
      <c r="G1411" s="204"/>
      <c r="H1411" s="205" t="s">
        <v>1</v>
      </c>
      <c r="I1411" s="207"/>
      <c r="J1411" s="204"/>
      <c r="K1411" s="204"/>
      <c r="L1411" s="208"/>
      <c r="M1411" s="209"/>
      <c r="N1411" s="210"/>
      <c r="O1411" s="210"/>
      <c r="P1411" s="210"/>
      <c r="Q1411" s="210"/>
      <c r="R1411" s="210"/>
      <c r="S1411" s="210"/>
      <c r="T1411" s="211"/>
      <c r="AT1411" s="212" t="s">
        <v>200</v>
      </c>
      <c r="AU1411" s="212" t="s">
        <v>81</v>
      </c>
      <c r="AV1411" s="12" t="s">
        <v>81</v>
      </c>
      <c r="AW1411" s="12" t="s">
        <v>30</v>
      </c>
      <c r="AX1411" s="12" t="s">
        <v>73</v>
      </c>
      <c r="AY1411" s="212" t="s">
        <v>124</v>
      </c>
    </row>
    <row r="1412" spans="1:65" s="13" customFormat="1" ht="11.25">
      <c r="B1412" s="213"/>
      <c r="C1412" s="214"/>
      <c r="D1412" s="193" t="s">
        <v>200</v>
      </c>
      <c r="E1412" s="215" t="s">
        <v>1</v>
      </c>
      <c r="F1412" s="216" t="s">
        <v>1033</v>
      </c>
      <c r="G1412" s="214"/>
      <c r="H1412" s="217">
        <v>4</v>
      </c>
      <c r="I1412" s="218"/>
      <c r="J1412" s="214"/>
      <c r="K1412" s="214"/>
      <c r="L1412" s="219"/>
      <c r="M1412" s="220"/>
      <c r="N1412" s="221"/>
      <c r="O1412" s="221"/>
      <c r="P1412" s="221"/>
      <c r="Q1412" s="221"/>
      <c r="R1412" s="221"/>
      <c r="S1412" s="221"/>
      <c r="T1412" s="222"/>
      <c r="AT1412" s="223" t="s">
        <v>200</v>
      </c>
      <c r="AU1412" s="223" t="s">
        <v>81</v>
      </c>
      <c r="AV1412" s="13" t="s">
        <v>83</v>
      </c>
      <c r="AW1412" s="13" t="s">
        <v>30</v>
      </c>
      <c r="AX1412" s="13" t="s">
        <v>73</v>
      </c>
      <c r="AY1412" s="223" t="s">
        <v>124</v>
      </c>
    </row>
    <row r="1413" spans="1:65" s="12" customFormat="1" ht="11.25">
      <c r="B1413" s="203"/>
      <c r="C1413" s="204"/>
      <c r="D1413" s="193" t="s">
        <v>200</v>
      </c>
      <c r="E1413" s="205" t="s">
        <v>1</v>
      </c>
      <c r="F1413" s="206" t="s">
        <v>203</v>
      </c>
      <c r="G1413" s="204"/>
      <c r="H1413" s="205" t="s">
        <v>1</v>
      </c>
      <c r="I1413" s="207"/>
      <c r="J1413" s="204"/>
      <c r="K1413" s="204"/>
      <c r="L1413" s="208"/>
      <c r="M1413" s="209"/>
      <c r="N1413" s="210"/>
      <c r="O1413" s="210"/>
      <c r="P1413" s="210"/>
      <c r="Q1413" s="210"/>
      <c r="R1413" s="210"/>
      <c r="S1413" s="210"/>
      <c r="T1413" s="211"/>
      <c r="AT1413" s="212" t="s">
        <v>200</v>
      </c>
      <c r="AU1413" s="212" t="s">
        <v>81</v>
      </c>
      <c r="AV1413" s="12" t="s">
        <v>81</v>
      </c>
      <c r="AW1413" s="12" t="s">
        <v>30</v>
      </c>
      <c r="AX1413" s="12" t="s">
        <v>73</v>
      </c>
      <c r="AY1413" s="212" t="s">
        <v>124</v>
      </c>
    </row>
    <row r="1414" spans="1:65" s="13" customFormat="1" ht="11.25">
      <c r="B1414" s="213"/>
      <c r="C1414" s="214"/>
      <c r="D1414" s="193" t="s">
        <v>200</v>
      </c>
      <c r="E1414" s="215" t="s">
        <v>1</v>
      </c>
      <c r="F1414" s="216" t="s">
        <v>1034</v>
      </c>
      <c r="G1414" s="214"/>
      <c r="H1414" s="217">
        <v>4</v>
      </c>
      <c r="I1414" s="218"/>
      <c r="J1414" s="214"/>
      <c r="K1414" s="214"/>
      <c r="L1414" s="219"/>
      <c r="M1414" s="220"/>
      <c r="N1414" s="221"/>
      <c r="O1414" s="221"/>
      <c r="P1414" s="221"/>
      <c r="Q1414" s="221"/>
      <c r="R1414" s="221"/>
      <c r="S1414" s="221"/>
      <c r="T1414" s="222"/>
      <c r="AT1414" s="223" t="s">
        <v>200</v>
      </c>
      <c r="AU1414" s="223" t="s">
        <v>81</v>
      </c>
      <c r="AV1414" s="13" t="s">
        <v>83</v>
      </c>
      <c r="AW1414" s="13" t="s">
        <v>30</v>
      </c>
      <c r="AX1414" s="13" t="s">
        <v>73</v>
      </c>
      <c r="AY1414" s="223" t="s">
        <v>124</v>
      </c>
    </row>
    <row r="1415" spans="1:65" s="12" customFormat="1" ht="11.25">
      <c r="B1415" s="203"/>
      <c r="C1415" s="204"/>
      <c r="D1415" s="193" t="s">
        <v>200</v>
      </c>
      <c r="E1415" s="205" t="s">
        <v>1</v>
      </c>
      <c r="F1415" s="206" t="s">
        <v>227</v>
      </c>
      <c r="G1415" s="204"/>
      <c r="H1415" s="205" t="s">
        <v>1</v>
      </c>
      <c r="I1415" s="207"/>
      <c r="J1415" s="204"/>
      <c r="K1415" s="204"/>
      <c r="L1415" s="208"/>
      <c r="M1415" s="209"/>
      <c r="N1415" s="210"/>
      <c r="O1415" s="210"/>
      <c r="P1415" s="210"/>
      <c r="Q1415" s="210"/>
      <c r="R1415" s="210"/>
      <c r="S1415" s="210"/>
      <c r="T1415" s="211"/>
      <c r="AT1415" s="212" t="s">
        <v>200</v>
      </c>
      <c r="AU1415" s="212" t="s">
        <v>81</v>
      </c>
      <c r="AV1415" s="12" t="s">
        <v>81</v>
      </c>
      <c r="AW1415" s="12" t="s">
        <v>30</v>
      </c>
      <c r="AX1415" s="12" t="s">
        <v>73</v>
      </c>
      <c r="AY1415" s="212" t="s">
        <v>124</v>
      </c>
    </row>
    <row r="1416" spans="1:65" s="12" customFormat="1" ht="11.25">
      <c r="B1416" s="203"/>
      <c r="C1416" s="204"/>
      <c r="D1416" s="193" t="s">
        <v>200</v>
      </c>
      <c r="E1416" s="205" t="s">
        <v>1</v>
      </c>
      <c r="F1416" s="206" t="s">
        <v>983</v>
      </c>
      <c r="G1416" s="204"/>
      <c r="H1416" s="205" t="s">
        <v>1</v>
      </c>
      <c r="I1416" s="207"/>
      <c r="J1416" s="204"/>
      <c r="K1416" s="204"/>
      <c r="L1416" s="208"/>
      <c r="M1416" s="209"/>
      <c r="N1416" s="210"/>
      <c r="O1416" s="210"/>
      <c r="P1416" s="210"/>
      <c r="Q1416" s="210"/>
      <c r="R1416" s="210"/>
      <c r="S1416" s="210"/>
      <c r="T1416" s="211"/>
      <c r="AT1416" s="212" t="s">
        <v>200</v>
      </c>
      <c r="AU1416" s="212" t="s">
        <v>81</v>
      </c>
      <c r="AV1416" s="12" t="s">
        <v>81</v>
      </c>
      <c r="AW1416" s="12" t="s">
        <v>30</v>
      </c>
      <c r="AX1416" s="12" t="s">
        <v>73</v>
      </c>
      <c r="AY1416" s="212" t="s">
        <v>124</v>
      </c>
    </row>
    <row r="1417" spans="1:65" s="12" customFormat="1" ht="11.25">
      <c r="B1417" s="203"/>
      <c r="C1417" s="204"/>
      <c r="D1417" s="193" t="s">
        <v>200</v>
      </c>
      <c r="E1417" s="205" t="s">
        <v>1</v>
      </c>
      <c r="F1417" s="206" t="s">
        <v>229</v>
      </c>
      <c r="G1417" s="204"/>
      <c r="H1417" s="205" t="s">
        <v>1</v>
      </c>
      <c r="I1417" s="207"/>
      <c r="J1417" s="204"/>
      <c r="K1417" s="204"/>
      <c r="L1417" s="208"/>
      <c r="M1417" s="209"/>
      <c r="N1417" s="210"/>
      <c r="O1417" s="210"/>
      <c r="P1417" s="210"/>
      <c r="Q1417" s="210"/>
      <c r="R1417" s="210"/>
      <c r="S1417" s="210"/>
      <c r="T1417" s="211"/>
      <c r="AT1417" s="212" t="s">
        <v>200</v>
      </c>
      <c r="AU1417" s="212" t="s">
        <v>81</v>
      </c>
      <c r="AV1417" s="12" t="s">
        <v>81</v>
      </c>
      <c r="AW1417" s="12" t="s">
        <v>30</v>
      </c>
      <c r="AX1417" s="12" t="s">
        <v>73</v>
      </c>
      <c r="AY1417" s="212" t="s">
        <v>124</v>
      </c>
    </row>
    <row r="1418" spans="1:65" s="13" customFormat="1" ht="11.25">
      <c r="B1418" s="213"/>
      <c r="C1418" s="214"/>
      <c r="D1418" s="193" t="s">
        <v>200</v>
      </c>
      <c r="E1418" s="215" t="s">
        <v>1</v>
      </c>
      <c r="F1418" s="216" t="s">
        <v>1035</v>
      </c>
      <c r="G1418" s="214"/>
      <c r="H1418" s="217">
        <v>4</v>
      </c>
      <c r="I1418" s="218"/>
      <c r="J1418" s="214"/>
      <c r="K1418" s="214"/>
      <c r="L1418" s="219"/>
      <c r="M1418" s="220"/>
      <c r="N1418" s="221"/>
      <c r="O1418" s="221"/>
      <c r="P1418" s="221"/>
      <c r="Q1418" s="221"/>
      <c r="R1418" s="221"/>
      <c r="S1418" s="221"/>
      <c r="T1418" s="222"/>
      <c r="AT1418" s="223" t="s">
        <v>200</v>
      </c>
      <c r="AU1418" s="223" t="s">
        <v>81</v>
      </c>
      <c r="AV1418" s="13" t="s">
        <v>83</v>
      </c>
      <c r="AW1418" s="13" t="s">
        <v>30</v>
      </c>
      <c r="AX1418" s="13" t="s">
        <v>73</v>
      </c>
      <c r="AY1418" s="223" t="s">
        <v>124</v>
      </c>
    </row>
    <row r="1419" spans="1:65" s="13" customFormat="1" ht="11.25">
      <c r="B1419" s="213"/>
      <c r="C1419" s="214"/>
      <c r="D1419" s="193" t="s">
        <v>200</v>
      </c>
      <c r="E1419" s="215" t="s">
        <v>1</v>
      </c>
      <c r="F1419" s="216" t="s">
        <v>1036</v>
      </c>
      <c r="G1419" s="214"/>
      <c r="H1419" s="217">
        <v>4</v>
      </c>
      <c r="I1419" s="218"/>
      <c r="J1419" s="214"/>
      <c r="K1419" s="214"/>
      <c r="L1419" s="219"/>
      <c r="M1419" s="220"/>
      <c r="N1419" s="221"/>
      <c r="O1419" s="221"/>
      <c r="P1419" s="221"/>
      <c r="Q1419" s="221"/>
      <c r="R1419" s="221"/>
      <c r="S1419" s="221"/>
      <c r="T1419" s="222"/>
      <c r="AT1419" s="223" t="s">
        <v>200</v>
      </c>
      <c r="AU1419" s="223" t="s">
        <v>81</v>
      </c>
      <c r="AV1419" s="13" t="s">
        <v>83</v>
      </c>
      <c r="AW1419" s="13" t="s">
        <v>30</v>
      </c>
      <c r="AX1419" s="13" t="s">
        <v>73</v>
      </c>
      <c r="AY1419" s="223" t="s">
        <v>124</v>
      </c>
    </row>
    <row r="1420" spans="1:65" s="13" customFormat="1" ht="11.25">
      <c r="B1420" s="213"/>
      <c r="C1420" s="214"/>
      <c r="D1420" s="193" t="s">
        <v>200</v>
      </c>
      <c r="E1420" s="215" t="s">
        <v>1</v>
      </c>
      <c r="F1420" s="216" t="s">
        <v>1037</v>
      </c>
      <c r="G1420" s="214"/>
      <c r="H1420" s="217">
        <v>4</v>
      </c>
      <c r="I1420" s="218"/>
      <c r="J1420" s="214"/>
      <c r="K1420" s="214"/>
      <c r="L1420" s="219"/>
      <c r="M1420" s="220"/>
      <c r="N1420" s="221"/>
      <c r="O1420" s="221"/>
      <c r="P1420" s="221"/>
      <c r="Q1420" s="221"/>
      <c r="R1420" s="221"/>
      <c r="S1420" s="221"/>
      <c r="T1420" s="222"/>
      <c r="AT1420" s="223" t="s">
        <v>200</v>
      </c>
      <c r="AU1420" s="223" t="s">
        <v>81</v>
      </c>
      <c r="AV1420" s="13" t="s">
        <v>83</v>
      </c>
      <c r="AW1420" s="13" t="s">
        <v>30</v>
      </c>
      <c r="AX1420" s="13" t="s">
        <v>73</v>
      </c>
      <c r="AY1420" s="223" t="s">
        <v>124</v>
      </c>
    </row>
    <row r="1421" spans="1:65" s="13" customFormat="1" ht="11.25">
      <c r="B1421" s="213"/>
      <c r="C1421" s="214"/>
      <c r="D1421" s="193" t="s">
        <v>200</v>
      </c>
      <c r="E1421" s="215" t="s">
        <v>1</v>
      </c>
      <c r="F1421" s="216" t="s">
        <v>1038</v>
      </c>
      <c r="G1421" s="214"/>
      <c r="H1421" s="217">
        <v>4</v>
      </c>
      <c r="I1421" s="218"/>
      <c r="J1421" s="214"/>
      <c r="K1421" s="214"/>
      <c r="L1421" s="219"/>
      <c r="M1421" s="220"/>
      <c r="N1421" s="221"/>
      <c r="O1421" s="221"/>
      <c r="P1421" s="221"/>
      <c r="Q1421" s="221"/>
      <c r="R1421" s="221"/>
      <c r="S1421" s="221"/>
      <c r="T1421" s="222"/>
      <c r="AT1421" s="223" t="s">
        <v>200</v>
      </c>
      <c r="AU1421" s="223" t="s">
        <v>81</v>
      </c>
      <c r="AV1421" s="13" t="s">
        <v>83</v>
      </c>
      <c r="AW1421" s="13" t="s">
        <v>30</v>
      </c>
      <c r="AX1421" s="13" t="s">
        <v>73</v>
      </c>
      <c r="AY1421" s="223" t="s">
        <v>124</v>
      </c>
    </row>
    <row r="1422" spans="1:65" s="12" customFormat="1" ht="11.25">
      <c r="B1422" s="203"/>
      <c r="C1422" s="204"/>
      <c r="D1422" s="193" t="s">
        <v>200</v>
      </c>
      <c r="E1422" s="205" t="s">
        <v>1</v>
      </c>
      <c r="F1422" s="206" t="s">
        <v>231</v>
      </c>
      <c r="G1422" s="204"/>
      <c r="H1422" s="205" t="s">
        <v>1</v>
      </c>
      <c r="I1422" s="207"/>
      <c r="J1422" s="204"/>
      <c r="K1422" s="204"/>
      <c r="L1422" s="208"/>
      <c r="M1422" s="209"/>
      <c r="N1422" s="210"/>
      <c r="O1422" s="210"/>
      <c r="P1422" s="210"/>
      <c r="Q1422" s="210"/>
      <c r="R1422" s="210"/>
      <c r="S1422" s="210"/>
      <c r="T1422" s="211"/>
      <c r="AT1422" s="212" t="s">
        <v>200</v>
      </c>
      <c r="AU1422" s="212" t="s">
        <v>81</v>
      </c>
      <c r="AV1422" s="12" t="s">
        <v>81</v>
      </c>
      <c r="AW1422" s="12" t="s">
        <v>30</v>
      </c>
      <c r="AX1422" s="12" t="s">
        <v>73</v>
      </c>
      <c r="AY1422" s="212" t="s">
        <v>124</v>
      </c>
    </row>
    <row r="1423" spans="1:65" s="13" customFormat="1" ht="11.25">
      <c r="B1423" s="213"/>
      <c r="C1423" s="214"/>
      <c r="D1423" s="193" t="s">
        <v>200</v>
      </c>
      <c r="E1423" s="215" t="s">
        <v>1</v>
      </c>
      <c r="F1423" s="216" t="s">
        <v>1036</v>
      </c>
      <c r="G1423" s="214"/>
      <c r="H1423" s="217">
        <v>4</v>
      </c>
      <c r="I1423" s="218"/>
      <c r="J1423" s="214"/>
      <c r="K1423" s="214"/>
      <c r="L1423" s="219"/>
      <c r="M1423" s="220"/>
      <c r="N1423" s="221"/>
      <c r="O1423" s="221"/>
      <c r="P1423" s="221"/>
      <c r="Q1423" s="221"/>
      <c r="R1423" s="221"/>
      <c r="S1423" s="221"/>
      <c r="T1423" s="222"/>
      <c r="AT1423" s="223" t="s">
        <v>200</v>
      </c>
      <c r="AU1423" s="223" t="s">
        <v>81</v>
      </c>
      <c r="AV1423" s="13" t="s">
        <v>83</v>
      </c>
      <c r="AW1423" s="13" t="s">
        <v>30</v>
      </c>
      <c r="AX1423" s="13" t="s">
        <v>73</v>
      </c>
      <c r="AY1423" s="223" t="s">
        <v>124</v>
      </c>
    </row>
    <row r="1424" spans="1:65" s="13" customFormat="1" ht="11.25">
      <c r="B1424" s="213"/>
      <c r="C1424" s="214"/>
      <c r="D1424" s="193" t="s">
        <v>200</v>
      </c>
      <c r="E1424" s="215" t="s">
        <v>1</v>
      </c>
      <c r="F1424" s="216" t="s">
        <v>1037</v>
      </c>
      <c r="G1424" s="214"/>
      <c r="H1424" s="217">
        <v>4</v>
      </c>
      <c r="I1424" s="218"/>
      <c r="J1424" s="214"/>
      <c r="K1424" s="214"/>
      <c r="L1424" s="219"/>
      <c r="M1424" s="220"/>
      <c r="N1424" s="221"/>
      <c r="O1424" s="221"/>
      <c r="P1424" s="221"/>
      <c r="Q1424" s="221"/>
      <c r="R1424" s="221"/>
      <c r="S1424" s="221"/>
      <c r="T1424" s="222"/>
      <c r="AT1424" s="223" t="s">
        <v>200</v>
      </c>
      <c r="AU1424" s="223" t="s">
        <v>81</v>
      </c>
      <c r="AV1424" s="13" t="s">
        <v>83</v>
      </c>
      <c r="AW1424" s="13" t="s">
        <v>30</v>
      </c>
      <c r="AX1424" s="13" t="s">
        <v>73</v>
      </c>
      <c r="AY1424" s="223" t="s">
        <v>124</v>
      </c>
    </row>
    <row r="1425" spans="1:65" s="13" customFormat="1" ht="11.25">
      <c r="B1425" s="213"/>
      <c r="C1425" s="214"/>
      <c r="D1425" s="193" t="s">
        <v>200</v>
      </c>
      <c r="E1425" s="215" t="s">
        <v>1</v>
      </c>
      <c r="F1425" s="216" t="s">
        <v>1039</v>
      </c>
      <c r="G1425" s="214"/>
      <c r="H1425" s="217">
        <v>4</v>
      </c>
      <c r="I1425" s="218"/>
      <c r="J1425" s="214"/>
      <c r="K1425" s="214"/>
      <c r="L1425" s="219"/>
      <c r="M1425" s="220"/>
      <c r="N1425" s="221"/>
      <c r="O1425" s="221"/>
      <c r="P1425" s="221"/>
      <c r="Q1425" s="221"/>
      <c r="R1425" s="221"/>
      <c r="S1425" s="221"/>
      <c r="T1425" s="222"/>
      <c r="AT1425" s="223" t="s">
        <v>200</v>
      </c>
      <c r="AU1425" s="223" t="s">
        <v>81</v>
      </c>
      <c r="AV1425" s="13" t="s">
        <v>83</v>
      </c>
      <c r="AW1425" s="13" t="s">
        <v>30</v>
      </c>
      <c r="AX1425" s="13" t="s">
        <v>73</v>
      </c>
      <c r="AY1425" s="223" t="s">
        <v>124</v>
      </c>
    </row>
    <row r="1426" spans="1:65" s="12" customFormat="1" ht="11.25">
      <c r="B1426" s="203"/>
      <c r="C1426" s="204"/>
      <c r="D1426" s="193" t="s">
        <v>200</v>
      </c>
      <c r="E1426" s="205" t="s">
        <v>1</v>
      </c>
      <c r="F1426" s="206" t="s">
        <v>232</v>
      </c>
      <c r="G1426" s="204"/>
      <c r="H1426" s="205" t="s">
        <v>1</v>
      </c>
      <c r="I1426" s="207"/>
      <c r="J1426" s="204"/>
      <c r="K1426" s="204"/>
      <c r="L1426" s="208"/>
      <c r="M1426" s="209"/>
      <c r="N1426" s="210"/>
      <c r="O1426" s="210"/>
      <c r="P1426" s="210"/>
      <c r="Q1426" s="210"/>
      <c r="R1426" s="210"/>
      <c r="S1426" s="210"/>
      <c r="T1426" s="211"/>
      <c r="AT1426" s="212" t="s">
        <v>200</v>
      </c>
      <c r="AU1426" s="212" t="s">
        <v>81</v>
      </c>
      <c r="AV1426" s="12" t="s">
        <v>81</v>
      </c>
      <c r="AW1426" s="12" t="s">
        <v>30</v>
      </c>
      <c r="AX1426" s="12" t="s">
        <v>73</v>
      </c>
      <c r="AY1426" s="212" t="s">
        <v>124</v>
      </c>
    </row>
    <row r="1427" spans="1:65" s="12" customFormat="1" ht="11.25">
      <c r="B1427" s="203"/>
      <c r="C1427" s="204"/>
      <c r="D1427" s="193" t="s">
        <v>200</v>
      </c>
      <c r="E1427" s="205" t="s">
        <v>1</v>
      </c>
      <c r="F1427" s="206" t="s">
        <v>998</v>
      </c>
      <c r="G1427" s="204"/>
      <c r="H1427" s="205" t="s">
        <v>1</v>
      </c>
      <c r="I1427" s="207"/>
      <c r="J1427" s="204"/>
      <c r="K1427" s="204"/>
      <c r="L1427" s="208"/>
      <c r="M1427" s="209"/>
      <c r="N1427" s="210"/>
      <c r="O1427" s="210"/>
      <c r="P1427" s="210"/>
      <c r="Q1427" s="210"/>
      <c r="R1427" s="210"/>
      <c r="S1427" s="210"/>
      <c r="T1427" s="211"/>
      <c r="AT1427" s="212" t="s">
        <v>200</v>
      </c>
      <c r="AU1427" s="212" t="s">
        <v>81</v>
      </c>
      <c r="AV1427" s="12" t="s">
        <v>81</v>
      </c>
      <c r="AW1427" s="12" t="s">
        <v>30</v>
      </c>
      <c r="AX1427" s="12" t="s">
        <v>73</v>
      </c>
      <c r="AY1427" s="212" t="s">
        <v>124</v>
      </c>
    </row>
    <row r="1428" spans="1:65" s="12" customFormat="1" ht="11.25">
      <c r="B1428" s="203"/>
      <c r="C1428" s="204"/>
      <c r="D1428" s="193" t="s">
        <v>200</v>
      </c>
      <c r="E1428" s="205" t="s">
        <v>1</v>
      </c>
      <c r="F1428" s="206" t="s">
        <v>229</v>
      </c>
      <c r="G1428" s="204"/>
      <c r="H1428" s="205" t="s">
        <v>1</v>
      </c>
      <c r="I1428" s="207"/>
      <c r="J1428" s="204"/>
      <c r="K1428" s="204"/>
      <c r="L1428" s="208"/>
      <c r="M1428" s="209"/>
      <c r="N1428" s="210"/>
      <c r="O1428" s="210"/>
      <c r="P1428" s="210"/>
      <c r="Q1428" s="210"/>
      <c r="R1428" s="210"/>
      <c r="S1428" s="210"/>
      <c r="T1428" s="211"/>
      <c r="AT1428" s="212" t="s">
        <v>200</v>
      </c>
      <c r="AU1428" s="212" t="s">
        <v>81</v>
      </c>
      <c r="AV1428" s="12" t="s">
        <v>81</v>
      </c>
      <c r="AW1428" s="12" t="s">
        <v>30</v>
      </c>
      <c r="AX1428" s="12" t="s">
        <v>73</v>
      </c>
      <c r="AY1428" s="212" t="s">
        <v>124</v>
      </c>
    </row>
    <row r="1429" spans="1:65" s="13" customFormat="1" ht="11.25">
      <c r="B1429" s="213"/>
      <c r="C1429" s="214"/>
      <c r="D1429" s="193" t="s">
        <v>200</v>
      </c>
      <c r="E1429" s="215" t="s">
        <v>1</v>
      </c>
      <c r="F1429" s="216" t="s">
        <v>1040</v>
      </c>
      <c r="G1429" s="214"/>
      <c r="H1429" s="217">
        <v>4</v>
      </c>
      <c r="I1429" s="218"/>
      <c r="J1429" s="214"/>
      <c r="K1429" s="214"/>
      <c r="L1429" s="219"/>
      <c r="M1429" s="220"/>
      <c r="N1429" s="221"/>
      <c r="O1429" s="221"/>
      <c r="P1429" s="221"/>
      <c r="Q1429" s="221"/>
      <c r="R1429" s="221"/>
      <c r="S1429" s="221"/>
      <c r="T1429" s="222"/>
      <c r="AT1429" s="223" t="s">
        <v>200</v>
      </c>
      <c r="AU1429" s="223" t="s">
        <v>81</v>
      </c>
      <c r="AV1429" s="13" t="s">
        <v>83</v>
      </c>
      <c r="AW1429" s="13" t="s">
        <v>30</v>
      </c>
      <c r="AX1429" s="13" t="s">
        <v>73</v>
      </c>
      <c r="AY1429" s="223" t="s">
        <v>124</v>
      </c>
    </row>
    <row r="1430" spans="1:65" s="13" customFormat="1" ht="11.25">
      <c r="B1430" s="213"/>
      <c r="C1430" s="214"/>
      <c r="D1430" s="193" t="s">
        <v>200</v>
      </c>
      <c r="E1430" s="215" t="s">
        <v>1</v>
      </c>
      <c r="F1430" s="216" t="s">
        <v>1041</v>
      </c>
      <c r="G1430" s="214"/>
      <c r="H1430" s="217">
        <v>4</v>
      </c>
      <c r="I1430" s="218"/>
      <c r="J1430" s="214"/>
      <c r="K1430" s="214"/>
      <c r="L1430" s="219"/>
      <c r="M1430" s="220"/>
      <c r="N1430" s="221"/>
      <c r="O1430" s="221"/>
      <c r="P1430" s="221"/>
      <c r="Q1430" s="221"/>
      <c r="R1430" s="221"/>
      <c r="S1430" s="221"/>
      <c r="T1430" s="222"/>
      <c r="AT1430" s="223" t="s">
        <v>200</v>
      </c>
      <c r="AU1430" s="223" t="s">
        <v>81</v>
      </c>
      <c r="AV1430" s="13" t="s">
        <v>83</v>
      </c>
      <c r="AW1430" s="13" t="s">
        <v>30</v>
      </c>
      <c r="AX1430" s="13" t="s">
        <v>73</v>
      </c>
      <c r="AY1430" s="223" t="s">
        <v>124</v>
      </c>
    </row>
    <row r="1431" spans="1:65" s="13" customFormat="1" ht="11.25">
      <c r="B1431" s="213"/>
      <c r="C1431" s="214"/>
      <c r="D1431" s="193" t="s">
        <v>200</v>
      </c>
      <c r="E1431" s="215" t="s">
        <v>1</v>
      </c>
      <c r="F1431" s="216" t="s">
        <v>1042</v>
      </c>
      <c r="G1431" s="214"/>
      <c r="H1431" s="217">
        <v>4</v>
      </c>
      <c r="I1431" s="218"/>
      <c r="J1431" s="214"/>
      <c r="K1431" s="214"/>
      <c r="L1431" s="219"/>
      <c r="M1431" s="220"/>
      <c r="N1431" s="221"/>
      <c r="O1431" s="221"/>
      <c r="P1431" s="221"/>
      <c r="Q1431" s="221"/>
      <c r="R1431" s="221"/>
      <c r="S1431" s="221"/>
      <c r="T1431" s="222"/>
      <c r="AT1431" s="223" t="s">
        <v>200</v>
      </c>
      <c r="AU1431" s="223" t="s">
        <v>81</v>
      </c>
      <c r="AV1431" s="13" t="s">
        <v>83</v>
      </c>
      <c r="AW1431" s="13" t="s">
        <v>30</v>
      </c>
      <c r="AX1431" s="13" t="s">
        <v>73</v>
      </c>
      <c r="AY1431" s="223" t="s">
        <v>124</v>
      </c>
    </row>
    <row r="1432" spans="1:65" s="12" customFormat="1" ht="11.25">
      <c r="B1432" s="203"/>
      <c r="C1432" s="204"/>
      <c r="D1432" s="193" t="s">
        <v>200</v>
      </c>
      <c r="E1432" s="205" t="s">
        <v>1</v>
      </c>
      <c r="F1432" s="206" t="s">
        <v>999</v>
      </c>
      <c r="G1432" s="204"/>
      <c r="H1432" s="205" t="s">
        <v>1</v>
      </c>
      <c r="I1432" s="207"/>
      <c r="J1432" s="204"/>
      <c r="K1432" s="204"/>
      <c r="L1432" s="208"/>
      <c r="M1432" s="209"/>
      <c r="N1432" s="210"/>
      <c r="O1432" s="210"/>
      <c r="P1432" s="210"/>
      <c r="Q1432" s="210"/>
      <c r="R1432" s="210"/>
      <c r="S1432" s="210"/>
      <c r="T1432" s="211"/>
      <c r="AT1432" s="212" t="s">
        <v>200</v>
      </c>
      <c r="AU1432" s="212" t="s">
        <v>81</v>
      </c>
      <c r="AV1432" s="12" t="s">
        <v>81</v>
      </c>
      <c r="AW1432" s="12" t="s">
        <v>30</v>
      </c>
      <c r="AX1432" s="12" t="s">
        <v>73</v>
      </c>
      <c r="AY1432" s="212" t="s">
        <v>124</v>
      </c>
    </row>
    <row r="1433" spans="1:65" s="12" customFormat="1" ht="11.25">
      <c r="B1433" s="203"/>
      <c r="C1433" s="204"/>
      <c r="D1433" s="193" t="s">
        <v>200</v>
      </c>
      <c r="E1433" s="205" t="s">
        <v>1</v>
      </c>
      <c r="F1433" s="206" t="s">
        <v>231</v>
      </c>
      <c r="G1433" s="204"/>
      <c r="H1433" s="205" t="s">
        <v>1</v>
      </c>
      <c r="I1433" s="207"/>
      <c r="J1433" s="204"/>
      <c r="K1433" s="204"/>
      <c r="L1433" s="208"/>
      <c r="M1433" s="209"/>
      <c r="N1433" s="210"/>
      <c r="O1433" s="210"/>
      <c r="P1433" s="210"/>
      <c r="Q1433" s="210"/>
      <c r="R1433" s="210"/>
      <c r="S1433" s="210"/>
      <c r="T1433" s="211"/>
      <c r="AT1433" s="212" t="s">
        <v>200</v>
      </c>
      <c r="AU1433" s="212" t="s">
        <v>81</v>
      </c>
      <c r="AV1433" s="12" t="s">
        <v>81</v>
      </c>
      <c r="AW1433" s="12" t="s">
        <v>30</v>
      </c>
      <c r="AX1433" s="12" t="s">
        <v>73</v>
      </c>
      <c r="AY1433" s="212" t="s">
        <v>124</v>
      </c>
    </row>
    <row r="1434" spans="1:65" s="13" customFormat="1" ht="11.25">
      <c r="B1434" s="213"/>
      <c r="C1434" s="214"/>
      <c r="D1434" s="193" t="s">
        <v>200</v>
      </c>
      <c r="E1434" s="215" t="s">
        <v>1</v>
      </c>
      <c r="F1434" s="216" t="s">
        <v>1041</v>
      </c>
      <c r="G1434" s="214"/>
      <c r="H1434" s="217">
        <v>4</v>
      </c>
      <c r="I1434" s="218"/>
      <c r="J1434" s="214"/>
      <c r="K1434" s="214"/>
      <c r="L1434" s="219"/>
      <c r="M1434" s="220"/>
      <c r="N1434" s="221"/>
      <c r="O1434" s="221"/>
      <c r="P1434" s="221"/>
      <c r="Q1434" s="221"/>
      <c r="R1434" s="221"/>
      <c r="S1434" s="221"/>
      <c r="T1434" s="222"/>
      <c r="AT1434" s="223" t="s">
        <v>200</v>
      </c>
      <c r="AU1434" s="223" t="s">
        <v>81</v>
      </c>
      <c r="AV1434" s="13" t="s">
        <v>83</v>
      </c>
      <c r="AW1434" s="13" t="s">
        <v>30</v>
      </c>
      <c r="AX1434" s="13" t="s">
        <v>73</v>
      </c>
      <c r="AY1434" s="223" t="s">
        <v>124</v>
      </c>
    </row>
    <row r="1435" spans="1:65" s="13" customFormat="1" ht="11.25">
      <c r="B1435" s="213"/>
      <c r="C1435" s="214"/>
      <c r="D1435" s="193" t="s">
        <v>200</v>
      </c>
      <c r="E1435" s="215" t="s">
        <v>1</v>
      </c>
      <c r="F1435" s="216" t="s">
        <v>1042</v>
      </c>
      <c r="G1435" s="214"/>
      <c r="H1435" s="217">
        <v>4</v>
      </c>
      <c r="I1435" s="218"/>
      <c r="J1435" s="214"/>
      <c r="K1435" s="214"/>
      <c r="L1435" s="219"/>
      <c r="M1435" s="220"/>
      <c r="N1435" s="221"/>
      <c r="O1435" s="221"/>
      <c r="P1435" s="221"/>
      <c r="Q1435" s="221"/>
      <c r="R1435" s="221"/>
      <c r="S1435" s="221"/>
      <c r="T1435" s="222"/>
      <c r="AT1435" s="223" t="s">
        <v>200</v>
      </c>
      <c r="AU1435" s="223" t="s">
        <v>81</v>
      </c>
      <c r="AV1435" s="13" t="s">
        <v>83</v>
      </c>
      <c r="AW1435" s="13" t="s">
        <v>30</v>
      </c>
      <c r="AX1435" s="13" t="s">
        <v>73</v>
      </c>
      <c r="AY1435" s="223" t="s">
        <v>124</v>
      </c>
    </row>
    <row r="1436" spans="1:65" s="13" customFormat="1" ht="11.25">
      <c r="B1436" s="213"/>
      <c r="C1436" s="214"/>
      <c r="D1436" s="193" t="s">
        <v>200</v>
      </c>
      <c r="E1436" s="215" t="s">
        <v>1</v>
      </c>
      <c r="F1436" s="216" t="s">
        <v>1043</v>
      </c>
      <c r="G1436" s="214"/>
      <c r="H1436" s="217">
        <v>4</v>
      </c>
      <c r="I1436" s="218"/>
      <c r="J1436" s="214"/>
      <c r="K1436" s="214"/>
      <c r="L1436" s="219"/>
      <c r="M1436" s="220"/>
      <c r="N1436" s="221"/>
      <c r="O1436" s="221"/>
      <c r="P1436" s="221"/>
      <c r="Q1436" s="221"/>
      <c r="R1436" s="221"/>
      <c r="S1436" s="221"/>
      <c r="T1436" s="222"/>
      <c r="AT1436" s="223" t="s">
        <v>200</v>
      </c>
      <c r="AU1436" s="223" t="s">
        <v>81</v>
      </c>
      <c r="AV1436" s="13" t="s">
        <v>83</v>
      </c>
      <c r="AW1436" s="13" t="s">
        <v>30</v>
      </c>
      <c r="AX1436" s="13" t="s">
        <v>73</v>
      </c>
      <c r="AY1436" s="223" t="s">
        <v>124</v>
      </c>
    </row>
    <row r="1437" spans="1:65" s="14" customFormat="1" ht="11.25">
      <c r="B1437" s="224"/>
      <c r="C1437" s="225"/>
      <c r="D1437" s="193" t="s">
        <v>200</v>
      </c>
      <c r="E1437" s="226" t="s">
        <v>1</v>
      </c>
      <c r="F1437" s="227" t="s">
        <v>205</v>
      </c>
      <c r="G1437" s="225"/>
      <c r="H1437" s="228">
        <v>60</v>
      </c>
      <c r="I1437" s="229"/>
      <c r="J1437" s="225"/>
      <c r="K1437" s="225"/>
      <c r="L1437" s="230"/>
      <c r="M1437" s="231"/>
      <c r="N1437" s="232"/>
      <c r="O1437" s="232"/>
      <c r="P1437" s="232"/>
      <c r="Q1437" s="232"/>
      <c r="R1437" s="232"/>
      <c r="S1437" s="232"/>
      <c r="T1437" s="233"/>
      <c r="AT1437" s="234" t="s">
        <v>200</v>
      </c>
      <c r="AU1437" s="234" t="s">
        <v>81</v>
      </c>
      <c r="AV1437" s="14" t="s">
        <v>129</v>
      </c>
      <c r="AW1437" s="14" t="s">
        <v>30</v>
      </c>
      <c r="AX1437" s="14" t="s">
        <v>81</v>
      </c>
      <c r="AY1437" s="234" t="s">
        <v>124</v>
      </c>
    </row>
    <row r="1438" spans="1:65" s="2" customFormat="1" ht="24.2" customHeight="1">
      <c r="A1438" s="34"/>
      <c r="B1438" s="35"/>
      <c r="C1438" s="179" t="s">
        <v>583</v>
      </c>
      <c r="D1438" s="179" t="s">
        <v>125</v>
      </c>
      <c r="E1438" s="180" t="s">
        <v>1044</v>
      </c>
      <c r="F1438" s="181" t="s">
        <v>1045</v>
      </c>
      <c r="G1438" s="182" t="s">
        <v>235</v>
      </c>
      <c r="H1438" s="183">
        <v>29.8</v>
      </c>
      <c r="I1438" s="184"/>
      <c r="J1438" s="185">
        <f>ROUND(I1438*H1438,2)</f>
        <v>0</v>
      </c>
      <c r="K1438" s="186"/>
      <c r="L1438" s="39"/>
      <c r="M1438" s="187" t="s">
        <v>1</v>
      </c>
      <c r="N1438" s="188" t="s">
        <v>38</v>
      </c>
      <c r="O1438" s="71"/>
      <c r="P1438" s="189">
        <f>O1438*H1438</f>
        <v>0</v>
      </c>
      <c r="Q1438" s="189">
        <v>0</v>
      </c>
      <c r="R1438" s="189">
        <f>Q1438*H1438</f>
        <v>0</v>
      </c>
      <c r="S1438" s="189">
        <v>0</v>
      </c>
      <c r="T1438" s="190">
        <f>S1438*H1438</f>
        <v>0</v>
      </c>
      <c r="U1438" s="34"/>
      <c r="V1438" s="34"/>
      <c r="W1438" s="34"/>
      <c r="X1438" s="34"/>
      <c r="Y1438" s="34"/>
      <c r="Z1438" s="34"/>
      <c r="AA1438" s="34"/>
      <c r="AB1438" s="34"/>
      <c r="AC1438" s="34"/>
      <c r="AD1438" s="34"/>
      <c r="AE1438" s="34"/>
      <c r="AR1438" s="191" t="s">
        <v>162</v>
      </c>
      <c r="AT1438" s="191" t="s">
        <v>125</v>
      </c>
      <c r="AU1438" s="191" t="s">
        <v>81</v>
      </c>
      <c r="AY1438" s="17" t="s">
        <v>124</v>
      </c>
      <c r="BE1438" s="192">
        <f>IF(N1438="základní",J1438,0)</f>
        <v>0</v>
      </c>
      <c r="BF1438" s="192">
        <f>IF(N1438="snížená",J1438,0)</f>
        <v>0</v>
      </c>
      <c r="BG1438" s="192">
        <f>IF(N1438="zákl. přenesená",J1438,0)</f>
        <v>0</v>
      </c>
      <c r="BH1438" s="192">
        <f>IF(N1438="sníž. přenesená",J1438,0)</f>
        <v>0</v>
      </c>
      <c r="BI1438" s="192">
        <f>IF(N1438="nulová",J1438,0)</f>
        <v>0</v>
      </c>
      <c r="BJ1438" s="17" t="s">
        <v>81</v>
      </c>
      <c r="BK1438" s="192">
        <f>ROUND(I1438*H1438,2)</f>
        <v>0</v>
      </c>
      <c r="BL1438" s="17" t="s">
        <v>162</v>
      </c>
      <c r="BM1438" s="191" t="s">
        <v>1046</v>
      </c>
    </row>
    <row r="1439" spans="1:65" s="12" customFormat="1" ht="11.25">
      <c r="B1439" s="203"/>
      <c r="C1439" s="204"/>
      <c r="D1439" s="193" t="s">
        <v>200</v>
      </c>
      <c r="E1439" s="205" t="s">
        <v>1</v>
      </c>
      <c r="F1439" s="206" t="s">
        <v>218</v>
      </c>
      <c r="G1439" s="204"/>
      <c r="H1439" s="205" t="s">
        <v>1</v>
      </c>
      <c r="I1439" s="207"/>
      <c r="J1439" s="204"/>
      <c r="K1439" s="204"/>
      <c r="L1439" s="208"/>
      <c r="M1439" s="209"/>
      <c r="N1439" s="210"/>
      <c r="O1439" s="210"/>
      <c r="P1439" s="210"/>
      <c r="Q1439" s="210"/>
      <c r="R1439" s="210"/>
      <c r="S1439" s="210"/>
      <c r="T1439" s="211"/>
      <c r="AT1439" s="212" t="s">
        <v>200</v>
      </c>
      <c r="AU1439" s="212" t="s">
        <v>81</v>
      </c>
      <c r="AV1439" s="12" t="s">
        <v>81</v>
      </c>
      <c r="AW1439" s="12" t="s">
        <v>30</v>
      </c>
      <c r="AX1439" s="12" t="s">
        <v>73</v>
      </c>
      <c r="AY1439" s="212" t="s">
        <v>124</v>
      </c>
    </row>
    <row r="1440" spans="1:65" s="12" customFormat="1" ht="11.25">
      <c r="B1440" s="203"/>
      <c r="C1440" s="204"/>
      <c r="D1440" s="193" t="s">
        <v>200</v>
      </c>
      <c r="E1440" s="205" t="s">
        <v>1</v>
      </c>
      <c r="F1440" s="206" t="s">
        <v>201</v>
      </c>
      <c r="G1440" s="204"/>
      <c r="H1440" s="205" t="s">
        <v>1</v>
      </c>
      <c r="I1440" s="207"/>
      <c r="J1440" s="204"/>
      <c r="K1440" s="204"/>
      <c r="L1440" s="208"/>
      <c r="M1440" s="209"/>
      <c r="N1440" s="210"/>
      <c r="O1440" s="210"/>
      <c r="P1440" s="210"/>
      <c r="Q1440" s="210"/>
      <c r="R1440" s="210"/>
      <c r="S1440" s="210"/>
      <c r="T1440" s="211"/>
      <c r="AT1440" s="212" t="s">
        <v>200</v>
      </c>
      <c r="AU1440" s="212" t="s">
        <v>81</v>
      </c>
      <c r="AV1440" s="12" t="s">
        <v>81</v>
      </c>
      <c r="AW1440" s="12" t="s">
        <v>30</v>
      </c>
      <c r="AX1440" s="12" t="s">
        <v>73</v>
      </c>
      <c r="AY1440" s="212" t="s">
        <v>124</v>
      </c>
    </row>
    <row r="1441" spans="2:51" s="13" customFormat="1" ht="11.25">
      <c r="B1441" s="213"/>
      <c r="C1441" s="214"/>
      <c r="D1441" s="193" t="s">
        <v>200</v>
      </c>
      <c r="E1441" s="215" t="s">
        <v>1</v>
      </c>
      <c r="F1441" s="216" t="s">
        <v>1047</v>
      </c>
      <c r="G1441" s="214"/>
      <c r="H1441" s="217">
        <v>1.2</v>
      </c>
      <c r="I1441" s="218"/>
      <c r="J1441" s="214"/>
      <c r="K1441" s="214"/>
      <c r="L1441" s="219"/>
      <c r="M1441" s="220"/>
      <c r="N1441" s="221"/>
      <c r="O1441" s="221"/>
      <c r="P1441" s="221"/>
      <c r="Q1441" s="221"/>
      <c r="R1441" s="221"/>
      <c r="S1441" s="221"/>
      <c r="T1441" s="222"/>
      <c r="AT1441" s="223" t="s">
        <v>200</v>
      </c>
      <c r="AU1441" s="223" t="s">
        <v>81</v>
      </c>
      <c r="AV1441" s="13" t="s">
        <v>83</v>
      </c>
      <c r="AW1441" s="13" t="s">
        <v>30</v>
      </c>
      <c r="AX1441" s="13" t="s">
        <v>73</v>
      </c>
      <c r="AY1441" s="223" t="s">
        <v>124</v>
      </c>
    </row>
    <row r="1442" spans="2:51" s="12" customFormat="1" ht="11.25">
      <c r="B1442" s="203"/>
      <c r="C1442" s="204"/>
      <c r="D1442" s="193" t="s">
        <v>200</v>
      </c>
      <c r="E1442" s="205" t="s">
        <v>1</v>
      </c>
      <c r="F1442" s="206" t="s">
        <v>203</v>
      </c>
      <c r="G1442" s="204"/>
      <c r="H1442" s="205" t="s">
        <v>1</v>
      </c>
      <c r="I1442" s="207"/>
      <c r="J1442" s="204"/>
      <c r="K1442" s="204"/>
      <c r="L1442" s="208"/>
      <c r="M1442" s="209"/>
      <c r="N1442" s="210"/>
      <c r="O1442" s="210"/>
      <c r="P1442" s="210"/>
      <c r="Q1442" s="210"/>
      <c r="R1442" s="210"/>
      <c r="S1442" s="210"/>
      <c r="T1442" s="211"/>
      <c r="AT1442" s="212" t="s">
        <v>200</v>
      </c>
      <c r="AU1442" s="212" t="s">
        <v>81</v>
      </c>
      <c r="AV1442" s="12" t="s">
        <v>81</v>
      </c>
      <c r="AW1442" s="12" t="s">
        <v>30</v>
      </c>
      <c r="AX1442" s="12" t="s">
        <v>73</v>
      </c>
      <c r="AY1442" s="212" t="s">
        <v>124</v>
      </c>
    </row>
    <row r="1443" spans="2:51" s="13" customFormat="1" ht="11.25">
      <c r="B1443" s="213"/>
      <c r="C1443" s="214"/>
      <c r="D1443" s="193" t="s">
        <v>200</v>
      </c>
      <c r="E1443" s="215" t="s">
        <v>1</v>
      </c>
      <c r="F1443" s="216" t="s">
        <v>1048</v>
      </c>
      <c r="G1443" s="214"/>
      <c r="H1443" s="217">
        <v>1.2</v>
      </c>
      <c r="I1443" s="218"/>
      <c r="J1443" s="214"/>
      <c r="K1443" s="214"/>
      <c r="L1443" s="219"/>
      <c r="M1443" s="220"/>
      <c r="N1443" s="221"/>
      <c r="O1443" s="221"/>
      <c r="P1443" s="221"/>
      <c r="Q1443" s="221"/>
      <c r="R1443" s="221"/>
      <c r="S1443" s="221"/>
      <c r="T1443" s="222"/>
      <c r="AT1443" s="223" t="s">
        <v>200</v>
      </c>
      <c r="AU1443" s="223" t="s">
        <v>81</v>
      </c>
      <c r="AV1443" s="13" t="s">
        <v>83</v>
      </c>
      <c r="AW1443" s="13" t="s">
        <v>30</v>
      </c>
      <c r="AX1443" s="13" t="s">
        <v>73</v>
      </c>
      <c r="AY1443" s="223" t="s">
        <v>124</v>
      </c>
    </row>
    <row r="1444" spans="2:51" s="12" customFormat="1" ht="11.25">
      <c r="B1444" s="203"/>
      <c r="C1444" s="204"/>
      <c r="D1444" s="193" t="s">
        <v>200</v>
      </c>
      <c r="E1444" s="205" t="s">
        <v>1</v>
      </c>
      <c r="F1444" s="206" t="s">
        <v>227</v>
      </c>
      <c r="G1444" s="204"/>
      <c r="H1444" s="205" t="s">
        <v>1</v>
      </c>
      <c r="I1444" s="207"/>
      <c r="J1444" s="204"/>
      <c r="K1444" s="204"/>
      <c r="L1444" s="208"/>
      <c r="M1444" s="209"/>
      <c r="N1444" s="210"/>
      <c r="O1444" s="210"/>
      <c r="P1444" s="210"/>
      <c r="Q1444" s="210"/>
      <c r="R1444" s="210"/>
      <c r="S1444" s="210"/>
      <c r="T1444" s="211"/>
      <c r="AT1444" s="212" t="s">
        <v>200</v>
      </c>
      <c r="AU1444" s="212" t="s">
        <v>81</v>
      </c>
      <c r="AV1444" s="12" t="s">
        <v>81</v>
      </c>
      <c r="AW1444" s="12" t="s">
        <v>30</v>
      </c>
      <c r="AX1444" s="12" t="s">
        <v>73</v>
      </c>
      <c r="AY1444" s="212" t="s">
        <v>124</v>
      </c>
    </row>
    <row r="1445" spans="2:51" s="12" customFormat="1" ht="11.25">
      <c r="B1445" s="203"/>
      <c r="C1445" s="204"/>
      <c r="D1445" s="193" t="s">
        <v>200</v>
      </c>
      <c r="E1445" s="205" t="s">
        <v>1</v>
      </c>
      <c r="F1445" s="206" t="s">
        <v>983</v>
      </c>
      <c r="G1445" s="204"/>
      <c r="H1445" s="205" t="s">
        <v>1</v>
      </c>
      <c r="I1445" s="207"/>
      <c r="J1445" s="204"/>
      <c r="K1445" s="204"/>
      <c r="L1445" s="208"/>
      <c r="M1445" s="209"/>
      <c r="N1445" s="210"/>
      <c r="O1445" s="210"/>
      <c r="P1445" s="210"/>
      <c r="Q1445" s="210"/>
      <c r="R1445" s="210"/>
      <c r="S1445" s="210"/>
      <c r="T1445" s="211"/>
      <c r="AT1445" s="212" t="s">
        <v>200</v>
      </c>
      <c r="AU1445" s="212" t="s">
        <v>81</v>
      </c>
      <c r="AV1445" s="12" t="s">
        <v>81</v>
      </c>
      <c r="AW1445" s="12" t="s">
        <v>30</v>
      </c>
      <c r="AX1445" s="12" t="s">
        <v>73</v>
      </c>
      <c r="AY1445" s="212" t="s">
        <v>124</v>
      </c>
    </row>
    <row r="1446" spans="2:51" s="12" customFormat="1" ht="11.25">
      <c r="B1446" s="203"/>
      <c r="C1446" s="204"/>
      <c r="D1446" s="193" t="s">
        <v>200</v>
      </c>
      <c r="E1446" s="205" t="s">
        <v>1</v>
      </c>
      <c r="F1446" s="206" t="s">
        <v>984</v>
      </c>
      <c r="G1446" s="204"/>
      <c r="H1446" s="205" t="s">
        <v>1</v>
      </c>
      <c r="I1446" s="207"/>
      <c r="J1446" s="204"/>
      <c r="K1446" s="204"/>
      <c r="L1446" s="208"/>
      <c r="M1446" s="209"/>
      <c r="N1446" s="210"/>
      <c r="O1446" s="210"/>
      <c r="P1446" s="210"/>
      <c r="Q1446" s="210"/>
      <c r="R1446" s="210"/>
      <c r="S1446" s="210"/>
      <c r="T1446" s="211"/>
      <c r="AT1446" s="212" t="s">
        <v>200</v>
      </c>
      <c r="AU1446" s="212" t="s">
        <v>81</v>
      </c>
      <c r="AV1446" s="12" t="s">
        <v>81</v>
      </c>
      <c r="AW1446" s="12" t="s">
        <v>30</v>
      </c>
      <c r="AX1446" s="12" t="s">
        <v>73</v>
      </c>
      <c r="AY1446" s="212" t="s">
        <v>124</v>
      </c>
    </row>
    <row r="1447" spans="2:51" s="13" customFormat="1" ht="11.25">
      <c r="B1447" s="213"/>
      <c r="C1447" s="214"/>
      <c r="D1447" s="193" t="s">
        <v>200</v>
      </c>
      <c r="E1447" s="215" t="s">
        <v>1</v>
      </c>
      <c r="F1447" s="216" t="s">
        <v>1049</v>
      </c>
      <c r="G1447" s="214"/>
      <c r="H1447" s="217">
        <v>1</v>
      </c>
      <c r="I1447" s="218"/>
      <c r="J1447" s="214"/>
      <c r="K1447" s="214"/>
      <c r="L1447" s="219"/>
      <c r="M1447" s="220"/>
      <c r="N1447" s="221"/>
      <c r="O1447" s="221"/>
      <c r="P1447" s="221"/>
      <c r="Q1447" s="221"/>
      <c r="R1447" s="221"/>
      <c r="S1447" s="221"/>
      <c r="T1447" s="222"/>
      <c r="AT1447" s="223" t="s">
        <v>200</v>
      </c>
      <c r="AU1447" s="223" t="s">
        <v>81</v>
      </c>
      <c r="AV1447" s="13" t="s">
        <v>83</v>
      </c>
      <c r="AW1447" s="13" t="s">
        <v>30</v>
      </c>
      <c r="AX1447" s="13" t="s">
        <v>73</v>
      </c>
      <c r="AY1447" s="223" t="s">
        <v>124</v>
      </c>
    </row>
    <row r="1448" spans="2:51" s="13" customFormat="1" ht="11.25">
      <c r="B1448" s="213"/>
      <c r="C1448" s="214"/>
      <c r="D1448" s="193" t="s">
        <v>200</v>
      </c>
      <c r="E1448" s="215" t="s">
        <v>1</v>
      </c>
      <c r="F1448" s="216" t="s">
        <v>1050</v>
      </c>
      <c r="G1448" s="214"/>
      <c r="H1448" s="217">
        <v>1</v>
      </c>
      <c r="I1448" s="218"/>
      <c r="J1448" s="214"/>
      <c r="K1448" s="214"/>
      <c r="L1448" s="219"/>
      <c r="M1448" s="220"/>
      <c r="N1448" s="221"/>
      <c r="O1448" s="221"/>
      <c r="P1448" s="221"/>
      <c r="Q1448" s="221"/>
      <c r="R1448" s="221"/>
      <c r="S1448" s="221"/>
      <c r="T1448" s="222"/>
      <c r="AT1448" s="223" t="s">
        <v>200</v>
      </c>
      <c r="AU1448" s="223" t="s">
        <v>81</v>
      </c>
      <c r="AV1448" s="13" t="s">
        <v>83</v>
      </c>
      <c r="AW1448" s="13" t="s">
        <v>30</v>
      </c>
      <c r="AX1448" s="13" t="s">
        <v>73</v>
      </c>
      <c r="AY1448" s="223" t="s">
        <v>124</v>
      </c>
    </row>
    <row r="1449" spans="2:51" s="13" customFormat="1" ht="11.25">
      <c r="B1449" s="213"/>
      <c r="C1449" s="214"/>
      <c r="D1449" s="193" t="s">
        <v>200</v>
      </c>
      <c r="E1449" s="215" t="s">
        <v>1</v>
      </c>
      <c r="F1449" s="216" t="s">
        <v>1051</v>
      </c>
      <c r="G1449" s="214"/>
      <c r="H1449" s="217">
        <v>1</v>
      </c>
      <c r="I1449" s="218"/>
      <c r="J1449" s="214"/>
      <c r="K1449" s="214"/>
      <c r="L1449" s="219"/>
      <c r="M1449" s="220"/>
      <c r="N1449" s="221"/>
      <c r="O1449" s="221"/>
      <c r="P1449" s="221"/>
      <c r="Q1449" s="221"/>
      <c r="R1449" s="221"/>
      <c r="S1449" s="221"/>
      <c r="T1449" s="222"/>
      <c r="AT1449" s="223" t="s">
        <v>200</v>
      </c>
      <c r="AU1449" s="223" t="s">
        <v>81</v>
      </c>
      <c r="AV1449" s="13" t="s">
        <v>83</v>
      </c>
      <c r="AW1449" s="13" t="s">
        <v>30</v>
      </c>
      <c r="AX1449" s="13" t="s">
        <v>73</v>
      </c>
      <c r="AY1449" s="223" t="s">
        <v>124</v>
      </c>
    </row>
    <row r="1450" spans="2:51" s="13" customFormat="1" ht="11.25">
      <c r="B1450" s="213"/>
      <c r="C1450" s="214"/>
      <c r="D1450" s="193" t="s">
        <v>200</v>
      </c>
      <c r="E1450" s="215" t="s">
        <v>1</v>
      </c>
      <c r="F1450" s="216" t="s">
        <v>1052</v>
      </c>
      <c r="G1450" s="214"/>
      <c r="H1450" s="217">
        <v>1</v>
      </c>
      <c r="I1450" s="218"/>
      <c r="J1450" s="214"/>
      <c r="K1450" s="214"/>
      <c r="L1450" s="219"/>
      <c r="M1450" s="220"/>
      <c r="N1450" s="221"/>
      <c r="O1450" s="221"/>
      <c r="P1450" s="221"/>
      <c r="Q1450" s="221"/>
      <c r="R1450" s="221"/>
      <c r="S1450" s="221"/>
      <c r="T1450" s="222"/>
      <c r="AT1450" s="223" t="s">
        <v>200</v>
      </c>
      <c r="AU1450" s="223" t="s">
        <v>81</v>
      </c>
      <c r="AV1450" s="13" t="s">
        <v>83</v>
      </c>
      <c r="AW1450" s="13" t="s">
        <v>30</v>
      </c>
      <c r="AX1450" s="13" t="s">
        <v>73</v>
      </c>
      <c r="AY1450" s="223" t="s">
        <v>124</v>
      </c>
    </row>
    <row r="1451" spans="2:51" s="12" customFormat="1" ht="11.25">
      <c r="B1451" s="203"/>
      <c r="C1451" s="204"/>
      <c r="D1451" s="193" t="s">
        <v>200</v>
      </c>
      <c r="E1451" s="205" t="s">
        <v>1</v>
      </c>
      <c r="F1451" s="206" t="s">
        <v>992</v>
      </c>
      <c r="G1451" s="204"/>
      <c r="H1451" s="205" t="s">
        <v>1</v>
      </c>
      <c r="I1451" s="207"/>
      <c r="J1451" s="204"/>
      <c r="K1451" s="204"/>
      <c r="L1451" s="208"/>
      <c r="M1451" s="209"/>
      <c r="N1451" s="210"/>
      <c r="O1451" s="210"/>
      <c r="P1451" s="210"/>
      <c r="Q1451" s="210"/>
      <c r="R1451" s="210"/>
      <c r="S1451" s="210"/>
      <c r="T1451" s="211"/>
      <c r="AT1451" s="212" t="s">
        <v>200</v>
      </c>
      <c r="AU1451" s="212" t="s">
        <v>81</v>
      </c>
      <c r="AV1451" s="12" t="s">
        <v>81</v>
      </c>
      <c r="AW1451" s="12" t="s">
        <v>30</v>
      </c>
      <c r="AX1451" s="12" t="s">
        <v>73</v>
      </c>
      <c r="AY1451" s="212" t="s">
        <v>124</v>
      </c>
    </row>
    <row r="1452" spans="2:51" s="13" customFormat="1" ht="11.25">
      <c r="B1452" s="213"/>
      <c r="C1452" s="214"/>
      <c r="D1452" s="193" t="s">
        <v>200</v>
      </c>
      <c r="E1452" s="215" t="s">
        <v>1</v>
      </c>
      <c r="F1452" s="216" t="s">
        <v>1050</v>
      </c>
      <c r="G1452" s="214"/>
      <c r="H1452" s="217">
        <v>1</v>
      </c>
      <c r="I1452" s="218"/>
      <c r="J1452" s="214"/>
      <c r="K1452" s="214"/>
      <c r="L1452" s="219"/>
      <c r="M1452" s="220"/>
      <c r="N1452" s="221"/>
      <c r="O1452" s="221"/>
      <c r="P1452" s="221"/>
      <c r="Q1452" s="221"/>
      <c r="R1452" s="221"/>
      <c r="S1452" s="221"/>
      <c r="T1452" s="222"/>
      <c r="AT1452" s="223" t="s">
        <v>200</v>
      </c>
      <c r="AU1452" s="223" t="s">
        <v>81</v>
      </c>
      <c r="AV1452" s="13" t="s">
        <v>83</v>
      </c>
      <c r="AW1452" s="13" t="s">
        <v>30</v>
      </c>
      <c r="AX1452" s="13" t="s">
        <v>73</v>
      </c>
      <c r="AY1452" s="223" t="s">
        <v>124</v>
      </c>
    </row>
    <row r="1453" spans="2:51" s="13" customFormat="1" ht="11.25">
      <c r="B1453" s="213"/>
      <c r="C1453" s="214"/>
      <c r="D1453" s="193" t="s">
        <v>200</v>
      </c>
      <c r="E1453" s="215" t="s">
        <v>1</v>
      </c>
      <c r="F1453" s="216" t="s">
        <v>1051</v>
      </c>
      <c r="G1453" s="214"/>
      <c r="H1453" s="217">
        <v>1</v>
      </c>
      <c r="I1453" s="218"/>
      <c r="J1453" s="214"/>
      <c r="K1453" s="214"/>
      <c r="L1453" s="219"/>
      <c r="M1453" s="220"/>
      <c r="N1453" s="221"/>
      <c r="O1453" s="221"/>
      <c r="P1453" s="221"/>
      <c r="Q1453" s="221"/>
      <c r="R1453" s="221"/>
      <c r="S1453" s="221"/>
      <c r="T1453" s="222"/>
      <c r="AT1453" s="223" t="s">
        <v>200</v>
      </c>
      <c r="AU1453" s="223" t="s">
        <v>81</v>
      </c>
      <c r="AV1453" s="13" t="s">
        <v>83</v>
      </c>
      <c r="AW1453" s="13" t="s">
        <v>30</v>
      </c>
      <c r="AX1453" s="13" t="s">
        <v>73</v>
      </c>
      <c r="AY1453" s="223" t="s">
        <v>124</v>
      </c>
    </row>
    <row r="1454" spans="2:51" s="13" customFormat="1" ht="11.25">
      <c r="B1454" s="213"/>
      <c r="C1454" s="214"/>
      <c r="D1454" s="193" t="s">
        <v>200</v>
      </c>
      <c r="E1454" s="215" t="s">
        <v>1</v>
      </c>
      <c r="F1454" s="216" t="s">
        <v>1053</v>
      </c>
      <c r="G1454" s="214"/>
      <c r="H1454" s="217">
        <v>1</v>
      </c>
      <c r="I1454" s="218"/>
      <c r="J1454" s="214"/>
      <c r="K1454" s="214"/>
      <c r="L1454" s="219"/>
      <c r="M1454" s="220"/>
      <c r="N1454" s="221"/>
      <c r="O1454" s="221"/>
      <c r="P1454" s="221"/>
      <c r="Q1454" s="221"/>
      <c r="R1454" s="221"/>
      <c r="S1454" s="221"/>
      <c r="T1454" s="222"/>
      <c r="AT1454" s="223" t="s">
        <v>200</v>
      </c>
      <c r="AU1454" s="223" t="s">
        <v>81</v>
      </c>
      <c r="AV1454" s="13" t="s">
        <v>83</v>
      </c>
      <c r="AW1454" s="13" t="s">
        <v>30</v>
      </c>
      <c r="AX1454" s="13" t="s">
        <v>73</v>
      </c>
      <c r="AY1454" s="223" t="s">
        <v>124</v>
      </c>
    </row>
    <row r="1455" spans="2:51" s="13" customFormat="1" ht="11.25">
      <c r="B1455" s="213"/>
      <c r="C1455" s="214"/>
      <c r="D1455" s="193" t="s">
        <v>200</v>
      </c>
      <c r="E1455" s="215" t="s">
        <v>1</v>
      </c>
      <c r="F1455" s="216" t="s">
        <v>1054</v>
      </c>
      <c r="G1455" s="214"/>
      <c r="H1455" s="217">
        <v>7.2</v>
      </c>
      <c r="I1455" s="218"/>
      <c r="J1455" s="214"/>
      <c r="K1455" s="214"/>
      <c r="L1455" s="219"/>
      <c r="M1455" s="220"/>
      <c r="N1455" s="221"/>
      <c r="O1455" s="221"/>
      <c r="P1455" s="221"/>
      <c r="Q1455" s="221"/>
      <c r="R1455" s="221"/>
      <c r="S1455" s="221"/>
      <c r="T1455" s="222"/>
      <c r="AT1455" s="223" t="s">
        <v>200</v>
      </c>
      <c r="AU1455" s="223" t="s">
        <v>81</v>
      </c>
      <c r="AV1455" s="13" t="s">
        <v>83</v>
      </c>
      <c r="AW1455" s="13" t="s">
        <v>30</v>
      </c>
      <c r="AX1455" s="13" t="s">
        <v>73</v>
      </c>
      <c r="AY1455" s="223" t="s">
        <v>124</v>
      </c>
    </row>
    <row r="1456" spans="2:51" s="12" customFormat="1" ht="11.25">
      <c r="B1456" s="203"/>
      <c r="C1456" s="204"/>
      <c r="D1456" s="193" t="s">
        <v>200</v>
      </c>
      <c r="E1456" s="205" t="s">
        <v>1</v>
      </c>
      <c r="F1456" s="206" t="s">
        <v>232</v>
      </c>
      <c r="G1456" s="204"/>
      <c r="H1456" s="205" t="s">
        <v>1</v>
      </c>
      <c r="I1456" s="207"/>
      <c r="J1456" s="204"/>
      <c r="K1456" s="204"/>
      <c r="L1456" s="208"/>
      <c r="M1456" s="209"/>
      <c r="N1456" s="210"/>
      <c r="O1456" s="210"/>
      <c r="P1456" s="210"/>
      <c r="Q1456" s="210"/>
      <c r="R1456" s="210"/>
      <c r="S1456" s="210"/>
      <c r="T1456" s="211"/>
      <c r="AT1456" s="212" t="s">
        <v>200</v>
      </c>
      <c r="AU1456" s="212" t="s">
        <v>81</v>
      </c>
      <c r="AV1456" s="12" t="s">
        <v>81</v>
      </c>
      <c r="AW1456" s="12" t="s">
        <v>30</v>
      </c>
      <c r="AX1456" s="12" t="s">
        <v>73</v>
      </c>
      <c r="AY1456" s="212" t="s">
        <v>124</v>
      </c>
    </row>
    <row r="1457" spans="1:65" s="12" customFormat="1" ht="11.25">
      <c r="B1457" s="203"/>
      <c r="C1457" s="204"/>
      <c r="D1457" s="193" t="s">
        <v>200</v>
      </c>
      <c r="E1457" s="205" t="s">
        <v>1</v>
      </c>
      <c r="F1457" s="206" t="s">
        <v>1004</v>
      </c>
      <c r="G1457" s="204"/>
      <c r="H1457" s="205" t="s">
        <v>1</v>
      </c>
      <c r="I1457" s="207"/>
      <c r="J1457" s="204"/>
      <c r="K1457" s="204"/>
      <c r="L1457" s="208"/>
      <c r="M1457" s="209"/>
      <c r="N1457" s="210"/>
      <c r="O1457" s="210"/>
      <c r="P1457" s="210"/>
      <c r="Q1457" s="210"/>
      <c r="R1457" s="210"/>
      <c r="S1457" s="210"/>
      <c r="T1457" s="211"/>
      <c r="AT1457" s="212" t="s">
        <v>200</v>
      </c>
      <c r="AU1457" s="212" t="s">
        <v>81</v>
      </c>
      <c r="AV1457" s="12" t="s">
        <v>81</v>
      </c>
      <c r="AW1457" s="12" t="s">
        <v>30</v>
      </c>
      <c r="AX1457" s="12" t="s">
        <v>73</v>
      </c>
      <c r="AY1457" s="212" t="s">
        <v>124</v>
      </c>
    </row>
    <row r="1458" spans="1:65" s="12" customFormat="1" ht="11.25">
      <c r="B1458" s="203"/>
      <c r="C1458" s="204"/>
      <c r="D1458" s="193" t="s">
        <v>200</v>
      </c>
      <c r="E1458" s="205" t="s">
        <v>1</v>
      </c>
      <c r="F1458" s="206" t="s">
        <v>984</v>
      </c>
      <c r="G1458" s="204"/>
      <c r="H1458" s="205" t="s">
        <v>1</v>
      </c>
      <c r="I1458" s="207"/>
      <c r="J1458" s="204"/>
      <c r="K1458" s="204"/>
      <c r="L1458" s="208"/>
      <c r="M1458" s="209"/>
      <c r="N1458" s="210"/>
      <c r="O1458" s="210"/>
      <c r="P1458" s="210"/>
      <c r="Q1458" s="210"/>
      <c r="R1458" s="210"/>
      <c r="S1458" s="210"/>
      <c r="T1458" s="211"/>
      <c r="AT1458" s="212" t="s">
        <v>200</v>
      </c>
      <c r="AU1458" s="212" t="s">
        <v>81</v>
      </c>
      <c r="AV1458" s="12" t="s">
        <v>81</v>
      </c>
      <c r="AW1458" s="12" t="s">
        <v>30</v>
      </c>
      <c r="AX1458" s="12" t="s">
        <v>73</v>
      </c>
      <c r="AY1458" s="212" t="s">
        <v>124</v>
      </c>
    </row>
    <row r="1459" spans="1:65" s="13" customFormat="1" ht="11.25">
      <c r="B1459" s="213"/>
      <c r="C1459" s="214"/>
      <c r="D1459" s="193" t="s">
        <v>200</v>
      </c>
      <c r="E1459" s="215" t="s">
        <v>1</v>
      </c>
      <c r="F1459" s="216" t="s">
        <v>1055</v>
      </c>
      <c r="G1459" s="214"/>
      <c r="H1459" s="217">
        <v>1</v>
      </c>
      <c r="I1459" s="218"/>
      <c r="J1459" s="214"/>
      <c r="K1459" s="214"/>
      <c r="L1459" s="219"/>
      <c r="M1459" s="220"/>
      <c r="N1459" s="221"/>
      <c r="O1459" s="221"/>
      <c r="P1459" s="221"/>
      <c r="Q1459" s="221"/>
      <c r="R1459" s="221"/>
      <c r="S1459" s="221"/>
      <c r="T1459" s="222"/>
      <c r="AT1459" s="223" t="s">
        <v>200</v>
      </c>
      <c r="AU1459" s="223" t="s">
        <v>81</v>
      </c>
      <c r="AV1459" s="13" t="s">
        <v>83</v>
      </c>
      <c r="AW1459" s="13" t="s">
        <v>30</v>
      </c>
      <c r="AX1459" s="13" t="s">
        <v>73</v>
      </c>
      <c r="AY1459" s="223" t="s">
        <v>124</v>
      </c>
    </row>
    <row r="1460" spans="1:65" s="13" customFormat="1" ht="11.25">
      <c r="B1460" s="213"/>
      <c r="C1460" s="214"/>
      <c r="D1460" s="193" t="s">
        <v>200</v>
      </c>
      <c r="E1460" s="215" t="s">
        <v>1</v>
      </c>
      <c r="F1460" s="216" t="s">
        <v>1056</v>
      </c>
      <c r="G1460" s="214"/>
      <c r="H1460" s="217">
        <v>1</v>
      </c>
      <c r="I1460" s="218"/>
      <c r="J1460" s="214"/>
      <c r="K1460" s="214"/>
      <c r="L1460" s="219"/>
      <c r="M1460" s="220"/>
      <c r="N1460" s="221"/>
      <c r="O1460" s="221"/>
      <c r="P1460" s="221"/>
      <c r="Q1460" s="221"/>
      <c r="R1460" s="221"/>
      <c r="S1460" s="221"/>
      <c r="T1460" s="222"/>
      <c r="AT1460" s="223" t="s">
        <v>200</v>
      </c>
      <c r="AU1460" s="223" t="s">
        <v>81</v>
      </c>
      <c r="AV1460" s="13" t="s">
        <v>83</v>
      </c>
      <c r="AW1460" s="13" t="s">
        <v>30</v>
      </c>
      <c r="AX1460" s="13" t="s">
        <v>73</v>
      </c>
      <c r="AY1460" s="223" t="s">
        <v>124</v>
      </c>
    </row>
    <row r="1461" spans="1:65" s="13" customFormat="1" ht="11.25">
      <c r="B1461" s="213"/>
      <c r="C1461" s="214"/>
      <c r="D1461" s="193" t="s">
        <v>200</v>
      </c>
      <c r="E1461" s="215" t="s">
        <v>1</v>
      </c>
      <c r="F1461" s="216" t="s">
        <v>1057</v>
      </c>
      <c r="G1461" s="214"/>
      <c r="H1461" s="217">
        <v>1</v>
      </c>
      <c r="I1461" s="218"/>
      <c r="J1461" s="214"/>
      <c r="K1461" s="214"/>
      <c r="L1461" s="219"/>
      <c r="M1461" s="220"/>
      <c r="N1461" s="221"/>
      <c r="O1461" s="221"/>
      <c r="P1461" s="221"/>
      <c r="Q1461" s="221"/>
      <c r="R1461" s="221"/>
      <c r="S1461" s="221"/>
      <c r="T1461" s="222"/>
      <c r="AT1461" s="223" t="s">
        <v>200</v>
      </c>
      <c r="AU1461" s="223" t="s">
        <v>81</v>
      </c>
      <c r="AV1461" s="13" t="s">
        <v>83</v>
      </c>
      <c r="AW1461" s="13" t="s">
        <v>30</v>
      </c>
      <c r="AX1461" s="13" t="s">
        <v>73</v>
      </c>
      <c r="AY1461" s="223" t="s">
        <v>124</v>
      </c>
    </row>
    <row r="1462" spans="1:65" s="12" customFormat="1" ht="11.25">
      <c r="B1462" s="203"/>
      <c r="C1462" s="204"/>
      <c r="D1462" s="193" t="s">
        <v>200</v>
      </c>
      <c r="E1462" s="205" t="s">
        <v>1</v>
      </c>
      <c r="F1462" s="206" t="s">
        <v>1008</v>
      </c>
      <c r="G1462" s="204"/>
      <c r="H1462" s="205" t="s">
        <v>1</v>
      </c>
      <c r="I1462" s="207"/>
      <c r="J1462" s="204"/>
      <c r="K1462" s="204"/>
      <c r="L1462" s="208"/>
      <c r="M1462" s="209"/>
      <c r="N1462" s="210"/>
      <c r="O1462" s="210"/>
      <c r="P1462" s="210"/>
      <c r="Q1462" s="210"/>
      <c r="R1462" s="210"/>
      <c r="S1462" s="210"/>
      <c r="T1462" s="211"/>
      <c r="AT1462" s="212" t="s">
        <v>200</v>
      </c>
      <c r="AU1462" s="212" t="s">
        <v>81</v>
      </c>
      <c r="AV1462" s="12" t="s">
        <v>81</v>
      </c>
      <c r="AW1462" s="12" t="s">
        <v>30</v>
      </c>
      <c r="AX1462" s="12" t="s">
        <v>73</v>
      </c>
      <c r="AY1462" s="212" t="s">
        <v>124</v>
      </c>
    </row>
    <row r="1463" spans="1:65" s="12" customFormat="1" ht="11.25">
      <c r="B1463" s="203"/>
      <c r="C1463" s="204"/>
      <c r="D1463" s="193" t="s">
        <v>200</v>
      </c>
      <c r="E1463" s="205" t="s">
        <v>1</v>
      </c>
      <c r="F1463" s="206" t="s">
        <v>992</v>
      </c>
      <c r="G1463" s="204"/>
      <c r="H1463" s="205" t="s">
        <v>1</v>
      </c>
      <c r="I1463" s="207"/>
      <c r="J1463" s="204"/>
      <c r="K1463" s="204"/>
      <c r="L1463" s="208"/>
      <c r="M1463" s="209"/>
      <c r="N1463" s="210"/>
      <c r="O1463" s="210"/>
      <c r="P1463" s="210"/>
      <c r="Q1463" s="210"/>
      <c r="R1463" s="210"/>
      <c r="S1463" s="210"/>
      <c r="T1463" s="211"/>
      <c r="AT1463" s="212" t="s">
        <v>200</v>
      </c>
      <c r="AU1463" s="212" t="s">
        <v>81</v>
      </c>
      <c r="AV1463" s="12" t="s">
        <v>81</v>
      </c>
      <c r="AW1463" s="12" t="s">
        <v>30</v>
      </c>
      <c r="AX1463" s="12" t="s">
        <v>73</v>
      </c>
      <c r="AY1463" s="212" t="s">
        <v>124</v>
      </c>
    </row>
    <row r="1464" spans="1:65" s="13" customFormat="1" ht="11.25">
      <c r="B1464" s="213"/>
      <c r="C1464" s="214"/>
      <c r="D1464" s="193" t="s">
        <v>200</v>
      </c>
      <c r="E1464" s="215" t="s">
        <v>1</v>
      </c>
      <c r="F1464" s="216" t="s">
        <v>1058</v>
      </c>
      <c r="G1464" s="214"/>
      <c r="H1464" s="217">
        <v>1</v>
      </c>
      <c r="I1464" s="218"/>
      <c r="J1464" s="214"/>
      <c r="K1464" s="214"/>
      <c r="L1464" s="219"/>
      <c r="M1464" s="220"/>
      <c r="N1464" s="221"/>
      <c r="O1464" s="221"/>
      <c r="P1464" s="221"/>
      <c r="Q1464" s="221"/>
      <c r="R1464" s="221"/>
      <c r="S1464" s="221"/>
      <c r="T1464" s="222"/>
      <c r="AT1464" s="223" t="s">
        <v>200</v>
      </c>
      <c r="AU1464" s="223" t="s">
        <v>81</v>
      </c>
      <c r="AV1464" s="13" t="s">
        <v>83</v>
      </c>
      <c r="AW1464" s="13" t="s">
        <v>30</v>
      </c>
      <c r="AX1464" s="13" t="s">
        <v>73</v>
      </c>
      <c r="AY1464" s="223" t="s">
        <v>124</v>
      </c>
    </row>
    <row r="1465" spans="1:65" s="13" customFormat="1" ht="11.25">
      <c r="B1465" s="213"/>
      <c r="C1465" s="214"/>
      <c r="D1465" s="193" t="s">
        <v>200</v>
      </c>
      <c r="E1465" s="215" t="s">
        <v>1</v>
      </c>
      <c r="F1465" s="216" t="s">
        <v>1057</v>
      </c>
      <c r="G1465" s="214"/>
      <c r="H1465" s="217">
        <v>1</v>
      </c>
      <c r="I1465" s="218"/>
      <c r="J1465" s="214"/>
      <c r="K1465" s="214"/>
      <c r="L1465" s="219"/>
      <c r="M1465" s="220"/>
      <c r="N1465" s="221"/>
      <c r="O1465" s="221"/>
      <c r="P1465" s="221"/>
      <c r="Q1465" s="221"/>
      <c r="R1465" s="221"/>
      <c r="S1465" s="221"/>
      <c r="T1465" s="222"/>
      <c r="AT1465" s="223" t="s">
        <v>200</v>
      </c>
      <c r="AU1465" s="223" t="s">
        <v>81</v>
      </c>
      <c r="AV1465" s="13" t="s">
        <v>83</v>
      </c>
      <c r="AW1465" s="13" t="s">
        <v>30</v>
      </c>
      <c r="AX1465" s="13" t="s">
        <v>73</v>
      </c>
      <c r="AY1465" s="223" t="s">
        <v>124</v>
      </c>
    </row>
    <row r="1466" spans="1:65" s="13" customFormat="1" ht="11.25">
      <c r="B1466" s="213"/>
      <c r="C1466" s="214"/>
      <c r="D1466" s="193" t="s">
        <v>200</v>
      </c>
      <c r="E1466" s="215" t="s">
        <v>1</v>
      </c>
      <c r="F1466" s="216" t="s">
        <v>1059</v>
      </c>
      <c r="G1466" s="214"/>
      <c r="H1466" s="217">
        <v>1</v>
      </c>
      <c r="I1466" s="218"/>
      <c r="J1466" s="214"/>
      <c r="K1466" s="214"/>
      <c r="L1466" s="219"/>
      <c r="M1466" s="220"/>
      <c r="N1466" s="221"/>
      <c r="O1466" s="221"/>
      <c r="P1466" s="221"/>
      <c r="Q1466" s="221"/>
      <c r="R1466" s="221"/>
      <c r="S1466" s="221"/>
      <c r="T1466" s="222"/>
      <c r="AT1466" s="223" t="s">
        <v>200</v>
      </c>
      <c r="AU1466" s="223" t="s">
        <v>81</v>
      </c>
      <c r="AV1466" s="13" t="s">
        <v>83</v>
      </c>
      <c r="AW1466" s="13" t="s">
        <v>30</v>
      </c>
      <c r="AX1466" s="13" t="s">
        <v>73</v>
      </c>
      <c r="AY1466" s="223" t="s">
        <v>124</v>
      </c>
    </row>
    <row r="1467" spans="1:65" s="13" customFormat="1" ht="11.25">
      <c r="B1467" s="213"/>
      <c r="C1467" s="214"/>
      <c r="D1467" s="193" t="s">
        <v>200</v>
      </c>
      <c r="E1467" s="215" t="s">
        <v>1</v>
      </c>
      <c r="F1467" s="216" t="s">
        <v>1054</v>
      </c>
      <c r="G1467" s="214"/>
      <c r="H1467" s="217">
        <v>7.2</v>
      </c>
      <c r="I1467" s="218"/>
      <c r="J1467" s="214"/>
      <c r="K1467" s="214"/>
      <c r="L1467" s="219"/>
      <c r="M1467" s="220"/>
      <c r="N1467" s="221"/>
      <c r="O1467" s="221"/>
      <c r="P1467" s="221"/>
      <c r="Q1467" s="221"/>
      <c r="R1467" s="221"/>
      <c r="S1467" s="221"/>
      <c r="T1467" s="222"/>
      <c r="AT1467" s="223" t="s">
        <v>200</v>
      </c>
      <c r="AU1467" s="223" t="s">
        <v>81</v>
      </c>
      <c r="AV1467" s="13" t="s">
        <v>83</v>
      </c>
      <c r="AW1467" s="13" t="s">
        <v>30</v>
      </c>
      <c r="AX1467" s="13" t="s">
        <v>73</v>
      </c>
      <c r="AY1467" s="223" t="s">
        <v>124</v>
      </c>
    </row>
    <row r="1468" spans="1:65" s="14" customFormat="1" ht="11.25">
      <c r="B1468" s="224"/>
      <c r="C1468" s="225"/>
      <c r="D1468" s="193" t="s">
        <v>200</v>
      </c>
      <c r="E1468" s="226" t="s">
        <v>1</v>
      </c>
      <c r="F1468" s="227" t="s">
        <v>205</v>
      </c>
      <c r="G1468" s="225"/>
      <c r="H1468" s="228">
        <v>29.8</v>
      </c>
      <c r="I1468" s="229"/>
      <c r="J1468" s="225"/>
      <c r="K1468" s="225"/>
      <c r="L1468" s="230"/>
      <c r="M1468" s="231"/>
      <c r="N1468" s="232"/>
      <c r="O1468" s="232"/>
      <c r="P1468" s="232"/>
      <c r="Q1468" s="232"/>
      <c r="R1468" s="232"/>
      <c r="S1468" s="232"/>
      <c r="T1468" s="233"/>
      <c r="AT1468" s="234" t="s">
        <v>200</v>
      </c>
      <c r="AU1468" s="234" t="s">
        <v>81</v>
      </c>
      <c r="AV1468" s="14" t="s">
        <v>129</v>
      </c>
      <c r="AW1468" s="14" t="s">
        <v>30</v>
      </c>
      <c r="AX1468" s="14" t="s">
        <v>81</v>
      </c>
      <c r="AY1468" s="234" t="s">
        <v>124</v>
      </c>
    </row>
    <row r="1469" spans="1:65" s="2" customFormat="1" ht="49.15" customHeight="1">
      <c r="A1469" s="34"/>
      <c r="B1469" s="35"/>
      <c r="C1469" s="179" t="s">
        <v>587</v>
      </c>
      <c r="D1469" s="179" t="s">
        <v>125</v>
      </c>
      <c r="E1469" s="180" t="s">
        <v>1060</v>
      </c>
      <c r="F1469" s="181" t="s">
        <v>1061</v>
      </c>
      <c r="G1469" s="182" t="s">
        <v>216</v>
      </c>
      <c r="H1469" s="183">
        <v>7.3710000000000004</v>
      </c>
      <c r="I1469" s="184"/>
      <c r="J1469" s="185">
        <f>ROUND(I1469*H1469,2)</f>
        <v>0</v>
      </c>
      <c r="K1469" s="186"/>
      <c r="L1469" s="39"/>
      <c r="M1469" s="187" t="s">
        <v>1</v>
      </c>
      <c r="N1469" s="188" t="s">
        <v>38</v>
      </c>
      <c r="O1469" s="71"/>
      <c r="P1469" s="189">
        <f>O1469*H1469</f>
        <v>0</v>
      </c>
      <c r="Q1469" s="189">
        <v>0</v>
      </c>
      <c r="R1469" s="189">
        <f>Q1469*H1469</f>
        <v>0</v>
      </c>
      <c r="S1469" s="189">
        <v>0</v>
      </c>
      <c r="T1469" s="190">
        <f>S1469*H1469</f>
        <v>0</v>
      </c>
      <c r="U1469" s="34"/>
      <c r="V1469" s="34"/>
      <c r="W1469" s="34"/>
      <c r="X1469" s="34"/>
      <c r="Y1469" s="34"/>
      <c r="Z1469" s="34"/>
      <c r="AA1469" s="34"/>
      <c r="AB1469" s="34"/>
      <c r="AC1469" s="34"/>
      <c r="AD1469" s="34"/>
      <c r="AE1469" s="34"/>
      <c r="AR1469" s="191" t="s">
        <v>162</v>
      </c>
      <c r="AT1469" s="191" t="s">
        <v>125</v>
      </c>
      <c r="AU1469" s="191" t="s">
        <v>81</v>
      </c>
      <c r="AY1469" s="17" t="s">
        <v>124</v>
      </c>
      <c r="BE1469" s="192">
        <f>IF(N1469="základní",J1469,0)</f>
        <v>0</v>
      </c>
      <c r="BF1469" s="192">
        <f>IF(N1469="snížená",J1469,0)</f>
        <v>0</v>
      </c>
      <c r="BG1469" s="192">
        <f>IF(N1469="zákl. přenesená",J1469,0)</f>
        <v>0</v>
      </c>
      <c r="BH1469" s="192">
        <f>IF(N1469="sníž. přenesená",J1469,0)</f>
        <v>0</v>
      </c>
      <c r="BI1469" s="192">
        <f>IF(N1469="nulová",J1469,0)</f>
        <v>0</v>
      </c>
      <c r="BJ1469" s="17" t="s">
        <v>81</v>
      </c>
      <c r="BK1469" s="192">
        <f>ROUND(I1469*H1469,2)</f>
        <v>0</v>
      </c>
      <c r="BL1469" s="17" t="s">
        <v>162</v>
      </c>
      <c r="BM1469" s="191" t="s">
        <v>1062</v>
      </c>
    </row>
    <row r="1470" spans="1:65" s="13" customFormat="1" ht="11.25">
      <c r="B1470" s="213"/>
      <c r="C1470" s="214"/>
      <c r="D1470" s="193" t="s">
        <v>200</v>
      </c>
      <c r="E1470" s="215" t="s">
        <v>1</v>
      </c>
      <c r="F1470" s="216" t="s">
        <v>1063</v>
      </c>
      <c r="G1470" s="214"/>
      <c r="H1470" s="217">
        <v>4.3470000000000004</v>
      </c>
      <c r="I1470" s="218"/>
      <c r="J1470" s="214"/>
      <c r="K1470" s="214"/>
      <c r="L1470" s="219"/>
      <c r="M1470" s="220"/>
      <c r="N1470" s="221"/>
      <c r="O1470" s="221"/>
      <c r="P1470" s="221"/>
      <c r="Q1470" s="221"/>
      <c r="R1470" s="221"/>
      <c r="S1470" s="221"/>
      <c r="T1470" s="222"/>
      <c r="AT1470" s="223" t="s">
        <v>200</v>
      </c>
      <c r="AU1470" s="223" t="s">
        <v>81</v>
      </c>
      <c r="AV1470" s="13" t="s">
        <v>83</v>
      </c>
      <c r="AW1470" s="13" t="s">
        <v>30</v>
      </c>
      <c r="AX1470" s="13" t="s">
        <v>73</v>
      </c>
      <c r="AY1470" s="223" t="s">
        <v>124</v>
      </c>
    </row>
    <row r="1471" spans="1:65" s="12" customFormat="1" ht="11.25">
      <c r="B1471" s="203"/>
      <c r="C1471" s="204"/>
      <c r="D1471" s="193" t="s">
        <v>200</v>
      </c>
      <c r="E1471" s="205" t="s">
        <v>1</v>
      </c>
      <c r="F1471" s="206" t="s">
        <v>1064</v>
      </c>
      <c r="G1471" s="204"/>
      <c r="H1471" s="205" t="s">
        <v>1</v>
      </c>
      <c r="I1471" s="207"/>
      <c r="J1471" s="204"/>
      <c r="K1471" s="204"/>
      <c r="L1471" s="208"/>
      <c r="M1471" s="209"/>
      <c r="N1471" s="210"/>
      <c r="O1471" s="210"/>
      <c r="P1471" s="210"/>
      <c r="Q1471" s="210"/>
      <c r="R1471" s="210"/>
      <c r="S1471" s="210"/>
      <c r="T1471" s="211"/>
      <c r="AT1471" s="212" t="s">
        <v>200</v>
      </c>
      <c r="AU1471" s="212" t="s">
        <v>81</v>
      </c>
      <c r="AV1471" s="12" t="s">
        <v>81</v>
      </c>
      <c r="AW1471" s="12" t="s">
        <v>30</v>
      </c>
      <c r="AX1471" s="12" t="s">
        <v>73</v>
      </c>
      <c r="AY1471" s="212" t="s">
        <v>124</v>
      </c>
    </row>
    <row r="1472" spans="1:65" s="13" customFormat="1" ht="11.25">
      <c r="B1472" s="213"/>
      <c r="C1472" s="214"/>
      <c r="D1472" s="193" t="s">
        <v>200</v>
      </c>
      <c r="E1472" s="215" t="s">
        <v>1</v>
      </c>
      <c r="F1472" s="216" t="s">
        <v>1065</v>
      </c>
      <c r="G1472" s="214"/>
      <c r="H1472" s="217">
        <v>3.024</v>
      </c>
      <c r="I1472" s="218"/>
      <c r="J1472" s="214"/>
      <c r="K1472" s="214"/>
      <c r="L1472" s="219"/>
      <c r="M1472" s="220"/>
      <c r="N1472" s="221"/>
      <c r="O1472" s="221"/>
      <c r="P1472" s="221"/>
      <c r="Q1472" s="221"/>
      <c r="R1472" s="221"/>
      <c r="S1472" s="221"/>
      <c r="T1472" s="222"/>
      <c r="AT1472" s="223" t="s">
        <v>200</v>
      </c>
      <c r="AU1472" s="223" t="s">
        <v>81</v>
      </c>
      <c r="AV1472" s="13" t="s">
        <v>83</v>
      </c>
      <c r="AW1472" s="13" t="s">
        <v>30</v>
      </c>
      <c r="AX1472" s="13" t="s">
        <v>73</v>
      </c>
      <c r="AY1472" s="223" t="s">
        <v>124</v>
      </c>
    </row>
    <row r="1473" spans="1:65" s="12" customFormat="1" ht="11.25">
      <c r="B1473" s="203"/>
      <c r="C1473" s="204"/>
      <c r="D1473" s="193" t="s">
        <v>200</v>
      </c>
      <c r="E1473" s="205" t="s">
        <v>1</v>
      </c>
      <c r="F1473" s="206" t="s">
        <v>1066</v>
      </c>
      <c r="G1473" s="204"/>
      <c r="H1473" s="205" t="s">
        <v>1</v>
      </c>
      <c r="I1473" s="207"/>
      <c r="J1473" s="204"/>
      <c r="K1473" s="204"/>
      <c r="L1473" s="208"/>
      <c r="M1473" s="209"/>
      <c r="N1473" s="210"/>
      <c r="O1473" s="210"/>
      <c r="P1473" s="210"/>
      <c r="Q1473" s="210"/>
      <c r="R1473" s="210"/>
      <c r="S1473" s="210"/>
      <c r="T1473" s="211"/>
      <c r="AT1473" s="212" t="s">
        <v>200</v>
      </c>
      <c r="AU1473" s="212" t="s">
        <v>81</v>
      </c>
      <c r="AV1473" s="12" t="s">
        <v>81</v>
      </c>
      <c r="AW1473" s="12" t="s">
        <v>30</v>
      </c>
      <c r="AX1473" s="12" t="s">
        <v>73</v>
      </c>
      <c r="AY1473" s="212" t="s">
        <v>124</v>
      </c>
    </row>
    <row r="1474" spans="1:65" s="14" customFormat="1" ht="11.25">
      <c r="B1474" s="224"/>
      <c r="C1474" s="225"/>
      <c r="D1474" s="193" t="s">
        <v>200</v>
      </c>
      <c r="E1474" s="226" t="s">
        <v>1</v>
      </c>
      <c r="F1474" s="227" t="s">
        <v>205</v>
      </c>
      <c r="G1474" s="225"/>
      <c r="H1474" s="228">
        <v>7.3710000000000004</v>
      </c>
      <c r="I1474" s="229"/>
      <c r="J1474" s="225"/>
      <c r="K1474" s="225"/>
      <c r="L1474" s="230"/>
      <c r="M1474" s="231"/>
      <c r="N1474" s="232"/>
      <c r="O1474" s="232"/>
      <c r="P1474" s="232"/>
      <c r="Q1474" s="232"/>
      <c r="R1474" s="232"/>
      <c r="S1474" s="232"/>
      <c r="T1474" s="233"/>
      <c r="AT1474" s="234" t="s">
        <v>200</v>
      </c>
      <c r="AU1474" s="234" t="s">
        <v>81</v>
      </c>
      <c r="AV1474" s="14" t="s">
        <v>129</v>
      </c>
      <c r="AW1474" s="14" t="s">
        <v>30</v>
      </c>
      <c r="AX1474" s="14" t="s">
        <v>81</v>
      </c>
      <c r="AY1474" s="234" t="s">
        <v>124</v>
      </c>
    </row>
    <row r="1475" spans="1:65" s="2" customFormat="1" ht="21.75" customHeight="1">
      <c r="A1475" s="34"/>
      <c r="B1475" s="35"/>
      <c r="C1475" s="179" t="s">
        <v>1067</v>
      </c>
      <c r="D1475" s="179" t="s">
        <v>125</v>
      </c>
      <c r="E1475" s="180" t="s">
        <v>1068</v>
      </c>
      <c r="F1475" s="181" t="s">
        <v>1069</v>
      </c>
      <c r="G1475" s="182" t="s">
        <v>526</v>
      </c>
      <c r="H1475" s="183">
        <v>0.42</v>
      </c>
      <c r="I1475" s="184"/>
      <c r="J1475" s="185">
        <f>ROUND(I1475*H1475,2)</f>
        <v>0</v>
      </c>
      <c r="K1475" s="186"/>
      <c r="L1475" s="39"/>
      <c r="M1475" s="187" t="s">
        <v>1</v>
      </c>
      <c r="N1475" s="188" t="s">
        <v>38</v>
      </c>
      <c r="O1475" s="71"/>
      <c r="P1475" s="189">
        <f>O1475*H1475</f>
        <v>0</v>
      </c>
      <c r="Q1475" s="189">
        <v>0</v>
      </c>
      <c r="R1475" s="189">
        <f>Q1475*H1475</f>
        <v>0</v>
      </c>
      <c r="S1475" s="189">
        <v>0</v>
      </c>
      <c r="T1475" s="190">
        <f>S1475*H1475</f>
        <v>0</v>
      </c>
      <c r="U1475" s="34"/>
      <c r="V1475" s="34"/>
      <c r="W1475" s="34"/>
      <c r="X1475" s="34"/>
      <c r="Y1475" s="34"/>
      <c r="Z1475" s="34"/>
      <c r="AA1475" s="34"/>
      <c r="AB1475" s="34"/>
      <c r="AC1475" s="34"/>
      <c r="AD1475" s="34"/>
      <c r="AE1475" s="34"/>
      <c r="AR1475" s="191" t="s">
        <v>162</v>
      </c>
      <c r="AT1475" s="191" t="s">
        <v>125</v>
      </c>
      <c r="AU1475" s="191" t="s">
        <v>81</v>
      </c>
      <c r="AY1475" s="17" t="s">
        <v>124</v>
      </c>
      <c r="BE1475" s="192">
        <f>IF(N1475="základní",J1475,0)</f>
        <v>0</v>
      </c>
      <c r="BF1475" s="192">
        <f>IF(N1475="snížená",J1475,0)</f>
        <v>0</v>
      </c>
      <c r="BG1475" s="192">
        <f>IF(N1475="zákl. přenesená",J1475,0)</f>
        <v>0</v>
      </c>
      <c r="BH1475" s="192">
        <f>IF(N1475="sníž. přenesená",J1475,0)</f>
        <v>0</v>
      </c>
      <c r="BI1475" s="192">
        <f>IF(N1475="nulová",J1475,0)</f>
        <v>0</v>
      </c>
      <c r="BJ1475" s="17" t="s">
        <v>81</v>
      </c>
      <c r="BK1475" s="192">
        <f>ROUND(I1475*H1475,2)</f>
        <v>0</v>
      </c>
      <c r="BL1475" s="17" t="s">
        <v>162</v>
      </c>
      <c r="BM1475" s="191" t="s">
        <v>1070</v>
      </c>
    </row>
    <row r="1476" spans="1:65" s="2" customFormat="1" ht="29.25">
      <c r="A1476" s="34"/>
      <c r="B1476" s="35"/>
      <c r="C1476" s="36"/>
      <c r="D1476" s="193" t="s">
        <v>198</v>
      </c>
      <c r="E1476" s="36"/>
      <c r="F1476" s="194" t="s">
        <v>1071</v>
      </c>
      <c r="G1476" s="36"/>
      <c r="H1476" s="36"/>
      <c r="I1476" s="195"/>
      <c r="J1476" s="36"/>
      <c r="K1476" s="36"/>
      <c r="L1476" s="39"/>
      <c r="M1476" s="196"/>
      <c r="N1476" s="197"/>
      <c r="O1476" s="71"/>
      <c r="P1476" s="71"/>
      <c r="Q1476" s="71"/>
      <c r="R1476" s="71"/>
      <c r="S1476" s="71"/>
      <c r="T1476" s="72"/>
      <c r="U1476" s="34"/>
      <c r="V1476" s="34"/>
      <c r="W1476" s="34"/>
      <c r="X1476" s="34"/>
      <c r="Y1476" s="34"/>
      <c r="Z1476" s="34"/>
      <c r="AA1476" s="34"/>
      <c r="AB1476" s="34"/>
      <c r="AC1476" s="34"/>
      <c r="AD1476" s="34"/>
      <c r="AE1476" s="34"/>
      <c r="AT1476" s="17" t="s">
        <v>198</v>
      </c>
      <c r="AU1476" s="17" t="s">
        <v>81</v>
      </c>
    </row>
    <row r="1477" spans="1:65" s="11" customFormat="1" ht="25.9" customHeight="1">
      <c r="B1477" s="165"/>
      <c r="C1477" s="166"/>
      <c r="D1477" s="167" t="s">
        <v>72</v>
      </c>
      <c r="E1477" s="168" t="s">
        <v>1072</v>
      </c>
      <c r="F1477" s="168" t="s">
        <v>1073</v>
      </c>
      <c r="G1477" s="166"/>
      <c r="H1477" s="166"/>
      <c r="I1477" s="169"/>
      <c r="J1477" s="170">
        <f>BK1477</f>
        <v>0</v>
      </c>
      <c r="K1477" s="166"/>
      <c r="L1477" s="171"/>
      <c r="M1477" s="172"/>
      <c r="N1477" s="173"/>
      <c r="O1477" s="173"/>
      <c r="P1477" s="174">
        <f>SUM(P1478:P1484)</f>
        <v>0</v>
      </c>
      <c r="Q1477" s="173"/>
      <c r="R1477" s="174">
        <f>SUM(R1478:R1484)</f>
        <v>0</v>
      </c>
      <c r="S1477" s="173"/>
      <c r="T1477" s="175">
        <f>SUM(T1478:T1484)</f>
        <v>0</v>
      </c>
      <c r="AR1477" s="176" t="s">
        <v>83</v>
      </c>
      <c r="AT1477" s="177" t="s">
        <v>72</v>
      </c>
      <c r="AU1477" s="177" t="s">
        <v>73</v>
      </c>
      <c r="AY1477" s="176" t="s">
        <v>124</v>
      </c>
      <c r="BK1477" s="178">
        <f>SUM(BK1478:BK1484)</f>
        <v>0</v>
      </c>
    </row>
    <row r="1478" spans="1:65" s="2" customFormat="1" ht="24.2" customHeight="1">
      <c r="A1478" s="34"/>
      <c r="B1478" s="35"/>
      <c r="C1478" s="179" t="s">
        <v>594</v>
      </c>
      <c r="D1478" s="179" t="s">
        <v>125</v>
      </c>
      <c r="E1478" s="180" t="s">
        <v>1074</v>
      </c>
      <c r="F1478" s="181" t="s">
        <v>1075</v>
      </c>
      <c r="G1478" s="182" t="s">
        <v>226</v>
      </c>
      <c r="H1478" s="183">
        <v>4</v>
      </c>
      <c r="I1478" s="184"/>
      <c r="J1478" s="185">
        <f>ROUND(I1478*H1478,2)</f>
        <v>0</v>
      </c>
      <c r="K1478" s="186"/>
      <c r="L1478" s="39"/>
      <c r="M1478" s="187" t="s">
        <v>1</v>
      </c>
      <c r="N1478" s="188" t="s">
        <v>38</v>
      </c>
      <c r="O1478" s="71"/>
      <c r="P1478" s="189">
        <f>O1478*H1478</f>
        <v>0</v>
      </c>
      <c r="Q1478" s="189">
        <v>0</v>
      </c>
      <c r="R1478" s="189">
        <f>Q1478*H1478</f>
        <v>0</v>
      </c>
      <c r="S1478" s="189">
        <v>0</v>
      </c>
      <c r="T1478" s="190">
        <f>S1478*H1478</f>
        <v>0</v>
      </c>
      <c r="U1478" s="34"/>
      <c r="V1478" s="34"/>
      <c r="W1478" s="34"/>
      <c r="X1478" s="34"/>
      <c r="Y1478" s="34"/>
      <c r="Z1478" s="34"/>
      <c r="AA1478" s="34"/>
      <c r="AB1478" s="34"/>
      <c r="AC1478" s="34"/>
      <c r="AD1478" s="34"/>
      <c r="AE1478" s="34"/>
      <c r="AR1478" s="191" t="s">
        <v>162</v>
      </c>
      <c r="AT1478" s="191" t="s">
        <v>125</v>
      </c>
      <c r="AU1478" s="191" t="s">
        <v>81</v>
      </c>
      <c r="AY1478" s="17" t="s">
        <v>124</v>
      </c>
      <c r="BE1478" s="192">
        <f>IF(N1478="základní",J1478,0)</f>
        <v>0</v>
      </c>
      <c r="BF1478" s="192">
        <f>IF(N1478="snížená",J1478,0)</f>
        <v>0</v>
      </c>
      <c r="BG1478" s="192">
        <f>IF(N1478="zákl. přenesená",J1478,0)</f>
        <v>0</v>
      </c>
      <c r="BH1478" s="192">
        <f>IF(N1478="sníž. přenesená",J1478,0)</f>
        <v>0</v>
      </c>
      <c r="BI1478" s="192">
        <f>IF(N1478="nulová",J1478,0)</f>
        <v>0</v>
      </c>
      <c r="BJ1478" s="17" t="s">
        <v>81</v>
      </c>
      <c r="BK1478" s="192">
        <f>ROUND(I1478*H1478,2)</f>
        <v>0</v>
      </c>
      <c r="BL1478" s="17" t="s">
        <v>162</v>
      </c>
      <c r="BM1478" s="191" t="s">
        <v>1076</v>
      </c>
    </row>
    <row r="1479" spans="1:65" s="12" customFormat="1" ht="11.25">
      <c r="B1479" s="203"/>
      <c r="C1479" s="204"/>
      <c r="D1479" s="193" t="s">
        <v>200</v>
      </c>
      <c r="E1479" s="205" t="s">
        <v>1</v>
      </c>
      <c r="F1479" s="206" t="s">
        <v>1077</v>
      </c>
      <c r="G1479" s="204"/>
      <c r="H1479" s="205" t="s">
        <v>1</v>
      </c>
      <c r="I1479" s="207"/>
      <c r="J1479" s="204"/>
      <c r="K1479" s="204"/>
      <c r="L1479" s="208"/>
      <c r="M1479" s="209"/>
      <c r="N1479" s="210"/>
      <c r="O1479" s="210"/>
      <c r="P1479" s="210"/>
      <c r="Q1479" s="210"/>
      <c r="R1479" s="210"/>
      <c r="S1479" s="210"/>
      <c r="T1479" s="211"/>
      <c r="AT1479" s="212" t="s">
        <v>200</v>
      </c>
      <c r="AU1479" s="212" t="s">
        <v>81</v>
      </c>
      <c r="AV1479" s="12" t="s">
        <v>81</v>
      </c>
      <c r="AW1479" s="12" t="s">
        <v>30</v>
      </c>
      <c r="AX1479" s="12" t="s">
        <v>73</v>
      </c>
      <c r="AY1479" s="212" t="s">
        <v>124</v>
      </c>
    </row>
    <row r="1480" spans="1:65" s="12" customFormat="1" ht="11.25">
      <c r="B1480" s="203"/>
      <c r="C1480" s="204"/>
      <c r="D1480" s="193" t="s">
        <v>200</v>
      </c>
      <c r="E1480" s="205" t="s">
        <v>1</v>
      </c>
      <c r="F1480" s="206" t="s">
        <v>229</v>
      </c>
      <c r="G1480" s="204"/>
      <c r="H1480" s="205" t="s">
        <v>1</v>
      </c>
      <c r="I1480" s="207"/>
      <c r="J1480" s="204"/>
      <c r="K1480" s="204"/>
      <c r="L1480" s="208"/>
      <c r="M1480" s="209"/>
      <c r="N1480" s="210"/>
      <c r="O1480" s="210"/>
      <c r="P1480" s="210"/>
      <c r="Q1480" s="210"/>
      <c r="R1480" s="210"/>
      <c r="S1480" s="210"/>
      <c r="T1480" s="211"/>
      <c r="AT1480" s="212" t="s">
        <v>200</v>
      </c>
      <c r="AU1480" s="212" t="s">
        <v>81</v>
      </c>
      <c r="AV1480" s="12" t="s">
        <v>81</v>
      </c>
      <c r="AW1480" s="12" t="s">
        <v>30</v>
      </c>
      <c r="AX1480" s="12" t="s">
        <v>73</v>
      </c>
      <c r="AY1480" s="212" t="s">
        <v>124</v>
      </c>
    </row>
    <row r="1481" spans="1:65" s="13" customFormat="1" ht="11.25">
      <c r="B1481" s="213"/>
      <c r="C1481" s="214"/>
      <c r="D1481" s="193" t="s">
        <v>200</v>
      </c>
      <c r="E1481" s="215" t="s">
        <v>1</v>
      </c>
      <c r="F1481" s="216" t="s">
        <v>1078</v>
      </c>
      <c r="G1481" s="214"/>
      <c r="H1481" s="217">
        <v>2</v>
      </c>
      <c r="I1481" s="218"/>
      <c r="J1481" s="214"/>
      <c r="K1481" s="214"/>
      <c r="L1481" s="219"/>
      <c r="M1481" s="220"/>
      <c r="N1481" s="221"/>
      <c r="O1481" s="221"/>
      <c r="P1481" s="221"/>
      <c r="Q1481" s="221"/>
      <c r="R1481" s="221"/>
      <c r="S1481" s="221"/>
      <c r="T1481" s="222"/>
      <c r="AT1481" s="223" t="s">
        <v>200</v>
      </c>
      <c r="AU1481" s="223" t="s">
        <v>81</v>
      </c>
      <c r="AV1481" s="13" t="s">
        <v>83</v>
      </c>
      <c r="AW1481" s="13" t="s">
        <v>30</v>
      </c>
      <c r="AX1481" s="13" t="s">
        <v>73</v>
      </c>
      <c r="AY1481" s="223" t="s">
        <v>124</v>
      </c>
    </row>
    <row r="1482" spans="1:65" s="12" customFormat="1" ht="11.25">
      <c r="B1482" s="203"/>
      <c r="C1482" s="204"/>
      <c r="D1482" s="193" t="s">
        <v>200</v>
      </c>
      <c r="E1482" s="205" t="s">
        <v>1</v>
      </c>
      <c r="F1482" s="206" t="s">
        <v>231</v>
      </c>
      <c r="G1482" s="204"/>
      <c r="H1482" s="205" t="s">
        <v>1</v>
      </c>
      <c r="I1482" s="207"/>
      <c r="J1482" s="204"/>
      <c r="K1482" s="204"/>
      <c r="L1482" s="208"/>
      <c r="M1482" s="209"/>
      <c r="N1482" s="210"/>
      <c r="O1482" s="210"/>
      <c r="P1482" s="210"/>
      <c r="Q1482" s="210"/>
      <c r="R1482" s="210"/>
      <c r="S1482" s="210"/>
      <c r="T1482" s="211"/>
      <c r="AT1482" s="212" t="s">
        <v>200</v>
      </c>
      <c r="AU1482" s="212" t="s">
        <v>81</v>
      </c>
      <c r="AV1482" s="12" t="s">
        <v>81</v>
      </c>
      <c r="AW1482" s="12" t="s">
        <v>30</v>
      </c>
      <c r="AX1482" s="12" t="s">
        <v>73</v>
      </c>
      <c r="AY1482" s="212" t="s">
        <v>124</v>
      </c>
    </row>
    <row r="1483" spans="1:65" s="13" customFormat="1" ht="11.25">
      <c r="B1483" s="213"/>
      <c r="C1483" s="214"/>
      <c r="D1483" s="193" t="s">
        <v>200</v>
      </c>
      <c r="E1483" s="215" t="s">
        <v>1</v>
      </c>
      <c r="F1483" s="216" t="s">
        <v>1078</v>
      </c>
      <c r="G1483" s="214"/>
      <c r="H1483" s="217">
        <v>2</v>
      </c>
      <c r="I1483" s="218"/>
      <c r="J1483" s="214"/>
      <c r="K1483" s="214"/>
      <c r="L1483" s="219"/>
      <c r="M1483" s="220"/>
      <c r="N1483" s="221"/>
      <c r="O1483" s="221"/>
      <c r="P1483" s="221"/>
      <c r="Q1483" s="221"/>
      <c r="R1483" s="221"/>
      <c r="S1483" s="221"/>
      <c r="T1483" s="222"/>
      <c r="AT1483" s="223" t="s">
        <v>200</v>
      </c>
      <c r="AU1483" s="223" t="s">
        <v>81</v>
      </c>
      <c r="AV1483" s="13" t="s">
        <v>83</v>
      </c>
      <c r="AW1483" s="13" t="s">
        <v>30</v>
      </c>
      <c r="AX1483" s="13" t="s">
        <v>73</v>
      </c>
      <c r="AY1483" s="223" t="s">
        <v>124</v>
      </c>
    </row>
    <row r="1484" spans="1:65" s="14" customFormat="1" ht="11.25">
      <c r="B1484" s="224"/>
      <c r="C1484" s="225"/>
      <c r="D1484" s="193" t="s">
        <v>200</v>
      </c>
      <c r="E1484" s="226" t="s">
        <v>1</v>
      </c>
      <c r="F1484" s="227" t="s">
        <v>205</v>
      </c>
      <c r="G1484" s="225"/>
      <c r="H1484" s="228">
        <v>4</v>
      </c>
      <c r="I1484" s="229"/>
      <c r="J1484" s="225"/>
      <c r="K1484" s="225"/>
      <c r="L1484" s="230"/>
      <c r="M1484" s="231"/>
      <c r="N1484" s="232"/>
      <c r="O1484" s="232"/>
      <c r="P1484" s="232"/>
      <c r="Q1484" s="232"/>
      <c r="R1484" s="232"/>
      <c r="S1484" s="232"/>
      <c r="T1484" s="233"/>
      <c r="AT1484" s="234" t="s">
        <v>200</v>
      </c>
      <c r="AU1484" s="234" t="s">
        <v>81</v>
      </c>
      <c r="AV1484" s="14" t="s">
        <v>129</v>
      </c>
      <c r="AW1484" s="14" t="s">
        <v>30</v>
      </c>
      <c r="AX1484" s="14" t="s">
        <v>81</v>
      </c>
      <c r="AY1484" s="234" t="s">
        <v>124</v>
      </c>
    </row>
    <row r="1485" spans="1:65" s="11" customFormat="1" ht="25.9" customHeight="1">
      <c r="B1485" s="165"/>
      <c r="C1485" s="166"/>
      <c r="D1485" s="167" t="s">
        <v>72</v>
      </c>
      <c r="E1485" s="168" t="s">
        <v>1079</v>
      </c>
      <c r="F1485" s="168" t="s">
        <v>1080</v>
      </c>
      <c r="G1485" s="166"/>
      <c r="H1485" s="166"/>
      <c r="I1485" s="169"/>
      <c r="J1485" s="170">
        <f>BK1485</f>
        <v>0</v>
      </c>
      <c r="K1485" s="166"/>
      <c r="L1485" s="171"/>
      <c r="M1485" s="172"/>
      <c r="N1485" s="173"/>
      <c r="O1485" s="173"/>
      <c r="P1485" s="174">
        <f>SUM(P1486:P1500)</f>
        <v>0</v>
      </c>
      <c r="Q1485" s="173"/>
      <c r="R1485" s="174">
        <f>SUM(R1486:R1500)</f>
        <v>0</v>
      </c>
      <c r="S1485" s="173"/>
      <c r="T1485" s="175">
        <f>SUM(T1486:T1500)</f>
        <v>0</v>
      </c>
      <c r="AR1485" s="176" t="s">
        <v>83</v>
      </c>
      <c r="AT1485" s="177" t="s">
        <v>72</v>
      </c>
      <c r="AU1485" s="177" t="s">
        <v>73</v>
      </c>
      <c r="AY1485" s="176" t="s">
        <v>124</v>
      </c>
      <c r="BK1485" s="178">
        <f>SUM(BK1486:BK1500)</f>
        <v>0</v>
      </c>
    </row>
    <row r="1486" spans="1:65" s="2" customFormat="1" ht="16.5" customHeight="1">
      <c r="A1486" s="34"/>
      <c r="B1486" s="35"/>
      <c r="C1486" s="179" t="s">
        <v>611</v>
      </c>
      <c r="D1486" s="179" t="s">
        <v>125</v>
      </c>
      <c r="E1486" s="180" t="s">
        <v>1081</v>
      </c>
      <c r="F1486" s="181" t="s">
        <v>1082</v>
      </c>
      <c r="G1486" s="182" t="s">
        <v>928</v>
      </c>
      <c r="H1486" s="183">
        <v>6</v>
      </c>
      <c r="I1486" s="184"/>
      <c r="J1486" s="185">
        <f>ROUND(I1486*H1486,2)</f>
        <v>0</v>
      </c>
      <c r="K1486" s="186"/>
      <c r="L1486" s="39"/>
      <c r="M1486" s="187" t="s">
        <v>1</v>
      </c>
      <c r="N1486" s="188" t="s">
        <v>38</v>
      </c>
      <c r="O1486" s="71"/>
      <c r="P1486" s="189">
        <f>O1486*H1486</f>
        <v>0</v>
      </c>
      <c r="Q1486" s="189">
        <v>0</v>
      </c>
      <c r="R1486" s="189">
        <f>Q1486*H1486</f>
        <v>0</v>
      </c>
      <c r="S1486" s="189">
        <v>0</v>
      </c>
      <c r="T1486" s="190">
        <f>S1486*H1486</f>
        <v>0</v>
      </c>
      <c r="U1486" s="34"/>
      <c r="V1486" s="34"/>
      <c r="W1486" s="34"/>
      <c r="X1486" s="34"/>
      <c r="Y1486" s="34"/>
      <c r="Z1486" s="34"/>
      <c r="AA1486" s="34"/>
      <c r="AB1486" s="34"/>
      <c r="AC1486" s="34"/>
      <c r="AD1486" s="34"/>
      <c r="AE1486" s="34"/>
      <c r="AR1486" s="191" t="s">
        <v>162</v>
      </c>
      <c r="AT1486" s="191" t="s">
        <v>125</v>
      </c>
      <c r="AU1486" s="191" t="s">
        <v>81</v>
      </c>
      <c r="AY1486" s="17" t="s">
        <v>124</v>
      </c>
      <c r="BE1486" s="192">
        <f>IF(N1486="základní",J1486,0)</f>
        <v>0</v>
      </c>
      <c r="BF1486" s="192">
        <f>IF(N1486="snížená",J1486,0)</f>
        <v>0</v>
      </c>
      <c r="BG1486" s="192">
        <f>IF(N1486="zákl. přenesená",J1486,0)</f>
        <v>0</v>
      </c>
      <c r="BH1486" s="192">
        <f>IF(N1486="sníž. přenesená",J1486,0)</f>
        <v>0</v>
      </c>
      <c r="BI1486" s="192">
        <f>IF(N1486="nulová",J1486,0)</f>
        <v>0</v>
      </c>
      <c r="BJ1486" s="17" t="s">
        <v>81</v>
      </c>
      <c r="BK1486" s="192">
        <f>ROUND(I1486*H1486,2)</f>
        <v>0</v>
      </c>
      <c r="BL1486" s="17" t="s">
        <v>162</v>
      </c>
      <c r="BM1486" s="191" t="s">
        <v>1083</v>
      </c>
    </row>
    <row r="1487" spans="1:65" s="2" customFormat="1" ht="19.5">
      <c r="A1487" s="34"/>
      <c r="B1487" s="35"/>
      <c r="C1487" s="36"/>
      <c r="D1487" s="193" t="s">
        <v>198</v>
      </c>
      <c r="E1487" s="36"/>
      <c r="F1487" s="194" t="s">
        <v>1084</v>
      </c>
      <c r="G1487" s="36"/>
      <c r="H1487" s="36"/>
      <c r="I1487" s="195"/>
      <c r="J1487" s="36"/>
      <c r="K1487" s="36"/>
      <c r="L1487" s="39"/>
      <c r="M1487" s="196"/>
      <c r="N1487" s="197"/>
      <c r="O1487" s="71"/>
      <c r="P1487" s="71"/>
      <c r="Q1487" s="71"/>
      <c r="R1487" s="71"/>
      <c r="S1487" s="71"/>
      <c r="T1487" s="72"/>
      <c r="U1487" s="34"/>
      <c r="V1487" s="34"/>
      <c r="W1487" s="34"/>
      <c r="X1487" s="34"/>
      <c r="Y1487" s="34"/>
      <c r="Z1487" s="34"/>
      <c r="AA1487" s="34"/>
      <c r="AB1487" s="34"/>
      <c r="AC1487" s="34"/>
      <c r="AD1487" s="34"/>
      <c r="AE1487" s="34"/>
      <c r="AT1487" s="17" t="s">
        <v>198</v>
      </c>
      <c r="AU1487" s="17" t="s">
        <v>81</v>
      </c>
    </row>
    <row r="1488" spans="1:65" s="12" customFormat="1" ht="11.25">
      <c r="B1488" s="203"/>
      <c r="C1488" s="204"/>
      <c r="D1488" s="193" t="s">
        <v>200</v>
      </c>
      <c r="E1488" s="205" t="s">
        <v>1</v>
      </c>
      <c r="F1488" s="206" t="s">
        <v>555</v>
      </c>
      <c r="G1488" s="204"/>
      <c r="H1488" s="205" t="s">
        <v>1</v>
      </c>
      <c r="I1488" s="207"/>
      <c r="J1488" s="204"/>
      <c r="K1488" s="204"/>
      <c r="L1488" s="208"/>
      <c r="M1488" s="209"/>
      <c r="N1488" s="210"/>
      <c r="O1488" s="210"/>
      <c r="P1488" s="210"/>
      <c r="Q1488" s="210"/>
      <c r="R1488" s="210"/>
      <c r="S1488" s="210"/>
      <c r="T1488" s="211"/>
      <c r="AT1488" s="212" t="s">
        <v>200</v>
      </c>
      <c r="AU1488" s="212" t="s">
        <v>81</v>
      </c>
      <c r="AV1488" s="12" t="s">
        <v>81</v>
      </c>
      <c r="AW1488" s="12" t="s">
        <v>30</v>
      </c>
      <c r="AX1488" s="12" t="s">
        <v>73</v>
      </c>
      <c r="AY1488" s="212" t="s">
        <v>124</v>
      </c>
    </row>
    <row r="1489" spans="1:65" s="12" customFormat="1" ht="11.25">
      <c r="B1489" s="203"/>
      <c r="C1489" s="204"/>
      <c r="D1489" s="193" t="s">
        <v>200</v>
      </c>
      <c r="E1489" s="205" t="s">
        <v>1</v>
      </c>
      <c r="F1489" s="206" t="s">
        <v>229</v>
      </c>
      <c r="G1489" s="204"/>
      <c r="H1489" s="205" t="s">
        <v>1</v>
      </c>
      <c r="I1489" s="207"/>
      <c r="J1489" s="204"/>
      <c r="K1489" s="204"/>
      <c r="L1489" s="208"/>
      <c r="M1489" s="209"/>
      <c r="N1489" s="210"/>
      <c r="O1489" s="210"/>
      <c r="P1489" s="210"/>
      <c r="Q1489" s="210"/>
      <c r="R1489" s="210"/>
      <c r="S1489" s="210"/>
      <c r="T1489" s="211"/>
      <c r="AT1489" s="212" t="s">
        <v>200</v>
      </c>
      <c r="AU1489" s="212" t="s">
        <v>81</v>
      </c>
      <c r="AV1489" s="12" t="s">
        <v>81</v>
      </c>
      <c r="AW1489" s="12" t="s">
        <v>30</v>
      </c>
      <c r="AX1489" s="12" t="s">
        <v>73</v>
      </c>
      <c r="AY1489" s="212" t="s">
        <v>124</v>
      </c>
    </row>
    <row r="1490" spans="1:65" s="13" customFormat="1" ht="11.25">
      <c r="B1490" s="213"/>
      <c r="C1490" s="214"/>
      <c r="D1490" s="193" t="s">
        <v>200</v>
      </c>
      <c r="E1490" s="215" t="s">
        <v>1</v>
      </c>
      <c r="F1490" s="216" t="s">
        <v>763</v>
      </c>
      <c r="G1490" s="214"/>
      <c r="H1490" s="217">
        <v>1</v>
      </c>
      <c r="I1490" s="218"/>
      <c r="J1490" s="214"/>
      <c r="K1490" s="214"/>
      <c r="L1490" s="219"/>
      <c r="M1490" s="220"/>
      <c r="N1490" s="221"/>
      <c r="O1490" s="221"/>
      <c r="P1490" s="221"/>
      <c r="Q1490" s="221"/>
      <c r="R1490" s="221"/>
      <c r="S1490" s="221"/>
      <c r="T1490" s="222"/>
      <c r="AT1490" s="223" t="s">
        <v>200</v>
      </c>
      <c r="AU1490" s="223" t="s">
        <v>81</v>
      </c>
      <c r="AV1490" s="13" t="s">
        <v>83</v>
      </c>
      <c r="AW1490" s="13" t="s">
        <v>30</v>
      </c>
      <c r="AX1490" s="13" t="s">
        <v>73</v>
      </c>
      <c r="AY1490" s="223" t="s">
        <v>124</v>
      </c>
    </row>
    <row r="1491" spans="1:65" s="12" customFormat="1" ht="11.25">
      <c r="B1491" s="203"/>
      <c r="C1491" s="204"/>
      <c r="D1491" s="193" t="s">
        <v>200</v>
      </c>
      <c r="E1491" s="205" t="s">
        <v>1</v>
      </c>
      <c r="F1491" s="206" t="s">
        <v>231</v>
      </c>
      <c r="G1491" s="204"/>
      <c r="H1491" s="205" t="s">
        <v>1</v>
      </c>
      <c r="I1491" s="207"/>
      <c r="J1491" s="204"/>
      <c r="K1491" s="204"/>
      <c r="L1491" s="208"/>
      <c r="M1491" s="209"/>
      <c r="N1491" s="210"/>
      <c r="O1491" s="210"/>
      <c r="P1491" s="210"/>
      <c r="Q1491" s="210"/>
      <c r="R1491" s="210"/>
      <c r="S1491" s="210"/>
      <c r="T1491" s="211"/>
      <c r="AT1491" s="212" t="s">
        <v>200</v>
      </c>
      <c r="AU1491" s="212" t="s">
        <v>81</v>
      </c>
      <c r="AV1491" s="12" t="s">
        <v>81</v>
      </c>
      <c r="AW1491" s="12" t="s">
        <v>30</v>
      </c>
      <c r="AX1491" s="12" t="s">
        <v>73</v>
      </c>
      <c r="AY1491" s="212" t="s">
        <v>124</v>
      </c>
    </row>
    <row r="1492" spans="1:65" s="13" customFormat="1" ht="11.25">
      <c r="B1492" s="213"/>
      <c r="C1492" s="214"/>
      <c r="D1492" s="193" t="s">
        <v>200</v>
      </c>
      <c r="E1492" s="215" t="s">
        <v>1</v>
      </c>
      <c r="F1492" s="216" t="s">
        <v>246</v>
      </c>
      <c r="G1492" s="214"/>
      <c r="H1492" s="217">
        <v>1</v>
      </c>
      <c r="I1492" s="218"/>
      <c r="J1492" s="214"/>
      <c r="K1492" s="214"/>
      <c r="L1492" s="219"/>
      <c r="M1492" s="220"/>
      <c r="N1492" s="221"/>
      <c r="O1492" s="221"/>
      <c r="P1492" s="221"/>
      <c r="Q1492" s="221"/>
      <c r="R1492" s="221"/>
      <c r="S1492" s="221"/>
      <c r="T1492" s="222"/>
      <c r="AT1492" s="223" t="s">
        <v>200</v>
      </c>
      <c r="AU1492" s="223" t="s">
        <v>81</v>
      </c>
      <c r="AV1492" s="13" t="s">
        <v>83</v>
      </c>
      <c r="AW1492" s="13" t="s">
        <v>30</v>
      </c>
      <c r="AX1492" s="13" t="s">
        <v>73</v>
      </c>
      <c r="AY1492" s="223" t="s">
        <v>124</v>
      </c>
    </row>
    <row r="1493" spans="1:65" s="12" customFormat="1" ht="11.25">
      <c r="B1493" s="203"/>
      <c r="C1493" s="204"/>
      <c r="D1493" s="193" t="s">
        <v>200</v>
      </c>
      <c r="E1493" s="205" t="s">
        <v>1</v>
      </c>
      <c r="F1493" s="206" t="s">
        <v>561</v>
      </c>
      <c r="G1493" s="204"/>
      <c r="H1493" s="205" t="s">
        <v>1</v>
      </c>
      <c r="I1493" s="207"/>
      <c r="J1493" s="204"/>
      <c r="K1493" s="204"/>
      <c r="L1493" s="208"/>
      <c r="M1493" s="209"/>
      <c r="N1493" s="210"/>
      <c r="O1493" s="210"/>
      <c r="P1493" s="210"/>
      <c r="Q1493" s="210"/>
      <c r="R1493" s="210"/>
      <c r="S1493" s="210"/>
      <c r="T1493" s="211"/>
      <c r="AT1493" s="212" t="s">
        <v>200</v>
      </c>
      <c r="AU1493" s="212" t="s">
        <v>81</v>
      </c>
      <c r="AV1493" s="12" t="s">
        <v>81</v>
      </c>
      <c r="AW1493" s="12" t="s">
        <v>30</v>
      </c>
      <c r="AX1493" s="12" t="s">
        <v>73</v>
      </c>
      <c r="AY1493" s="212" t="s">
        <v>124</v>
      </c>
    </row>
    <row r="1494" spans="1:65" s="12" customFormat="1" ht="11.25">
      <c r="B1494" s="203"/>
      <c r="C1494" s="204"/>
      <c r="D1494" s="193" t="s">
        <v>200</v>
      </c>
      <c r="E1494" s="205" t="s">
        <v>1</v>
      </c>
      <c r="F1494" s="206" t="s">
        <v>229</v>
      </c>
      <c r="G1494" s="204"/>
      <c r="H1494" s="205" t="s">
        <v>1</v>
      </c>
      <c r="I1494" s="207"/>
      <c r="J1494" s="204"/>
      <c r="K1494" s="204"/>
      <c r="L1494" s="208"/>
      <c r="M1494" s="209"/>
      <c r="N1494" s="210"/>
      <c r="O1494" s="210"/>
      <c r="P1494" s="210"/>
      <c r="Q1494" s="210"/>
      <c r="R1494" s="210"/>
      <c r="S1494" s="210"/>
      <c r="T1494" s="211"/>
      <c r="AT1494" s="212" t="s">
        <v>200</v>
      </c>
      <c r="AU1494" s="212" t="s">
        <v>81</v>
      </c>
      <c r="AV1494" s="12" t="s">
        <v>81</v>
      </c>
      <c r="AW1494" s="12" t="s">
        <v>30</v>
      </c>
      <c r="AX1494" s="12" t="s">
        <v>73</v>
      </c>
      <c r="AY1494" s="212" t="s">
        <v>124</v>
      </c>
    </row>
    <row r="1495" spans="1:65" s="13" customFormat="1" ht="11.25">
      <c r="B1495" s="213"/>
      <c r="C1495" s="214"/>
      <c r="D1495" s="193" t="s">
        <v>200</v>
      </c>
      <c r="E1495" s="215" t="s">
        <v>1</v>
      </c>
      <c r="F1495" s="216" t="s">
        <v>780</v>
      </c>
      <c r="G1495" s="214"/>
      <c r="H1495" s="217">
        <v>1</v>
      </c>
      <c r="I1495" s="218"/>
      <c r="J1495" s="214"/>
      <c r="K1495" s="214"/>
      <c r="L1495" s="219"/>
      <c r="M1495" s="220"/>
      <c r="N1495" s="221"/>
      <c r="O1495" s="221"/>
      <c r="P1495" s="221"/>
      <c r="Q1495" s="221"/>
      <c r="R1495" s="221"/>
      <c r="S1495" s="221"/>
      <c r="T1495" s="222"/>
      <c r="AT1495" s="223" t="s">
        <v>200</v>
      </c>
      <c r="AU1495" s="223" t="s">
        <v>81</v>
      </c>
      <c r="AV1495" s="13" t="s">
        <v>83</v>
      </c>
      <c r="AW1495" s="13" t="s">
        <v>30</v>
      </c>
      <c r="AX1495" s="13" t="s">
        <v>73</v>
      </c>
      <c r="AY1495" s="223" t="s">
        <v>124</v>
      </c>
    </row>
    <row r="1496" spans="1:65" s="13" customFormat="1" ht="11.25">
      <c r="B1496" s="213"/>
      <c r="C1496" s="214"/>
      <c r="D1496" s="193" t="s">
        <v>200</v>
      </c>
      <c r="E1496" s="215" t="s">
        <v>1</v>
      </c>
      <c r="F1496" s="216" t="s">
        <v>1085</v>
      </c>
      <c r="G1496" s="214"/>
      <c r="H1496" s="217">
        <v>1</v>
      </c>
      <c r="I1496" s="218"/>
      <c r="J1496" s="214"/>
      <c r="K1496" s="214"/>
      <c r="L1496" s="219"/>
      <c r="M1496" s="220"/>
      <c r="N1496" s="221"/>
      <c r="O1496" s="221"/>
      <c r="P1496" s="221"/>
      <c r="Q1496" s="221"/>
      <c r="R1496" s="221"/>
      <c r="S1496" s="221"/>
      <c r="T1496" s="222"/>
      <c r="AT1496" s="223" t="s">
        <v>200</v>
      </c>
      <c r="AU1496" s="223" t="s">
        <v>81</v>
      </c>
      <c r="AV1496" s="13" t="s">
        <v>83</v>
      </c>
      <c r="AW1496" s="13" t="s">
        <v>30</v>
      </c>
      <c r="AX1496" s="13" t="s">
        <v>73</v>
      </c>
      <c r="AY1496" s="223" t="s">
        <v>124</v>
      </c>
    </row>
    <row r="1497" spans="1:65" s="12" customFormat="1" ht="11.25">
      <c r="B1497" s="203"/>
      <c r="C1497" s="204"/>
      <c r="D1497" s="193" t="s">
        <v>200</v>
      </c>
      <c r="E1497" s="205" t="s">
        <v>1</v>
      </c>
      <c r="F1497" s="206" t="s">
        <v>231</v>
      </c>
      <c r="G1497" s="204"/>
      <c r="H1497" s="205" t="s">
        <v>1</v>
      </c>
      <c r="I1497" s="207"/>
      <c r="J1497" s="204"/>
      <c r="K1497" s="204"/>
      <c r="L1497" s="208"/>
      <c r="M1497" s="209"/>
      <c r="N1497" s="210"/>
      <c r="O1497" s="210"/>
      <c r="P1497" s="210"/>
      <c r="Q1497" s="210"/>
      <c r="R1497" s="210"/>
      <c r="S1497" s="210"/>
      <c r="T1497" s="211"/>
      <c r="AT1497" s="212" t="s">
        <v>200</v>
      </c>
      <c r="AU1497" s="212" t="s">
        <v>81</v>
      </c>
      <c r="AV1497" s="12" t="s">
        <v>81</v>
      </c>
      <c r="AW1497" s="12" t="s">
        <v>30</v>
      </c>
      <c r="AX1497" s="12" t="s">
        <v>73</v>
      </c>
      <c r="AY1497" s="212" t="s">
        <v>124</v>
      </c>
    </row>
    <row r="1498" spans="1:65" s="13" customFormat="1" ht="11.25">
      <c r="B1498" s="213"/>
      <c r="C1498" s="214"/>
      <c r="D1498" s="193" t="s">
        <v>200</v>
      </c>
      <c r="E1498" s="215" t="s">
        <v>1</v>
      </c>
      <c r="F1498" s="216" t="s">
        <v>248</v>
      </c>
      <c r="G1498" s="214"/>
      <c r="H1498" s="217">
        <v>1</v>
      </c>
      <c r="I1498" s="218"/>
      <c r="J1498" s="214"/>
      <c r="K1498" s="214"/>
      <c r="L1498" s="219"/>
      <c r="M1498" s="220"/>
      <c r="N1498" s="221"/>
      <c r="O1498" s="221"/>
      <c r="P1498" s="221"/>
      <c r="Q1498" s="221"/>
      <c r="R1498" s="221"/>
      <c r="S1498" s="221"/>
      <c r="T1498" s="222"/>
      <c r="AT1498" s="223" t="s">
        <v>200</v>
      </c>
      <c r="AU1498" s="223" t="s">
        <v>81</v>
      </c>
      <c r="AV1498" s="13" t="s">
        <v>83</v>
      </c>
      <c r="AW1498" s="13" t="s">
        <v>30</v>
      </c>
      <c r="AX1498" s="13" t="s">
        <v>73</v>
      </c>
      <c r="AY1498" s="223" t="s">
        <v>124</v>
      </c>
    </row>
    <row r="1499" spans="1:65" s="13" customFormat="1" ht="11.25">
      <c r="B1499" s="213"/>
      <c r="C1499" s="214"/>
      <c r="D1499" s="193" t="s">
        <v>200</v>
      </c>
      <c r="E1499" s="215" t="s">
        <v>1</v>
      </c>
      <c r="F1499" s="216" t="s">
        <v>1086</v>
      </c>
      <c r="G1499" s="214"/>
      <c r="H1499" s="217">
        <v>1</v>
      </c>
      <c r="I1499" s="218"/>
      <c r="J1499" s="214"/>
      <c r="K1499" s="214"/>
      <c r="L1499" s="219"/>
      <c r="M1499" s="220"/>
      <c r="N1499" s="221"/>
      <c r="O1499" s="221"/>
      <c r="P1499" s="221"/>
      <c r="Q1499" s="221"/>
      <c r="R1499" s="221"/>
      <c r="S1499" s="221"/>
      <c r="T1499" s="222"/>
      <c r="AT1499" s="223" t="s">
        <v>200</v>
      </c>
      <c r="AU1499" s="223" t="s">
        <v>81</v>
      </c>
      <c r="AV1499" s="13" t="s">
        <v>83</v>
      </c>
      <c r="AW1499" s="13" t="s">
        <v>30</v>
      </c>
      <c r="AX1499" s="13" t="s">
        <v>73</v>
      </c>
      <c r="AY1499" s="223" t="s">
        <v>124</v>
      </c>
    </row>
    <row r="1500" spans="1:65" s="14" customFormat="1" ht="11.25">
      <c r="B1500" s="224"/>
      <c r="C1500" s="225"/>
      <c r="D1500" s="193" t="s">
        <v>200</v>
      </c>
      <c r="E1500" s="226" t="s">
        <v>1</v>
      </c>
      <c r="F1500" s="227" t="s">
        <v>205</v>
      </c>
      <c r="G1500" s="225"/>
      <c r="H1500" s="228">
        <v>6</v>
      </c>
      <c r="I1500" s="229"/>
      <c r="J1500" s="225"/>
      <c r="K1500" s="225"/>
      <c r="L1500" s="230"/>
      <c r="M1500" s="231"/>
      <c r="N1500" s="232"/>
      <c r="O1500" s="232"/>
      <c r="P1500" s="232"/>
      <c r="Q1500" s="232"/>
      <c r="R1500" s="232"/>
      <c r="S1500" s="232"/>
      <c r="T1500" s="233"/>
      <c r="AT1500" s="234" t="s">
        <v>200</v>
      </c>
      <c r="AU1500" s="234" t="s">
        <v>81</v>
      </c>
      <c r="AV1500" s="14" t="s">
        <v>129</v>
      </c>
      <c r="AW1500" s="14" t="s">
        <v>30</v>
      </c>
      <c r="AX1500" s="14" t="s">
        <v>81</v>
      </c>
      <c r="AY1500" s="234" t="s">
        <v>124</v>
      </c>
    </row>
    <row r="1501" spans="1:65" s="11" customFormat="1" ht="25.9" customHeight="1">
      <c r="B1501" s="165"/>
      <c r="C1501" s="166"/>
      <c r="D1501" s="167" t="s">
        <v>72</v>
      </c>
      <c r="E1501" s="168" t="s">
        <v>1087</v>
      </c>
      <c r="F1501" s="168" t="s">
        <v>1088</v>
      </c>
      <c r="G1501" s="166"/>
      <c r="H1501" s="166"/>
      <c r="I1501" s="169"/>
      <c r="J1501" s="170">
        <f>BK1501</f>
        <v>0</v>
      </c>
      <c r="K1501" s="166"/>
      <c r="L1501" s="171"/>
      <c r="M1501" s="172"/>
      <c r="N1501" s="173"/>
      <c r="O1501" s="173"/>
      <c r="P1501" s="174">
        <f>SUM(P1502:P1576)</f>
        <v>0</v>
      </c>
      <c r="Q1501" s="173"/>
      <c r="R1501" s="174">
        <f>SUM(R1502:R1576)</f>
        <v>0</v>
      </c>
      <c r="S1501" s="173"/>
      <c r="T1501" s="175">
        <f>SUM(T1502:T1576)</f>
        <v>0</v>
      </c>
      <c r="AR1501" s="176" t="s">
        <v>83</v>
      </c>
      <c r="AT1501" s="177" t="s">
        <v>72</v>
      </c>
      <c r="AU1501" s="177" t="s">
        <v>73</v>
      </c>
      <c r="AY1501" s="176" t="s">
        <v>124</v>
      </c>
      <c r="BK1501" s="178">
        <f>SUM(BK1502:BK1576)</f>
        <v>0</v>
      </c>
    </row>
    <row r="1502" spans="1:65" s="2" customFormat="1" ht="24.2" customHeight="1">
      <c r="A1502" s="34"/>
      <c r="B1502" s="35"/>
      <c r="C1502" s="179" t="s">
        <v>1089</v>
      </c>
      <c r="D1502" s="179" t="s">
        <v>125</v>
      </c>
      <c r="E1502" s="180" t="s">
        <v>1090</v>
      </c>
      <c r="F1502" s="181" t="s">
        <v>1091</v>
      </c>
      <c r="G1502" s="182" t="s">
        <v>226</v>
      </c>
      <c r="H1502" s="183">
        <v>24</v>
      </c>
      <c r="I1502" s="184"/>
      <c r="J1502" s="185">
        <f>ROUND(I1502*H1502,2)</f>
        <v>0</v>
      </c>
      <c r="K1502" s="186"/>
      <c r="L1502" s="39"/>
      <c r="M1502" s="187" t="s">
        <v>1</v>
      </c>
      <c r="N1502" s="188" t="s">
        <v>38</v>
      </c>
      <c r="O1502" s="71"/>
      <c r="P1502" s="189">
        <f>O1502*H1502</f>
        <v>0</v>
      </c>
      <c r="Q1502" s="189">
        <v>0</v>
      </c>
      <c r="R1502" s="189">
        <f>Q1502*H1502</f>
        <v>0</v>
      </c>
      <c r="S1502" s="189">
        <v>0</v>
      </c>
      <c r="T1502" s="190">
        <f>S1502*H1502</f>
        <v>0</v>
      </c>
      <c r="U1502" s="34"/>
      <c r="V1502" s="34"/>
      <c r="W1502" s="34"/>
      <c r="X1502" s="34"/>
      <c r="Y1502" s="34"/>
      <c r="Z1502" s="34"/>
      <c r="AA1502" s="34"/>
      <c r="AB1502" s="34"/>
      <c r="AC1502" s="34"/>
      <c r="AD1502" s="34"/>
      <c r="AE1502" s="34"/>
      <c r="AR1502" s="191" t="s">
        <v>162</v>
      </c>
      <c r="AT1502" s="191" t="s">
        <v>125</v>
      </c>
      <c r="AU1502" s="191" t="s">
        <v>81</v>
      </c>
      <c r="AY1502" s="17" t="s">
        <v>124</v>
      </c>
      <c r="BE1502" s="192">
        <f>IF(N1502="základní",J1502,0)</f>
        <v>0</v>
      </c>
      <c r="BF1502" s="192">
        <f>IF(N1502="snížená",J1502,0)</f>
        <v>0</v>
      </c>
      <c r="BG1502" s="192">
        <f>IF(N1502="zákl. přenesená",J1502,0)</f>
        <v>0</v>
      </c>
      <c r="BH1502" s="192">
        <f>IF(N1502="sníž. přenesená",J1502,0)</f>
        <v>0</v>
      </c>
      <c r="BI1502" s="192">
        <f>IF(N1502="nulová",J1502,0)</f>
        <v>0</v>
      </c>
      <c r="BJ1502" s="17" t="s">
        <v>81</v>
      </c>
      <c r="BK1502" s="192">
        <f>ROUND(I1502*H1502,2)</f>
        <v>0</v>
      </c>
      <c r="BL1502" s="17" t="s">
        <v>162</v>
      </c>
      <c r="BM1502" s="191" t="s">
        <v>1092</v>
      </c>
    </row>
    <row r="1503" spans="1:65" s="2" customFormat="1" ht="97.5">
      <c r="A1503" s="34"/>
      <c r="B1503" s="35"/>
      <c r="C1503" s="36"/>
      <c r="D1503" s="193" t="s">
        <v>130</v>
      </c>
      <c r="E1503" s="36"/>
      <c r="F1503" s="194" t="s">
        <v>1093</v>
      </c>
      <c r="G1503" s="36"/>
      <c r="H1503" s="36"/>
      <c r="I1503" s="195"/>
      <c r="J1503" s="36"/>
      <c r="K1503" s="36"/>
      <c r="L1503" s="39"/>
      <c r="M1503" s="196"/>
      <c r="N1503" s="197"/>
      <c r="O1503" s="71"/>
      <c r="P1503" s="71"/>
      <c r="Q1503" s="71"/>
      <c r="R1503" s="71"/>
      <c r="S1503" s="71"/>
      <c r="T1503" s="72"/>
      <c r="U1503" s="34"/>
      <c r="V1503" s="34"/>
      <c r="W1503" s="34"/>
      <c r="X1503" s="34"/>
      <c r="Y1503" s="34"/>
      <c r="Z1503" s="34"/>
      <c r="AA1503" s="34"/>
      <c r="AB1503" s="34"/>
      <c r="AC1503" s="34"/>
      <c r="AD1503" s="34"/>
      <c r="AE1503" s="34"/>
      <c r="AT1503" s="17" t="s">
        <v>130</v>
      </c>
      <c r="AU1503" s="17" t="s">
        <v>81</v>
      </c>
    </row>
    <row r="1504" spans="1:65" s="12" customFormat="1" ht="11.25">
      <c r="B1504" s="203"/>
      <c r="C1504" s="204"/>
      <c r="D1504" s="193" t="s">
        <v>200</v>
      </c>
      <c r="E1504" s="205" t="s">
        <v>1</v>
      </c>
      <c r="F1504" s="206" t="s">
        <v>381</v>
      </c>
      <c r="G1504" s="204"/>
      <c r="H1504" s="205" t="s">
        <v>1</v>
      </c>
      <c r="I1504" s="207"/>
      <c r="J1504" s="204"/>
      <c r="K1504" s="204"/>
      <c r="L1504" s="208"/>
      <c r="M1504" s="209"/>
      <c r="N1504" s="210"/>
      <c r="O1504" s="210"/>
      <c r="P1504" s="210"/>
      <c r="Q1504" s="210"/>
      <c r="R1504" s="210"/>
      <c r="S1504" s="210"/>
      <c r="T1504" s="211"/>
      <c r="AT1504" s="212" t="s">
        <v>200</v>
      </c>
      <c r="AU1504" s="212" t="s">
        <v>81</v>
      </c>
      <c r="AV1504" s="12" t="s">
        <v>81</v>
      </c>
      <c r="AW1504" s="12" t="s">
        <v>30</v>
      </c>
      <c r="AX1504" s="12" t="s">
        <v>73</v>
      </c>
      <c r="AY1504" s="212" t="s">
        <v>124</v>
      </c>
    </row>
    <row r="1505" spans="1:65" s="13" customFormat="1" ht="11.25">
      <c r="B1505" s="213"/>
      <c r="C1505" s="214"/>
      <c r="D1505" s="193" t="s">
        <v>200</v>
      </c>
      <c r="E1505" s="215" t="s">
        <v>1</v>
      </c>
      <c r="F1505" s="216" t="s">
        <v>1094</v>
      </c>
      <c r="G1505" s="214"/>
      <c r="H1505" s="217">
        <v>24</v>
      </c>
      <c r="I1505" s="218"/>
      <c r="J1505" s="214"/>
      <c r="K1505" s="214"/>
      <c r="L1505" s="219"/>
      <c r="M1505" s="220"/>
      <c r="N1505" s="221"/>
      <c r="O1505" s="221"/>
      <c r="P1505" s="221"/>
      <c r="Q1505" s="221"/>
      <c r="R1505" s="221"/>
      <c r="S1505" s="221"/>
      <c r="T1505" s="222"/>
      <c r="AT1505" s="223" t="s">
        <v>200</v>
      </c>
      <c r="AU1505" s="223" t="s">
        <v>81</v>
      </c>
      <c r="AV1505" s="13" t="s">
        <v>83</v>
      </c>
      <c r="AW1505" s="13" t="s">
        <v>30</v>
      </c>
      <c r="AX1505" s="13" t="s">
        <v>73</v>
      </c>
      <c r="AY1505" s="223" t="s">
        <v>124</v>
      </c>
    </row>
    <row r="1506" spans="1:65" s="14" customFormat="1" ht="11.25">
      <c r="B1506" s="224"/>
      <c r="C1506" s="225"/>
      <c r="D1506" s="193" t="s">
        <v>200</v>
      </c>
      <c r="E1506" s="226" t="s">
        <v>1</v>
      </c>
      <c r="F1506" s="227" t="s">
        <v>205</v>
      </c>
      <c r="G1506" s="225"/>
      <c r="H1506" s="228">
        <v>24</v>
      </c>
      <c r="I1506" s="229"/>
      <c r="J1506" s="225"/>
      <c r="K1506" s="225"/>
      <c r="L1506" s="230"/>
      <c r="M1506" s="231"/>
      <c r="N1506" s="232"/>
      <c r="O1506" s="232"/>
      <c r="P1506" s="232"/>
      <c r="Q1506" s="232"/>
      <c r="R1506" s="232"/>
      <c r="S1506" s="232"/>
      <c r="T1506" s="233"/>
      <c r="AT1506" s="234" t="s">
        <v>200</v>
      </c>
      <c r="AU1506" s="234" t="s">
        <v>81</v>
      </c>
      <c r="AV1506" s="14" t="s">
        <v>129</v>
      </c>
      <c r="AW1506" s="14" t="s">
        <v>30</v>
      </c>
      <c r="AX1506" s="14" t="s">
        <v>81</v>
      </c>
      <c r="AY1506" s="234" t="s">
        <v>124</v>
      </c>
    </row>
    <row r="1507" spans="1:65" s="2" customFormat="1" ht="24.2" customHeight="1">
      <c r="A1507" s="34"/>
      <c r="B1507" s="35"/>
      <c r="C1507" s="179" t="s">
        <v>1095</v>
      </c>
      <c r="D1507" s="179" t="s">
        <v>125</v>
      </c>
      <c r="E1507" s="180" t="s">
        <v>1096</v>
      </c>
      <c r="F1507" s="181" t="s">
        <v>1097</v>
      </c>
      <c r="G1507" s="182" t="s">
        <v>226</v>
      </c>
      <c r="H1507" s="183">
        <v>11</v>
      </c>
      <c r="I1507" s="184"/>
      <c r="J1507" s="185">
        <f>ROUND(I1507*H1507,2)</f>
        <v>0</v>
      </c>
      <c r="K1507" s="186"/>
      <c r="L1507" s="39"/>
      <c r="M1507" s="187" t="s">
        <v>1</v>
      </c>
      <c r="N1507" s="188" t="s">
        <v>38</v>
      </c>
      <c r="O1507" s="71"/>
      <c r="P1507" s="189">
        <f>O1507*H1507</f>
        <v>0</v>
      </c>
      <c r="Q1507" s="189">
        <v>0</v>
      </c>
      <c r="R1507" s="189">
        <f>Q1507*H1507</f>
        <v>0</v>
      </c>
      <c r="S1507" s="189">
        <v>0</v>
      </c>
      <c r="T1507" s="190">
        <f>S1507*H1507</f>
        <v>0</v>
      </c>
      <c r="U1507" s="34"/>
      <c r="V1507" s="34"/>
      <c r="W1507" s="34"/>
      <c r="X1507" s="34"/>
      <c r="Y1507" s="34"/>
      <c r="Z1507" s="34"/>
      <c r="AA1507" s="34"/>
      <c r="AB1507" s="34"/>
      <c r="AC1507" s="34"/>
      <c r="AD1507" s="34"/>
      <c r="AE1507" s="34"/>
      <c r="AR1507" s="191" t="s">
        <v>162</v>
      </c>
      <c r="AT1507" s="191" t="s">
        <v>125</v>
      </c>
      <c r="AU1507" s="191" t="s">
        <v>81</v>
      </c>
      <c r="AY1507" s="17" t="s">
        <v>124</v>
      </c>
      <c r="BE1507" s="192">
        <f>IF(N1507="základní",J1507,0)</f>
        <v>0</v>
      </c>
      <c r="BF1507" s="192">
        <f>IF(N1507="snížená",J1507,0)</f>
        <v>0</v>
      </c>
      <c r="BG1507" s="192">
        <f>IF(N1507="zákl. přenesená",J1507,0)</f>
        <v>0</v>
      </c>
      <c r="BH1507" s="192">
        <f>IF(N1507="sníž. přenesená",J1507,0)</f>
        <v>0</v>
      </c>
      <c r="BI1507" s="192">
        <f>IF(N1507="nulová",J1507,0)</f>
        <v>0</v>
      </c>
      <c r="BJ1507" s="17" t="s">
        <v>81</v>
      </c>
      <c r="BK1507" s="192">
        <f>ROUND(I1507*H1507,2)</f>
        <v>0</v>
      </c>
      <c r="BL1507" s="17" t="s">
        <v>162</v>
      </c>
      <c r="BM1507" s="191" t="s">
        <v>1098</v>
      </c>
    </row>
    <row r="1508" spans="1:65" s="2" customFormat="1" ht="97.5">
      <c r="A1508" s="34"/>
      <c r="B1508" s="35"/>
      <c r="C1508" s="36"/>
      <c r="D1508" s="193" t="s">
        <v>130</v>
      </c>
      <c r="E1508" s="36"/>
      <c r="F1508" s="194" t="s">
        <v>1099</v>
      </c>
      <c r="G1508" s="36"/>
      <c r="H1508" s="36"/>
      <c r="I1508" s="195"/>
      <c r="J1508" s="36"/>
      <c r="K1508" s="36"/>
      <c r="L1508" s="39"/>
      <c r="M1508" s="196"/>
      <c r="N1508" s="197"/>
      <c r="O1508" s="71"/>
      <c r="P1508" s="71"/>
      <c r="Q1508" s="71"/>
      <c r="R1508" s="71"/>
      <c r="S1508" s="71"/>
      <c r="T1508" s="72"/>
      <c r="U1508" s="34"/>
      <c r="V1508" s="34"/>
      <c r="W1508" s="34"/>
      <c r="X1508" s="34"/>
      <c r="Y1508" s="34"/>
      <c r="Z1508" s="34"/>
      <c r="AA1508" s="34"/>
      <c r="AB1508" s="34"/>
      <c r="AC1508" s="34"/>
      <c r="AD1508" s="34"/>
      <c r="AE1508" s="34"/>
      <c r="AT1508" s="17" t="s">
        <v>130</v>
      </c>
      <c r="AU1508" s="17" t="s">
        <v>81</v>
      </c>
    </row>
    <row r="1509" spans="1:65" s="12" customFormat="1" ht="11.25">
      <c r="B1509" s="203"/>
      <c r="C1509" s="204"/>
      <c r="D1509" s="193" t="s">
        <v>200</v>
      </c>
      <c r="E1509" s="205" t="s">
        <v>1</v>
      </c>
      <c r="F1509" s="206" t="s">
        <v>381</v>
      </c>
      <c r="G1509" s="204"/>
      <c r="H1509" s="205" t="s">
        <v>1</v>
      </c>
      <c r="I1509" s="207"/>
      <c r="J1509" s="204"/>
      <c r="K1509" s="204"/>
      <c r="L1509" s="208"/>
      <c r="M1509" s="209"/>
      <c r="N1509" s="210"/>
      <c r="O1509" s="210"/>
      <c r="P1509" s="210"/>
      <c r="Q1509" s="210"/>
      <c r="R1509" s="210"/>
      <c r="S1509" s="210"/>
      <c r="T1509" s="211"/>
      <c r="AT1509" s="212" t="s">
        <v>200</v>
      </c>
      <c r="AU1509" s="212" t="s">
        <v>81</v>
      </c>
      <c r="AV1509" s="12" t="s">
        <v>81</v>
      </c>
      <c r="AW1509" s="12" t="s">
        <v>30</v>
      </c>
      <c r="AX1509" s="12" t="s">
        <v>73</v>
      </c>
      <c r="AY1509" s="212" t="s">
        <v>124</v>
      </c>
    </row>
    <row r="1510" spans="1:65" s="13" customFormat="1" ht="11.25">
      <c r="B1510" s="213"/>
      <c r="C1510" s="214"/>
      <c r="D1510" s="193" t="s">
        <v>200</v>
      </c>
      <c r="E1510" s="215" t="s">
        <v>1</v>
      </c>
      <c r="F1510" s="216" t="s">
        <v>1100</v>
      </c>
      <c r="G1510" s="214"/>
      <c r="H1510" s="217">
        <v>11</v>
      </c>
      <c r="I1510" s="218"/>
      <c r="J1510" s="214"/>
      <c r="K1510" s="214"/>
      <c r="L1510" s="219"/>
      <c r="M1510" s="220"/>
      <c r="N1510" s="221"/>
      <c r="O1510" s="221"/>
      <c r="P1510" s="221"/>
      <c r="Q1510" s="221"/>
      <c r="R1510" s="221"/>
      <c r="S1510" s="221"/>
      <c r="T1510" s="222"/>
      <c r="AT1510" s="223" t="s">
        <v>200</v>
      </c>
      <c r="AU1510" s="223" t="s">
        <v>81</v>
      </c>
      <c r="AV1510" s="13" t="s">
        <v>83</v>
      </c>
      <c r="AW1510" s="13" t="s">
        <v>30</v>
      </c>
      <c r="AX1510" s="13" t="s">
        <v>73</v>
      </c>
      <c r="AY1510" s="223" t="s">
        <v>124</v>
      </c>
    </row>
    <row r="1511" spans="1:65" s="14" customFormat="1" ht="11.25">
      <c r="B1511" s="224"/>
      <c r="C1511" s="225"/>
      <c r="D1511" s="193" t="s">
        <v>200</v>
      </c>
      <c r="E1511" s="226" t="s">
        <v>1</v>
      </c>
      <c r="F1511" s="227" t="s">
        <v>205</v>
      </c>
      <c r="G1511" s="225"/>
      <c r="H1511" s="228">
        <v>11</v>
      </c>
      <c r="I1511" s="229"/>
      <c r="J1511" s="225"/>
      <c r="K1511" s="225"/>
      <c r="L1511" s="230"/>
      <c r="M1511" s="231"/>
      <c r="N1511" s="232"/>
      <c r="O1511" s="232"/>
      <c r="P1511" s="232"/>
      <c r="Q1511" s="232"/>
      <c r="R1511" s="232"/>
      <c r="S1511" s="232"/>
      <c r="T1511" s="233"/>
      <c r="AT1511" s="234" t="s">
        <v>200</v>
      </c>
      <c r="AU1511" s="234" t="s">
        <v>81</v>
      </c>
      <c r="AV1511" s="14" t="s">
        <v>129</v>
      </c>
      <c r="AW1511" s="14" t="s">
        <v>30</v>
      </c>
      <c r="AX1511" s="14" t="s">
        <v>81</v>
      </c>
      <c r="AY1511" s="234" t="s">
        <v>124</v>
      </c>
    </row>
    <row r="1512" spans="1:65" s="2" customFormat="1" ht="24.2" customHeight="1">
      <c r="A1512" s="34"/>
      <c r="B1512" s="35"/>
      <c r="C1512" s="179" t="s">
        <v>620</v>
      </c>
      <c r="D1512" s="179" t="s">
        <v>125</v>
      </c>
      <c r="E1512" s="180" t="s">
        <v>1101</v>
      </c>
      <c r="F1512" s="181" t="s">
        <v>1102</v>
      </c>
      <c r="G1512" s="182" t="s">
        <v>226</v>
      </c>
      <c r="H1512" s="183">
        <v>2</v>
      </c>
      <c r="I1512" s="184"/>
      <c r="J1512" s="185">
        <f>ROUND(I1512*H1512,2)</f>
        <v>0</v>
      </c>
      <c r="K1512" s="186"/>
      <c r="L1512" s="39"/>
      <c r="M1512" s="187" t="s">
        <v>1</v>
      </c>
      <c r="N1512" s="188" t="s">
        <v>38</v>
      </c>
      <c r="O1512" s="71"/>
      <c r="P1512" s="189">
        <f>O1512*H1512</f>
        <v>0</v>
      </c>
      <c r="Q1512" s="189">
        <v>0</v>
      </c>
      <c r="R1512" s="189">
        <f>Q1512*H1512</f>
        <v>0</v>
      </c>
      <c r="S1512" s="189">
        <v>0</v>
      </c>
      <c r="T1512" s="190">
        <f>S1512*H1512</f>
        <v>0</v>
      </c>
      <c r="U1512" s="34"/>
      <c r="V1512" s="34"/>
      <c r="W1512" s="34"/>
      <c r="X1512" s="34"/>
      <c r="Y1512" s="34"/>
      <c r="Z1512" s="34"/>
      <c r="AA1512" s="34"/>
      <c r="AB1512" s="34"/>
      <c r="AC1512" s="34"/>
      <c r="AD1512" s="34"/>
      <c r="AE1512" s="34"/>
      <c r="AR1512" s="191" t="s">
        <v>162</v>
      </c>
      <c r="AT1512" s="191" t="s">
        <v>125</v>
      </c>
      <c r="AU1512" s="191" t="s">
        <v>81</v>
      </c>
      <c r="AY1512" s="17" t="s">
        <v>124</v>
      </c>
      <c r="BE1512" s="192">
        <f>IF(N1512="základní",J1512,0)</f>
        <v>0</v>
      </c>
      <c r="BF1512" s="192">
        <f>IF(N1512="snížená",J1512,0)</f>
        <v>0</v>
      </c>
      <c r="BG1512" s="192">
        <f>IF(N1512="zákl. přenesená",J1512,0)</f>
        <v>0</v>
      </c>
      <c r="BH1512" s="192">
        <f>IF(N1512="sníž. přenesená",J1512,0)</f>
        <v>0</v>
      </c>
      <c r="BI1512" s="192">
        <f>IF(N1512="nulová",J1512,0)</f>
        <v>0</v>
      </c>
      <c r="BJ1512" s="17" t="s">
        <v>81</v>
      </c>
      <c r="BK1512" s="192">
        <f>ROUND(I1512*H1512,2)</f>
        <v>0</v>
      </c>
      <c r="BL1512" s="17" t="s">
        <v>162</v>
      </c>
      <c r="BM1512" s="191" t="s">
        <v>1103</v>
      </c>
    </row>
    <row r="1513" spans="1:65" s="2" customFormat="1" ht="97.5">
      <c r="A1513" s="34"/>
      <c r="B1513" s="35"/>
      <c r="C1513" s="36"/>
      <c r="D1513" s="193" t="s">
        <v>130</v>
      </c>
      <c r="E1513" s="36"/>
      <c r="F1513" s="194" t="s">
        <v>1104</v>
      </c>
      <c r="G1513" s="36"/>
      <c r="H1513" s="36"/>
      <c r="I1513" s="195"/>
      <c r="J1513" s="36"/>
      <c r="K1513" s="36"/>
      <c r="L1513" s="39"/>
      <c r="M1513" s="196"/>
      <c r="N1513" s="197"/>
      <c r="O1513" s="71"/>
      <c r="P1513" s="71"/>
      <c r="Q1513" s="71"/>
      <c r="R1513" s="71"/>
      <c r="S1513" s="71"/>
      <c r="T1513" s="72"/>
      <c r="U1513" s="34"/>
      <c r="V1513" s="34"/>
      <c r="W1513" s="34"/>
      <c r="X1513" s="34"/>
      <c r="Y1513" s="34"/>
      <c r="Z1513" s="34"/>
      <c r="AA1513" s="34"/>
      <c r="AB1513" s="34"/>
      <c r="AC1513" s="34"/>
      <c r="AD1513" s="34"/>
      <c r="AE1513" s="34"/>
      <c r="AT1513" s="17" t="s">
        <v>130</v>
      </c>
      <c r="AU1513" s="17" t="s">
        <v>81</v>
      </c>
    </row>
    <row r="1514" spans="1:65" s="12" customFormat="1" ht="11.25">
      <c r="B1514" s="203"/>
      <c r="C1514" s="204"/>
      <c r="D1514" s="193" t="s">
        <v>200</v>
      </c>
      <c r="E1514" s="205" t="s">
        <v>1</v>
      </c>
      <c r="F1514" s="206" t="s">
        <v>381</v>
      </c>
      <c r="G1514" s="204"/>
      <c r="H1514" s="205" t="s">
        <v>1</v>
      </c>
      <c r="I1514" s="207"/>
      <c r="J1514" s="204"/>
      <c r="K1514" s="204"/>
      <c r="L1514" s="208"/>
      <c r="M1514" s="209"/>
      <c r="N1514" s="210"/>
      <c r="O1514" s="210"/>
      <c r="P1514" s="210"/>
      <c r="Q1514" s="210"/>
      <c r="R1514" s="210"/>
      <c r="S1514" s="210"/>
      <c r="T1514" s="211"/>
      <c r="AT1514" s="212" t="s">
        <v>200</v>
      </c>
      <c r="AU1514" s="212" t="s">
        <v>81</v>
      </c>
      <c r="AV1514" s="12" t="s">
        <v>81</v>
      </c>
      <c r="AW1514" s="12" t="s">
        <v>30</v>
      </c>
      <c r="AX1514" s="12" t="s">
        <v>73</v>
      </c>
      <c r="AY1514" s="212" t="s">
        <v>124</v>
      </c>
    </row>
    <row r="1515" spans="1:65" s="13" customFormat="1" ht="11.25">
      <c r="B1515" s="213"/>
      <c r="C1515" s="214"/>
      <c r="D1515" s="193" t="s">
        <v>200</v>
      </c>
      <c r="E1515" s="215" t="s">
        <v>1</v>
      </c>
      <c r="F1515" s="216" t="s">
        <v>1078</v>
      </c>
      <c r="G1515" s="214"/>
      <c r="H1515" s="217">
        <v>2</v>
      </c>
      <c r="I1515" s="218"/>
      <c r="J1515" s="214"/>
      <c r="K1515" s="214"/>
      <c r="L1515" s="219"/>
      <c r="M1515" s="220"/>
      <c r="N1515" s="221"/>
      <c r="O1515" s="221"/>
      <c r="P1515" s="221"/>
      <c r="Q1515" s="221"/>
      <c r="R1515" s="221"/>
      <c r="S1515" s="221"/>
      <c r="T1515" s="222"/>
      <c r="AT1515" s="223" t="s">
        <v>200</v>
      </c>
      <c r="AU1515" s="223" t="s">
        <v>81</v>
      </c>
      <c r="AV1515" s="13" t="s">
        <v>83</v>
      </c>
      <c r="AW1515" s="13" t="s">
        <v>30</v>
      </c>
      <c r="AX1515" s="13" t="s">
        <v>73</v>
      </c>
      <c r="AY1515" s="223" t="s">
        <v>124</v>
      </c>
    </row>
    <row r="1516" spans="1:65" s="14" customFormat="1" ht="11.25">
      <c r="B1516" s="224"/>
      <c r="C1516" s="225"/>
      <c r="D1516" s="193" t="s">
        <v>200</v>
      </c>
      <c r="E1516" s="226" t="s">
        <v>1</v>
      </c>
      <c r="F1516" s="227" t="s">
        <v>205</v>
      </c>
      <c r="G1516" s="225"/>
      <c r="H1516" s="228">
        <v>2</v>
      </c>
      <c r="I1516" s="229"/>
      <c r="J1516" s="225"/>
      <c r="K1516" s="225"/>
      <c r="L1516" s="230"/>
      <c r="M1516" s="231"/>
      <c r="N1516" s="232"/>
      <c r="O1516" s="232"/>
      <c r="P1516" s="232"/>
      <c r="Q1516" s="232"/>
      <c r="R1516" s="232"/>
      <c r="S1516" s="232"/>
      <c r="T1516" s="233"/>
      <c r="AT1516" s="234" t="s">
        <v>200</v>
      </c>
      <c r="AU1516" s="234" t="s">
        <v>81</v>
      </c>
      <c r="AV1516" s="14" t="s">
        <v>129</v>
      </c>
      <c r="AW1516" s="14" t="s">
        <v>30</v>
      </c>
      <c r="AX1516" s="14" t="s">
        <v>81</v>
      </c>
      <c r="AY1516" s="234" t="s">
        <v>124</v>
      </c>
    </row>
    <row r="1517" spans="1:65" s="2" customFormat="1" ht="24.2" customHeight="1">
      <c r="A1517" s="34"/>
      <c r="B1517" s="35"/>
      <c r="C1517" s="179" t="s">
        <v>1105</v>
      </c>
      <c r="D1517" s="179" t="s">
        <v>125</v>
      </c>
      <c r="E1517" s="180" t="s">
        <v>1106</v>
      </c>
      <c r="F1517" s="181" t="s">
        <v>1107</v>
      </c>
      <c r="G1517" s="182" t="s">
        <v>226</v>
      </c>
      <c r="H1517" s="183">
        <v>9</v>
      </c>
      <c r="I1517" s="184"/>
      <c r="J1517" s="185">
        <f>ROUND(I1517*H1517,2)</f>
        <v>0</v>
      </c>
      <c r="K1517" s="186"/>
      <c r="L1517" s="39"/>
      <c r="M1517" s="187" t="s">
        <v>1</v>
      </c>
      <c r="N1517" s="188" t="s">
        <v>38</v>
      </c>
      <c r="O1517" s="71"/>
      <c r="P1517" s="189">
        <f>O1517*H1517</f>
        <v>0</v>
      </c>
      <c r="Q1517" s="189">
        <v>0</v>
      </c>
      <c r="R1517" s="189">
        <f>Q1517*H1517</f>
        <v>0</v>
      </c>
      <c r="S1517" s="189">
        <v>0</v>
      </c>
      <c r="T1517" s="190">
        <f>S1517*H1517</f>
        <v>0</v>
      </c>
      <c r="U1517" s="34"/>
      <c r="V1517" s="34"/>
      <c r="W1517" s="34"/>
      <c r="X1517" s="34"/>
      <c r="Y1517" s="34"/>
      <c r="Z1517" s="34"/>
      <c r="AA1517" s="34"/>
      <c r="AB1517" s="34"/>
      <c r="AC1517" s="34"/>
      <c r="AD1517" s="34"/>
      <c r="AE1517" s="34"/>
      <c r="AR1517" s="191" t="s">
        <v>162</v>
      </c>
      <c r="AT1517" s="191" t="s">
        <v>125</v>
      </c>
      <c r="AU1517" s="191" t="s">
        <v>81</v>
      </c>
      <c r="AY1517" s="17" t="s">
        <v>124</v>
      </c>
      <c r="BE1517" s="192">
        <f>IF(N1517="základní",J1517,0)</f>
        <v>0</v>
      </c>
      <c r="BF1517" s="192">
        <f>IF(N1517="snížená",J1517,0)</f>
        <v>0</v>
      </c>
      <c r="BG1517" s="192">
        <f>IF(N1517="zákl. přenesená",J1517,0)</f>
        <v>0</v>
      </c>
      <c r="BH1517" s="192">
        <f>IF(N1517="sníž. přenesená",J1517,0)</f>
        <v>0</v>
      </c>
      <c r="BI1517" s="192">
        <f>IF(N1517="nulová",J1517,0)</f>
        <v>0</v>
      </c>
      <c r="BJ1517" s="17" t="s">
        <v>81</v>
      </c>
      <c r="BK1517" s="192">
        <f>ROUND(I1517*H1517,2)</f>
        <v>0</v>
      </c>
      <c r="BL1517" s="17" t="s">
        <v>162</v>
      </c>
      <c r="BM1517" s="191" t="s">
        <v>1108</v>
      </c>
    </row>
    <row r="1518" spans="1:65" s="2" customFormat="1" ht="117">
      <c r="A1518" s="34"/>
      <c r="B1518" s="35"/>
      <c r="C1518" s="36"/>
      <c r="D1518" s="193" t="s">
        <v>130</v>
      </c>
      <c r="E1518" s="36"/>
      <c r="F1518" s="194" t="s">
        <v>1109</v>
      </c>
      <c r="G1518" s="36"/>
      <c r="H1518" s="36"/>
      <c r="I1518" s="195"/>
      <c r="J1518" s="36"/>
      <c r="K1518" s="36"/>
      <c r="L1518" s="39"/>
      <c r="M1518" s="196"/>
      <c r="N1518" s="197"/>
      <c r="O1518" s="71"/>
      <c r="P1518" s="71"/>
      <c r="Q1518" s="71"/>
      <c r="R1518" s="71"/>
      <c r="S1518" s="71"/>
      <c r="T1518" s="72"/>
      <c r="U1518" s="34"/>
      <c r="V1518" s="34"/>
      <c r="W1518" s="34"/>
      <c r="X1518" s="34"/>
      <c r="Y1518" s="34"/>
      <c r="Z1518" s="34"/>
      <c r="AA1518" s="34"/>
      <c r="AB1518" s="34"/>
      <c r="AC1518" s="34"/>
      <c r="AD1518" s="34"/>
      <c r="AE1518" s="34"/>
      <c r="AT1518" s="17" t="s">
        <v>130</v>
      </c>
      <c r="AU1518" s="17" t="s">
        <v>81</v>
      </c>
    </row>
    <row r="1519" spans="1:65" s="12" customFormat="1" ht="11.25">
      <c r="B1519" s="203"/>
      <c r="C1519" s="204"/>
      <c r="D1519" s="193" t="s">
        <v>200</v>
      </c>
      <c r="E1519" s="205" t="s">
        <v>1</v>
      </c>
      <c r="F1519" s="206" t="s">
        <v>381</v>
      </c>
      <c r="G1519" s="204"/>
      <c r="H1519" s="205" t="s">
        <v>1</v>
      </c>
      <c r="I1519" s="207"/>
      <c r="J1519" s="204"/>
      <c r="K1519" s="204"/>
      <c r="L1519" s="208"/>
      <c r="M1519" s="209"/>
      <c r="N1519" s="210"/>
      <c r="O1519" s="210"/>
      <c r="P1519" s="210"/>
      <c r="Q1519" s="210"/>
      <c r="R1519" s="210"/>
      <c r="S1519" s="210"/>
      <c r="T1519" s="211"/>
      <c r="AT1519" s="212" t="s">
        <v>200</v>
      </c>
      <c r="AU1519" s="212" t="s">
        <v>81</v>
      </c>
      <c r="AV1519" s="12" t="s">
        <v>81</v>
      </c>
      <c r="AW1519" s="12" t="s">
        <v>30</v>
      </c>
      <c r="AX1519" s="12" t="s">
        <v>73</v>
      </c>
      <c r="AY1519" s="212" t="s">
        <v>124</v>
      </c>
    </row>
    <row r="1520" spans="1:65" s="13" customFormat="1" ht="11.25">
      <c r="B1520" s="213"/>
      <c r="C1520" s="214"/>
      <c r="D1520" s="193" t="s">
        <v>200</v>
      </c>
      <c r="E1520" s="215" t="s">
        <v>1</v>
      </c>
      <c r="F1520" s="216" t="s">
        <v>1110</v>
      </c>
      <c r="G1520" s="214"/>
      <c r="H1520" s="217">
        <v>9</v>
      </c>
      <c r="I1520" s="218"/>
      <c r="J1520" s="214"/>
      <c r="K1520" s="214"/>
      <c r="L1520" s="219"/>
      <c r="M1520" s="220"/>
      <c r="N1520" s="221"/>
      <c r="O1520" s="221"/>
      <c r="P1520" s="221"/>
      <c r="Q1520" s="221"/>
      <c r="R1520" s="221"/>
      <c r="S1520" s="221"/>
      <c r="T1520" s="222"/>
      <c r="AT1520" s="223" t="s">
        <v>200</v>
      </c>
      <c r="AU1520" s="223" t="s">
        <v>81</v>
      </c>
      <c r="AV1520" s="13" t="s">
        <v>83</v>
      </c>
      <c r="AW1520" s="13" t="s">
        <v>30</v>
      </c>
      <c r="AX1520" s="13" t="s">
        <v>73</v>
      </c>
      <c r="AY1520" s="223" t="s">
        <v>124</v>
      </c>
    </row>
    <row r="1521" spans="1:65" s="14" customFormat="1" ht="11.25">
      <c r="B1521" s="224"/>
      <c r="C1521" s="225"/>
      <c r="D1521" s="193" t="s">
        <v>200</v>
      </c>
      <c r="E1521" s="226" t="s">
        <v>1</v>
      </c>
      <c r="F1521" s="227" t="s">
        <v>205</v>
      </c>
      <c r="G1521" s="225"/>
      <c r="H1521" s="228">
        <v>9</v>
      </c>
      <c r="I1521" s="229"/>
      <c r="J1521" s="225"/>
      <c r="K1521" s="225"/>
      <c r="L1521" s="230"/>
      <c r="M1521" s="231"/>
      <c r="N1521" s="232"/>
      <c r="O1521" s="232"/>
      <c r="P1521" s="232"/>
      <c r="Q1521" s="232"/>
      <c r="R1521" s="232"/>
      <c r="S1521" s="232"/>
      <c r="T1521" s="233"/>
      <c r="AT1521" s="234" t="s">
        <v>200</v>
      </c>
      <c r="AU1521" s="234" t="s">
        <v>81</v>
      </c>
      <c r="AV1521" s="14" t="s">
        <v>129</v>
      </c>
      <c r="AW1521" s="14" t="s">
        <v>30</v>
      </c>
      <c r="AX1521" s="14" t="s">
        <v>81</v>
      </c>
      <c r="AY1521" s="234" t="s">
        <v>124</v>
      </c>
    </row>
    <row r="1522" spans="1:65" s="2" customFormat="1" ht="24.2" customHeight="1">
      <c r="A1522" s="34"/>
      <c r="B1522" s="35"/>
      <c r="C1522" s="179" t="s">
        <v>1111</v>
      </c>
      <c r="D1522" s="179" t="s">
        <v>125</v>
      </c>
      <c r="E1522" s="180" t="s">
        <v>1112</v>
      </c>
      <c r="F1522" s="181" t="s">
        <v>1113</v>
      </c>
      <c r="G1522" s="182" t="s">
        <v>226</v>
      </c>
      <c r="H1522" s="183">
        <v>7</v>
      </c>
      <c r="I1522" s="184"/>
      <c r="J1522" s="185">
        <f>ROUND(I1522*H1522,2)</f>
        <v>0</v>
      </c>
      <c r="K1522" s="186"/>
      <c r="L1522" s="39"/>
      <c r="M1522" s="187" t="s">
        <v>1</v>
      </c>
      <c r="N1522" s="188" t="s">
        <v>38</v>
      </c>
      <c r="O1522" s="71"/>
      <c r="P1522" s="189">
        <f>O1522*H1522</f>
        <v>0</v>
      </c>
      <c r="Q1522" s="189">
        <v>0</v>
      </c>
      <c r="R1522" s="189">
        <f>Q1522*H1522</f>
        <v>0</v>
      </c>
      <c r="S1522" s="189">
        <v>0</v>
      </c>
      <c r="T1522" s="190">
        <f>S1522*H1522</f>
        <v>0</v>
      </c>
      <c r="U1522" s="34"/>
      <c r="V1522" s="34"/>
      <c r="W1522" s="34"/>
      <c r="X1522" s="34"/>
      <c r="Y1522" s="34"/>
      <c r="Z1522" s="34"/>
      <c r="AA1522" s="34"/>
      <c r="AB1522" s="34"/>
      <c r="AC1522" s="34"/>
      <c r="AD1522" s="34"/>
      <c r="AE1522" s="34"/>
      <c r="AR1522" s="191" t="s">
        <v>162</v>
      </c>
      <c r="AT1522" s="191" t="s">
        <v>125</v>
      </c>
      <c r="AU1522" s="191" t="s">
        <v>81</v>
      </c>
      <c r="AY1522" s="17" t="s">
        <v>124</v>
      </c>
      <c r="BE1522" s="192">
        <f>IF(N1522="základní",J1522,0)</f>
        <v>0</v>
      </c>
      <c r="BF1522" s="192">
        <f>IF(N1522="snížená",J1522,0)</f>
        <v>0</v>
      </c>
      <c r="BG1522" s="192">
        <f>IF(N1522="zákl. přenesená",J1522,0)</f>
        <v>0</v>
      </c>
      <c r="BH1522" s="192">
        <f>IF(N1522="sníž. přenesená",J1522,0)</f>
        <v>0</v>
      </c>
      <c r="BI1522" s="192">
        <f>IF(N1522="nulová",J1522,0)</f>
        <v>0</v>
      </c>
      <c r="BJ1522" s="17" t="s">
        <v>81</v>
      </c>
      <c r="BK1522" s="192">
        <f>ROUND(I1522*H1522,2)</f>
        <v>0</v>
      </c>
      <c r="BL1522" s="17" t="s">
        <v>162</v>
      </c>
      <c r="BM1522" s="191" t="s">
        <v>1114</v>
      </c>
    </row>
    <row r="1523" spans="1:65" s="2" customFormat="1" ht="117">
      <c r="A1523" s="34"/>
      <c r="B1523" s="35"/>
      <c r="C1523" s="36"/>
      <c r="D1523" s="193" t="s">
        <v>130</v>
      </c>
      <c r="E1523" s="36"/>
      <c r="F1523" s="194" t="s">
        <v>1115</v>
      </c>
      <c r="G1523" s="36"/>
      <c r="H1523" s="36"/>
      <c r="I1523" s="195"/>
      <c r="J1523" s="36"/>
      <c r="K1523" s="36"/>
      <c r="L1523" s="39"/>
      <c r="M1523" s="196"/>
      <c r="N1523" s="197"/>
      <c r="O1523" s="71"/>
      <c r="P1523" s="71"/>
      <c r="Q1523" s="71"/>
      <c r="R1523" s="71"/>
      <c r="S1523" s="71"/>
      <c r="T1523" s="72"/>
      <c r="U1523" s="34"/>
      <c r="V1523" s="34"/>
      <c r="W1523" s="34"/>
      <c r="X1523" s="34"/>
      <c r="Y1523" s="34"/>
      <c r="Z1523" s="34"/>
      <c r="AA1523" s="34"/>
      <c r="AB1523" s="34"/>
      <c r="AC1523" s="34"/>
      <c r="AD1523" s="34"/>
      <c r="AE1523" s="34"/>
      <c r="AT1523" s="17" t="s">
        <v>130</v>
      </c>
      <c r="AU1523" s="17" t="s">
        <v>81</v>
      </c>
    </row>
    <row r="1524" spans="1:65" s="12" customFormat="1" ht="11.25">
      <c r="B1524" s="203"/>
      <c r="C1524" s="204"/>
      <c r="D1524" s="193" t="s">
        <v>200</v>
      </c>
      <c r="E1524" s="205" t="s">
        <v>1</v>
      </c>
      <c r="F1524" s="206" t="s">
        <v>381</v>
      </c>
      <c r="G1524" s="204"/>
      <c r="H1524" s="205" t="s">
        <v>1</v>
      </c>
      <c r="I1524" s="207"/>
      <c r="J1524" s="204"/>
      <c r="K1524" s="204"/>
      <c r="L1524" s="208"/>
      <c r="M1524" s="209"/>
      <c r="N1524" s="210"/>
      <c r="O1524" s="210"/>
      <c r="P1524" s="210"/>
      <c r="Q1524" s="210"/>
      <c r="R1524" s="210"/>
      <c r="S1524" s="210"/>
      <c r="T1524" s="211"/>
      <c r="AT1524" s="212" t="s">
        <v>200</v>
      </c>
      <c r="AU1524" s="212" t="s">
        <v>81</v>
      </c>
      <c r="AV1524" s="12" t="s">
        <v>81</v>
      </c>
      <c r="AW1524" s="12" t="s">
        <v>30</v>
      </c>
      <c r="AX1524" s="12" t="s">
        <v>73</v>
      </c>
      <c r="AY1524" s="212" t="s">
        <v>124</v>
      </c>
    </row>
    <row r="1525" spans="1:65" s="13" customFormat="1" ht="11.25">
      <c r="B1525" s="213"/>
      <c r="C1525" s="214"/>
      <c r="D1525" s="193" t="s">
        <v>200</v>
      </c>
      <c r="E1525" s="215" t="s">
        <v>1</v>
      </c>
      <c r="F1525" s="216" t="s">
        <v>155</v>
      </c>
      <c r="G1525" s="214"/>
      <c r="H1525" s="217">
        <v>7</v>
      </c>
      <c r="I1525" s="218"/>
      <c r="J1525" s="214"/>
      <c r="K1525" s="214"/>
      <c r="L1525" s="219"/>
      <c r="M1525" s="220"/>
      <c r="N1525" s="221"/>
      <c r="O1525" s="221"/>
      <c r="P1525" s="221"/>
      <c r="Q1525" s="221"/>
      <c r="R1525" s="221"/>
      <c r="S1525" s="221"/>
      <c r="T1525" s="222"/>
      <c r="AT1525" s="223" t="s">
        <v>200</v>
      </c>
      <c r="AU1525" s="223" t="s">
        <v>81</v>
      </c>
      <c r="AV1525" s="13" t="s">
        <v>83</v>
      </c>
      <c r="AW1525" s="13" t="s">
        <v>30</v>
      </c>
      <c r="AX1525" s="13" t="s">
        <v>73</v>
      </c>
      <c r="AY1525" s="223" t="s">
        <v>124</v>
      </c>
    </row>
    <row r="1526" spans="1:65" s="14" customFormat="1" ht="11.25">
      <c r="B1526" s="224"/>
      <c r="C1526" s="225"/>
      <c r="D1526" s="193" t="s">
        <v>200</v>
      </c>
      <c r="E1526" s="226" t="s">
        <v>1</v>
      </c>
      <c r="F1526" s="227" t="s">
        <v>205</v>
      </c>
      <c r="G1526" s="225"/>
      <c r="H1526" s="228">
        <v>7</v>
      </c>
      <c r="I1526" s="229"/>
      <c r="J1526" s="225"/>
      <c r="K1526" s="225"/>
      <c r="L1526" s="230"/>
      <c r="M1526" s="231"/>
      <c r="N1526" s="232"/>
      <c r="O1526" s="232"/>
      <c r="P1526" s="232"/>
      <c r="Q1526" s="232"/>
      <c r="R1526" s="232"/>
      <c r="S1526" s="232"/>
      <c r="T1526" s="233"/>
      <c r="AT1526" s="234" t="s">
        <v>200</v>
      </c>
      <c r="AU1526" s="234" t="s">
        <v>81</v>
      </c>
      <c r="AV1526" s="14" t="s">
        <v>129</v>
      </c>
      <c r="AW1526" s="14" t="s">
        <v>30</v>
      </c>
      <c r="AX1526" s="14" t="s">
        <v>81</v>
      </c>
      <c r="AY1526" s="234" t="s">
        <v>124</v>
      </c>
    </row>
    <row r="1527" spans="1:65" s="2" customFormat="1" ht="24.2" customHeight="1">
      <c r="A1527" s="34"/>
      <c r="B1527" s="35"/>
      <c r="C1527" s="179" t="s">
        <v>629</v>
      </c>
      <c r="D1527" s="179" t="s">
        <v>125</v>
      </c>
      <c r="E1527" s="180" t="s">
        <v>1116</v>
      </c>
      <c r="F1527" s="181" t="s">
        <v>1117</v>
      </c>
      <c r="G1527" s="182" t="s">
        <v>226</v>
      </c>
      <c r="H1527" s="183">
        <v>2</v>
      </c>
      <c r="I1527" s="184"/>
      <c r="J1527" s="185">
        <f>ROUND(I1527*H1527,2)</f>
        <v>0</v>
      </c>
      <c r="K1527" s="186"/>
      <c r="L1527" s="39"/>
      <c r="M1527" s="187" t="s">
        <v>1</v>
      </c>
      <c r="N1527" s="188" t="s">
        <v>38</v>
      </c>
      <c r="O1527" s="71"/>
      <c r="P1527" s="189">
        <f>O1527*H1527</f>
        <v>0</v>
      </c>
      <c r="Q1527" s="189">
        <v>0</v>
      </c>
      <c r="R1527" s="189">
        <f>Q1527*H1527</f>
        <v>0</v>
      </c>
      <c r="S1527" s="189">
        <v>0</v>
      </c>
      <c r="T1527" s="190">
        <f>S1527*H1527</f>
        <v>0</v>
      </c>
      <c r="U1527" s="34"/>
      <c r="V1527" s="34"/>
      <c r="W1527" s="34"/>
      <c r="X1527" s="34"/>
      <c r="Y1527" s="34"/>
      <c r="Z1527" s="34"/>
      <c r="AA1527" s="34"/>
      <c r="AB1527" s="34"/>
      <c r="AC1527" s="34"/>
      <c r="AD1527" s="34"/>
      <c r="AE1527" s="34"/>
      <c r="AR1527" s="191" t="s">
        <v>162</v>
      </c>
      <c r="AT1527" s="191" t="s">
        <v>125</v>
      </c>
      <c r="AU1527" s="191" t="s">
        <v>81</v>
      </c>
      <c r="AY1527" s="17" t="s">
        <v>124</v>
      </c>
      <c r="BE1527" s="192">
        <f>IF(N1527="základní",J1527,0)</f>
        <v>0</v>
      </c>
      <c r="BF1527" s="192">
        <f>IF(N1527="snížená",J1527,0)</f>
        <v>0</v>
      </c>
      <c r="BG1527" s="192">
        <f>IF(N1527="zákl. přenesená",J1527,0)</f>
        <v>0</v>
      </c>
      <c r="BH1527" s="192">
        <f>IF(N1527="sníž. přenesená",J1527,0)</f>
        <v>0</v>
      </c>
      <c r="BI1527" s="192">
        <f>IF(N1527="nulová",J1527,0)</f>
        <v>0</v>
      </c>
      <c r="BJ1527" s="17" t="s">
        <v>81</v>
      </c>
      <c r="BK1527" s="192">
        <f>ROUND(I1527*H1527,2)</f>
        <v>0</v>
      </c>
      <c r="BL1527" s="17" t="s">
        <v>162</v>
      </c>
      <c r="BM1527" s="191" t="s">
        <v>1118</v>
      </c>
    </row>
    <row r="1528" spans="1:65" s="2" customFormat="1" ht="136.5">
      <c r="A1528" s="34"/>
      <c r="B1528" s="35"/>
      <c r="C1528" s="36"/>
      <c r="D1528" s="193" t="s">
        <v>130</v>
      </c>
      <c r="E1528" s="36"/>
      <c r="F1528" s="194" t="s">
        <v>1119</v>
      </c>
      <c r="G1528" s="36"/>
      <c r="H1528" s="36"/>
      <c r="I1528" s="195"/>
      <c r="J1528" s="36"/>
      <c r="K1528" s="36"/>
      <c r="L1528" s="39"/>
      <c r="M1528" s="196"/>
      <c r="N1528" s="197"/>
      <c r="O1528" s="71"/>
      <c r="P1528" s="71"/>
      <c r="Q1528" s="71"/>
      <c r="R1528" s="71"/>
      <c r="S1528" s="71"/>
      <c r="T1528" s="72"/>
      <c r="U1528" s="34"/>
      <c r="V1528" s="34"/>
      <c r="W1528" s="34"/>
      <c r="X1528" s="34"/>
      <c r="Y1528" s="34"/>
      <c r="Z1528" s="34"/>
      <c r="AA1528" s="34"/>
      <c r="AB1528" s="34"/>
      <c r="AC1528" s="34"/>
      <c r="AD1528" s="34"/>
      <c r="AE1528" s="34"/>
      <c r="AT1528" s="17" t="s">
        <v>130</v>
      </c>
      <c r="AU1528" s="17" t="s">
        <v>81</v>
      </c>
    </row>
    <row r="1529" spans="1:65" s="12" customFormat="1" ht="11.25">
      <c r="B1529" s="203"/>
      <c r="C1529" s="204"/>
      <c r="D1529" s="193" t="s">
        <v>200</v>
      </c>
      <c r="E1529" s="205" t="s">
        <v>1</v>
      </c>
      <c r="F1529" s="206" t="s">
        <v>381</v>
      </c>
      <c r="G1529" s="204"/>
      <c r="H1529" s="205" t="s">
        <v>1</v>
      </c>
      <c r="I1529" s="207"/>
      <c r="J1529" s="204"/>
      <c r="K1529" s="204"/>
      <c r="L1529" s="208"/>
      <c r="M1529" s="209"/>
      <c r="N1529" s="210"/>
      <c r="O1529" s="210"/>
      <c r="P1529" s="210"/>
      <c r="Q1529" s="210"/>
      <c r="R1529" s="210"/>
      <c r="S1529" s="210"/>
      <c r="T1529" s="211"/>
      <c r="AT1529" s="212" t="s">
        <v>200</v>
      </c>
      <c r="AU1529" s="212" t="s">
        <v>81</v>
      </c>
      <c r="AV1529" s="12" t="s">
        <v>81</v>
      </c>
      <c r="AW1529" s="12" t="s">
        <v>30</v>
      </c>
      <c r="AX1529" s="12" t="s">
        <v>73</v>
      </c>
      <c r="AY1529" s="212" t="s">
        <v>124</v>
      </c>
    </row>
    <row r="1530" spans="1:65" s="13" customFormat="1" ht="11.25">
      <c r="B1530" s="213"/>
      <c r="C1530" s="214"/>
      <c r="D1530" s="193" t="s">
        <v>200</v>
      </c>
      <c r="E1530" s="215" t="s">
        <v>1</v>
      </c>
      <c r="F1530" s="216" t="s">
        <v>1078</v>
      </c>
      <c r="G1530" s="214"/>
      <c r="H1530" s="217">
        <v>2</v>
      </c>
      <c r="I1530" s="218"/>
      <c r="J1530" s="214"/>
      <c r="K1530" s="214"/>
      <c r="L1530" s="219"/>
      <c r="M1530" s="220"/>
      <c r="N1530" s="221"/>
      <c r="O1530" s="221"/>
      <c r="P1530" s="221"/>
      <c r="Q1530" s="221"/>
      <c r="R1530" s="221"/>
      <c r="S1530" s="221"/>
      <c r="T1530" s="222"/>
      <c r="AT1530" s="223" t="s">
        <v>200</v>
      </c>
      <c r="AU1530" s="223" t="s">
        <v>81</v>
      </c>
      <c r="AV1530" s="13" t="s">
        <v>83</v>
      </c>
      <c r="AW1530" s="13" t="s">
        <v>30</v>
      </c>
      <c r="AX1530" s="13" t="s">
        <v>73</v>
      </c>
      <c r="AY1530" s="223" t="s">
        <v>124</v>
      </c>
    </row>
    <row r="1531" spans="1:65" s="14" customFormat="1" ht="11.25">
      <c r="B1531" s="224"/>
      <c r="C1531" s="225"/>
      <c r="D1531" s="193" t="s">
        <v>200</v>
      </c>
      <c r="E1531" s="226" t="s">
        <v>1</v>
      </c>
      <c r="F1531" s="227" t="s">
        <v>205</v>
      </c>
      <c r="G1531" s="225"/>
      <c r="H1531" s="228">
        <v>2</v>
      </c>
      <c r="I1531" s="229"/>
      <c r="J1531" s="225"/>
      <c r="K1531" s="225"/>
      <c r="L1531" s="230"/>
      <c r="M1531" s="231"/>
      <c r="N1531" s="232"/>
      <c r="O1531" s="232"/>
      <c r="P1531" s="232"/>
      <c r="Q1531" s="232"/>
      <c r="R1531" s="232"/>
      <c r="S1531" s="232"/>
      <c r="T1531" s="233"/>
      <c r="AT1531" s="234" t="s">
        <v>200</v>
      </c>
      <c r="AU1531" s="234" t="s">
        <v>81</v>
      </c>
      <c r="AV1531" s="14" t="s">
        <v>129</v>
      </c>
      <c r="AW1531" s="14" t="s">
        <v>30</v>
      </c>
      <c r="AX1531" s="14" t="s">
        <v>81</v>
      </c>
      <c r="AY1531" s="234" t="s">
        <v>124</v>
      </c>
    </row>
    <row r="1532" spans="1:65" s="2" customFormat="1" ht="21.75" customHeight="1">
      <c r="A1532" s="34"/>
      <c r="B1532" s="35"/>
      <c r="C1532" s="179" t="s">
        <v>1120</v>
      </c>
      <c r="D1532" s="179" t="s">
        <v>125</v>
      </c>
      <c r="E1532" s="180" t="s">
        <v>1121</v>
      </c>
      <c r="F1532" s="181" t="s">
        <v>1122</v>
      </c>
      <c r="G1532" s="182" t="s">
        <v>226</v>
      </c>
      <c r="H1532" s="183">
        <v>12</v>
      </c>
      <c r="I1532" s="184"/>
      <c r="J1532" s="185">
        <f>ROUND(I1532*H1532,2)</f>
        <v>0</v>
      </c>
      <c r="K1532" s="186"/>
      <c r="L1532" s="39"/>
      <c r="M1532" s="187" t="s">
        <v>1</v>
      </c>
      <c r="N1532" s="188" t="s">
        <v>38</v>
      </c>
      <c r="O1532" s="71"/>
      <c r="P1532" s="189">
        <f>O1532*H1532</f>
        <v>0</v>
      </c>
      <c r="Q1532" s="189">
        <v>0</v>
      </c>
      <c r="R1532" s="189">
        <f>Q1532*H1532</f>
        <v>0</v>
      </c>
      <c r="S1532" s="189">
        <v>0</v>
      </c>
      <c r="T1532" s="190">
        <f>S1532*H1532</f>
        <v>0</v>
      </c>
      <c r="U1532" s="34"/>
      <c r="V1532" s="34"/>
      <c r="W1532" s="34"/>
      <c r="X1532" s="34"/>
      <c r="Y1532" s="34"/>
      <c r="Z1532" s="34"/>
      <c r="AA1532" s="34"/>
      <c r="AB1532" s="34"/>
      <c r="AC1532" s="34"/>
      <c r="AD1532" s="34"/>
      <c r="AE1532" s="34"/>
      <c r="AR1532" s="191" t="s">
        <v>162</v>
      </c>
      <c r="AT1532" s="191" t="s">
        <v>125</v>
      </c>
      <c r="AU1532" s="191" t="s">
        <v>81</v>
      </c>
      <c r="AY1532" s="17" t="s">
        <v>124</v>
      </c>
      <c r="BE1532" s="192">
        <f>IF(N1532="základní",J1532,0)</f>
        <v>0</v>
      </c>
      <c r="BF1532" s="192">
        <f>IF(N1532="snížená",J1532,0)</f>
        <v>0</v>
      </c>
      <c r="BG1532" s="192">
        <f>IF(N1532="zákl. přenesená",J1532,0)</f>
        <v>0</v>
      </c>
      <c r="BH1532" s="192">
        <f>IF(N1532="sníž. přenesená",J1532,0)</f>
        <v>0</v>
      </c>
      <c r="BI1532" s="192">
        <f>IF(N1532="nulová",J1532,0)</f>
        <v>0</v>
      </c>
      <c r="BJ1532" s="17" t="s">
        <v>81</v>
      </c>
      <c r="BK1532" s="192">
        <f>ROUND(I1532*H1532,2)</f>
        <v>0</v>
      </c>
      <c r="BL1532" s="17" t="s">
        <v>162</v>
      </c>
      <c r="BM1532" s="191" t="s">
        <v>1123</v>
      </c>
    </row>
    <row r="1533" spans="1:65" s="12" customFormat="1" ht="11.25">
      <c r="B1533" s="203"/>
      <c r="C1533" s="204"/>
      <c r="D1533" s="193" t="s">
        <v>200</v>
      </c>
      <c r="E1533" s="205" t="s">
        <v>1</v>
      </c>
      <c r="F1533" s="206" t="s">
        <v>1124</v>
      </c>
      <c r="G1533" s="204"/>
      <c r="H1533" s="205" t="s">
        <v>1</v>
      </c>
      <c r="I1533" s="207"/>
      <c r="J1533" s="204"/>
      <c r="K1533" s="204"/>
      <c r="L1533" s="208"/>
      <c r="M1533" s="209"/>
      <c r="N1533" s="210"/>
      <c r="O1533" s="210"/>
      <c r="P1533" s="210"/>
      <c r="Q1533" s="210"/>
      <c r="R1533" s="210"/>
      <c r="S1533" s="210"/>
      <c r="T1533" s="211"/>
      <c r="AT1533" s="212" t="s">
        <v>200</v>
      </c>
      <c r="AU1533" s="212" t="s">
        <v>81</v>
      </c>
      <c r="AV1533" s="12" t="s">
        <v>81</v>
      </c>
      <c r="AW1533" s="12" t="s">
        <v>30</v>
      </c>
      <c r="AX1533" s="12" t="s">
        <v>73</v>
      </c>
      <c r="AY1533" s="212" t="s">
        <v>124</v>
      </c>
    </row>
    <row r="1534" spans="1:65" s="13" customFormat="1" ht="11.25">
      <c r="B1534" s="213"/>
      <c r="C1534" s="214"/>
      <c r="D1534" s="193" t="s">
        <v>200</v>
      </c>
      <c r="E1534" s="215" t="s">
        <v>1</v>
      </c>
      <c r="F1534" s="216" t="s">
        <v>153</v>
      </c>
      <c r="G1534" s="214"/>
      <c r="H1534" s="217">
        <v>12</v>
      </c>
      <c r="I1534" s="218"/>
      <c r="J1534" s="214"/>
      <c r="K1534" s="214"/>
      <c r="L1534" s="219"/>
      <c r="M1534" s="220"/>
      <c r="N1534" s="221"/>
      <c r="O1534" s="221"/>
      <c r="P1534" s="221"/>
      <c r="Q1534" s="221"/>
      <c r="R1534" s="221"/>
      <c r="S1534" s="221"/>
      <c r="T1534" s="222"/>
      <c r="AT1534" s="223" t="s">
        <v>200</v>
      </c>
      <c r="AU1534" s="223" t="s">
        <v>81</v>
      </c>
      <c r="AV1534" s="13" t="s">
        <v>83</v>
      </c>
      <c r="AW1534" s="13" t="s">
        <v>30</v>
      </c>
      <c r="AX1534" s="13" t="s">
        <v>73</v>
      </c>
      <c r="AY1534" s="223" t="s">
        <v>124</v>
      </c>
    </row>
    <row r="1535" spans="1:65" s="14" customFormat="1" ht="11.25">
      <c r="B1535" s="224"/>
      <c r="C1535" s="225"/>
      <c r="D1535" s="193" t="s">
        <v>200</v>
      </c>
      <c r="E1535" s="226" t="s">
        <v>1</v>
      </c>
      <c r="F1535" s="227" t="s">
        <v>205</v>
      </c>
      <c r="G1535" s="225"/>
      <c r="H1535" s="228">
        <v>12</v>
      </c>
      <c r="I1535" s="229"/>
      <c r="J1535" s="225"/>
      <c r="K1535" s="225"/>
      <c r="L1535" s="230"/>
      <c r="M1535" s="231"/>
      <c r="N1535" s="232"/>
      <c r="O1535" s="232"/>
      <c r="P1535" s="232"/>
      <c r="Q1535" s="232"/>
      <c r="R1535" s="232"/>
      <c r="S1535" s="232"/>
      <c r="T1535" s="233"/>
      <c r="AT1535" s="234" t="s">
        <v>200</v>
      </c>
      <c r="AU1535" s="234" t="s">
        <v>81</v>
      </c>
      <c r="AV1535" s="14" t="s">
        <v>129</v>
      </c>
      <c r="AW1535" s="14" t="s">
        <v>30</v>
      </c>
      <c r="AX1535" s="14" t="s">
        <v>81</v>
      </c>
      <c r="AY1535" s="234" t="s">
        <v>124</v>
      </c>
    </row>
    <row r="1536" spans="1:65" s="2" customFormat="1" ht="21.75" customHeight="1">
      <c r="A1536" s="34"/>
      <c r="B1536" s="35"/>
      <c r="C1536" s="179" t="s">
        <v>634</v>
      </c>
      <c r="D1536" s="179" t="s">
        <v>125</v>
      </c>
      <c r="E1536" s="180" t="s">
        <v>1125</v>
      </c>
      <c r="F1536" s="181" t="s">
        <v>1126</v>
      </c>
      <c r="G1536" s="182" t="s">
        <v>226</v>
      </c>
      <c r="H1536" s="183">
        <v>72</v>
      </c>
      <c r="I1536" s="184"/>
      <c r="J1536" s="185">
        <f>ROUND(I1536*H1536,2)</f>
        <v>0</v>
      </c>
      <c r="K1536" s="186"/>
      <c r="L1536" s="39"/>
      <c r="M1536" s="187" t="s">
        <v>1</v>
      </c>
      <c r="N1536" s="188" t="s">
        <v>38</v>
      </c>
      <c r="O1536" s="71"/>
      <c r="P1536" s="189">
        <f>O1536*H1536</f>
        <v>0</v>
      </c>
      <c r="Q1536" s="189">
        <v>0</v>
      </c>
      <c r="R1536" s="189">
        <f>Q1536*H1536</f>
        <v>0</v>
      </c>
      <c r="S1536" s="189">
        <v>0</v>
      </c>
      <c r="T1536" s="190">
        <f>S1536*H1536</f>
        <v>0</v>
      </c>
      <c r="U1536" s="34"/>
      <c r="V1536" s="34"/>
      <c r="W1536" s="34"/>
      <c r="X1536" s="34"/>
      <c r="Y1536" s="34"/>
      <c r="Z1536" s="34"/>
      <c r="AA1536" s="34"/>
      <c r="AB1536" s="34"/>
      <c r="AC1536" s="34"/>
      <c r="AD1536" s="34"/>
      <c r="AE1536" s="34"/>
      <c r="AR1536" s="191" t="s">
        <v>162</v>
      </c>
      <c r="AT1536" s="191" t="s">
        <v>125</v>
      </c>
      <c r="AU1536" s="191" t="s">
        <v>81</v>
      </c>
      <c r="AY1536" s="17" t="s">
        <v>124</v>
      </c>
      <c r="BE1536" s="192">
        <f>IF(N1536="základní",J1536,0)</f>
        <v>0</v>
      </c>
      <c r="BF1536" s="192">
        <f>IF(N1536="snížená",J1536,0)</f>
        <v>0</v>
      </c>
      <c r="BG1536" s="192">
        <f>IF(N1536="zákl. přenesená",J1536,0)</f>
        <v>0</v>
      </c>
      <c r="BH1536" s="192">
        <f>IF(N1536="sníž. přenesená",J1536,0)</f>
        <v>0</v>
      </c>
      <c r="BI1536" s="192">
        <f>IF(N1536="nulová",J1536,0)</f>
        <v>0</v>
      </c>
      <c r="BJ1536" s="17" t="s">
        <v>81</v>
      </c>
      <c r="BK1536" s="192">
        <f>ROUND(I1536*H1536,2)</f>
        <v>0</v>
      </c>
      <c r="BL1536" s="17" t="s">
        <v>162</v>
      </c>
      <c r="BM1536" s="191" t="s">
        <v>1127</v>
      </c>
    </row>
    <row r="1537" spans="1:65" s="2" customFormat="1" ht="39">
      <c r="A1537" s="34"/>
      <c r="B1537" s="35"/>
      <c r="C1537" s="36"/>
      <c r="D1537" s="193" t="s">
        <v>130</v>
      </c>
      <c r="E1537" s="36"/>
      <c r="F1537" s="194" t="s">
        <v>1128</v>
      </c>
      <c r="G1537" s="36"/>
      <c r="H1537" s="36"/>
      <c r="I1537" s="195"/>
      <c r="J1537" s="36"/>
      <c r="K1537" s="36"/>
      <c r="L1537" s="39"/>
      <c r="M1537" s="196"/>
      <c r="N1537" s="197"/>
      <c r="O1537" s="71"/>
      <c r="P1537" s="71"/>
      <c r="Q1537" s="71"/>
      <c r="R1537" s="71"/>
      <c r="S1537" s="71"/>
      <c r="T1537" s="72"/>
      <c r="U1537" s="34"/>
      <c r="V1537" s="34"/>
      <c r="W1537" s="34"/>
      <c r="X1537" s="34"/>
      <c r="Y1537" s="34"/>
      <c r="Z1537" s="34"/>
      <c r="AA1537" s="34"/>
      <c r="AB1537" s="34"/>
      <c r="AC1537" s="34"/>
      <c r="AD1537" s="34"/>
      <c r="AE1537" s="34"/>
      <c r="AT1537" s="17" t="s">
        <v>130</v>
      </c>
      <c r="AU1537" s="17" t="s">
        <v>81</v>
      </c>
    </row>
    <row r="1538" spans="1:65" s="12" customFormat="1" ht="11.25">
      <c r="B1538" s="203"/>
      <c r="C1538" s="204"/>
      <c r="D1538" s="193" t="s">
        <v>200</v>
      </c>
      <c r="E1538" s="205" t="s">
        <v>1</v>
      </c>
      <c r="F1538" s="206" t="s">
        <v>1129</v>
      </c>
      <c r="G1538" s="204"/>
      <c r="H1538" s="205" t="s">
        <v>1</v>
      </c>
      <c r="I1538" s="207"/>
      <c r="J1538" s="204"/>
      <c r="K1538" s="204"/>
      <c r="L1538" s="208"/>
      <c r="M1538" s="209"/>
      <c r="N1538" s="210"/>
      <c r="O1538" s="210"/>
      <c r="P1538" s="210"/>
      <c r="Q1538" s="210"/>
      <c r="R1538" s="210"/>
      <c r="S1538" s="210"/>
      <c r="T1538" s="211"/>
      <c r="AT1538" s="212" t="s">
        <v>200</v>
      </c>
      <c r="AU1538" s="212" t="s">
        <v>81</v>
      </c>
      <c r="AV1538" s="12" t="s">
        <v>81</v>
      </c>
      <c r="AW1538" s="12" t="s">
        <v>30</v>
      </c>
      <c r="AX1538" s="12" t="s">
        <v>73</v>
      </c>
      <c r="AY1538" s="212" t="s">
        <v>124</v>
      </c>
    </row>
    <row r="1539" spans="1:65" s="13" customFormat="1" ht="11.25">
      <c r="B1539" s="213"/>
      <c r="C1539" s="214"/>
      <c r="D1539" s="193" t="s">
        <v>200</v>
      </c>
      <c r="E1539" s="215" t="s">
        <v>1</v>
      </c>
      <c r="F1539" s="216" t="s">
        <v>502</v>
      </c>
      <c r="G1539" s="214"/>
      <c r="H1539" s="217">
        <v>72</v>
      </c>
      <c r="I1539" s="218"/>
      <c r="J1539" s="214"/>
      <c r="K1539" s="214"/>
      <c r="L1539" s="219"/>
      <c r="M1539" s="220"/>
      <c r="N1539" s="221"/>
      <c r="O1539" s="221"/>
      <c r="P1539" s="221"/>
      <c r="Q1539" s="221"/>
      <c r="R1539" s="221"/>
      <c r="S1539" s="221"/>
      <c r="T1539" s="222"/>
      <c r="AT1539" s="223" t="s">
        <v>200</v>
      </c>
      <c r="AU1539" s="223" t="s">
        <v>81</v>
      </c>
      <c r="AV1539" s="13" t="s">
        <v>83</v>
      </c>
      <c r="AW1539" s="13" t="s">
        <v>30</v>
      </c>
      <c r="AX1539" s="13" t="s">
        <v>73</v>
      </c>
      <c r="AY1539" s="223" t="s">
        <v>124</v>
      </c>
    </row>
    <row r="1540" spans="1:65" s="14" customFormat="1" ht="11.25">
      <c r="B1540" s="224"/>
      <c r="C1540" s="225"/>
      <c r="D1540" s="193" t="s">
        <v>200</v>
      </c>
      <c r="E1540" s="226" t="s">
        <v>1</v>
      </c>
      <c r="F1540" s="227" t="s">
        <v>205</v>
      </c>
      <c r="G1540" s="225"/>
      <c r="H1540" s="228">
        <v>72</v>
      </c>
      <c r="I1540" s="229"/>
      <c r="J1540" s="225"/>
      <c r="K1540" s="225"/>
      <c r="L1540" s="230"/>
      <c r="M1540" s="231"/>
      <c r="N1540" s="232"/>
      <c r="O1540" s="232"/>
      <c r="P1540" s="232"/>
      <c r="Q1540" s="232"/>
      <c r="R1540" s="232"/>
      <c r="S1540" s="232"/>
      <c r="T1540" s="233"/>
      <c r="AT1540" s="234" t="s">
        <v>200</v>
      </c>
      <c r="AU1540" s="234" t="s">
        <v>81</v>
      </c>
      <c r="AV1540" s="14" t="s">
        <v>129</v>
      </c>
      <c r="AW1540" s="14" t="s">
        <v>30</v>
      </c>
      <c r="AX1540" s="14" t="s">
        <v>81</v>
      </c>
      <c r="AY1540" s="234" t="s">
        <v>124</v>
      </c>
    </row>
    <row r="1541" spans="1:65" s="2" customFormat="1" ht="21.75" customHeight="1">
      <c r="A1541" s="34"/>
      <c r="B1541" s="35"/>
      <c r="C1541" s="179" t="s">
        <v>1130</v>
      </c>
      <c r="D1541" s="179" t="s">
        <v>125</v>
      </c>
      <c r="E1541" s="180" t="s">
        <v>1131</v>
      </c>
      <c r="F1541" s="181" t="s">
        <v>1132</v>
      </c>
      <c r="G1541" s="182" t="s">
        <v>226</v>
      </c>
      <c r="H1541" s="183">
        <v>8</v>
      </c>
      <c r="I1541" s="184"/>
      <c r="J1541" s="185">
        <f>ROUND(I1541*H1541,2)</f>
        <v>0</v>
      </c>
      <c r="K1541" s="186"/>
      <c r="L1541" s="39"/>
      <c r="M1541" s="187" t="s">
        <v>1</v>
      </c>
      <c r="N1541" s="188" t="s">
        <v>38</v>
      </c>
      <c r="O1541" s="71"/>
      <c r="P1541" s="189">
        <f>O1541*H1541</f>
        <v>0</v>
      </c>
      <c r="Q1541" s="189">
        <v>0</v>
      </c>
      <c r="R1541" s="189">
        <f>Q1541*H1541</f>
        <v>0</v>
      </c>
      <c r="S1541" s="189">
        <v>0</v>
      </c>
      <c r="T1541" s="190">
        <f>S1541*H1541</f>
        <v>0</v>
      </c>
      <c r="U1541" s="34"/>
      <c r="V1541" s="34"/>
      <c r="W1541" s="34"/>
      <c r="X1541" s="34"/>
      <c r="Y1541" s="34"/>
      <c r="Z1541" s="34"/>
      <c r="AA1541" s="34"/>
      <c r="AB1541" s="34"/>
      <c r="AC1541" s="34"/>
      <c r="AD1541" s="34"/>
      <c r="AE1541" s="34"/>
      <c r="AR1541" s="191" t="s">
        <v>162</v>
      </c>
      <c r="AT1541" s="191" t="s">
        <v>125</v>
      </c>
      <c r="AU1541" s="191" t="s">
        <v>81</v>
      </c>
      <c r="AY1541" s="17" t="s">
        <v>124</v>
      </c>
      <c r="BE1541" s="192">
        <f>IF(N1541="základní",J1541,0)</f>
        <v>0</v>
      </c>
      <c r="BF1541" s="192">
        <f>IF(N1541="snížená",J1541,0)</f>
        <v>0</v>
      </c>
      <c r="BG1541" s="192">
        <f>IF(N1541="zákl. přenesená",J1541,0)</f>
        <v>0</v>
      </c>
      <c r="BH1541" s="192">
        <f>IF(N1541="sníž. přenesená",J1541,0)</f>
        <v>0</v>
      </c>
      <c r="BI1541" s="192">
        <f>IF(N1541="nulová",J1541,0)</f>
        <v>0</v>
      </c>
      <c r="BJ1541" s="17" t="s">
        <v>81</v>
      </c>
      <c r="BK1541" s="192">
        <f>ROUND(I1541*H1541,2)</f>
        <v>0</v>
      </c>
      <c r="BL1541" s="17" t="s">
        <v>162</v>
      </c>
      <c r="BM1541" s="191" t="s">
        <v>1133</v>
      </c>
    </row>
    <row r="1542" spans="1:65" s="2" customFormat="1" ht="39">
      <c r="A1542" s="34"/>
      <c r="B1542" s="35"/>
      <c r="C1542" s="36"/>
      <c r="D1542" s="193" t="s">
        <v>130</v>
      </c>
      <c r="E1542" s="36"/>
      <c r="F1542" s="194" t="s">
        <v>1128</v>
      </c>
      <c r="G1542" s="36"/>
      <c r="H1542" s="36"/>
      <c r="I1542" s="195"/>
      <c r="J1542" s="36"/>
      <c r="K1542" s="36"/>
      <c r="L1542" s="39"/>
      <c r="M1542" s="196"/>
      <c r="N1542" s="197"/>
      <c r="O1542" s="71"/>
      <c r="P1542" s="71"/>
      <c r="Q1542" s="71"/>
      <c r="R1542" s="71"/>
      <c r="S1542" s="71"/>
      <c r="T1542" s="72"/>
      <c r="U1542" s="34"/>
      <c r="V1542" s="34"/>
      <c r="W1542" s="34"/>
      <c r="X1542" s="34"/>
      <c r="Y1542" s="34"/>
      <c r="Z1542" s="34"/>
      <c r="AA1542" s="34"/>
      <c r="AB1542" s="34"/>
      <c r="AC1542" s="34"/>
      <c r="AD1542" s="34"/>
      <c r="AE1542" s="34"/>
      <c r="AT1542" s="17" t="s">
        <v>130</v>
      </c>
      <c r="AU1542" s="17" t="s">
        <v>81</v>
      </c>
    </row>
    <row r="1543" spans="1:65" s="12" customFormat="1" ht="11.25">
      <c r="B1543" s="203"/>
      <c r="C1543" s="204"/>
      <c r="D1543" s="193" t="s">
        <v>200</v>
      </c>
      <c r="E1543" s="205" t="s">
        <v>1</v>
      </c>
      <c r="F1543" s="206" t="s">
        <v>1129</v>
      </c>
      <c r="G1543" s="204"/>
      <c r="H1543" s="205" t="s">
        <v>1</v>
      </c>
      <c r="I1543" s="207"/>
      <c r="J1543" s="204"/>
      <c r="K1543" s="204"/>
      <c r="L1543" s="208"/>
      <c r="M1543" s="209"/>
      <c r="N1543" s="210"/>
      <c r="O1543" s="210"/>
      <c r="P1543" s="210"/>
      <c r="Q1543" s="210"/>
      <c r="R1543" s="210"/>
      <c r="S1543" s="210"/>
      <c r="T1543" s="211"/>
      <c r="AT1543" s="212" t="s">
        <v>200</v>
      </c>
      <c r="AU1543" s="212" t="s">
        <v>81</v>
      </c>
      <c r="AV1543" s="12" t="s">
        <v>81</v>
      </c>
      <c r="AW1543" s="12" t="s">
        <v>30</v>
      </c>
      <c r="AX1543" s="12" t="s">
        <v>73</v>
      </c>
      <c r="AY1543" s="212" t="s">
        <v>124</v>
      </c>
    </row>
    <row r="1544" spans="1:65" s="13" customFormat="1" ht="11.25">
      <c r="B1544" s="213"/>
      <c r="C1544" s="214"/>
      <c r="D1544" s="193" t="s">
        <v>200</v>
      </c>
      <c r="E1544" s="215" t="s">
        <v>1</v>
      </c>
      <c r="F1544" s="216" t="s">
        <v>142</v>
      </c>
      <c r="G1544" s="214"/>
      <c r="H1544" s="217">
        <v>8</v>
      </c>
      <c r="I1544" s="218"/>
      <c r="J1544" s="214"/>
      <c r="K1544" s="214"/>
      <c r="L1544" s="219"/>
      <c r="M1544" s="220"/>
      <c r="N1544" s="221"/>
      <c r="O1544" s="221"/>
      <c r="P1544" s="221"/>
      <c r="Q1544" s="221"/>
      <c r="R1544" s="221"/>
      <c r="S1544" s="221"/>
      <c r="T1544" s="222"/>
      <c r="AT1544" s="223" t="s">
        <v>200</v>
      </c>
      <c r="AU1544" s="223" t="s">
        <v>81</v>
      </c>
      <c r="AV1544" s="13" t="s">
        <v>83</v>
      </c>
      <c r="AW1544" s="13" t="s">
        <v>30</v>
      </c>
      <c r="AX1544" s="13" t="s">
        <v>73</v>
      </c>
      <c r="AY1544" s="223" t="s">
        <v>124</v>
      </c>
    </row>
    <row r="1545" spans="1:65" s="14" customFormat="1" ht="11.25">
      <c r="B1545" s="224"/>
      <c r="C1545" s="225"/>
      <c r="D1545" s="193" t="s">
        <v>200</v>
      </c>
      <c r="E1545" s="226" t="s">
        <v>1</v>
      </c>
      <c r="F1545" s="227" t="s">
        <v>205</v>
      </c>
      <c r="G1545" s="225"/>
      <c r="H1545" s="228">
        <v>8</v>
      </c>
      <c r="I1545" s="229"/>
      <c r="J1545" s="225"/>
      <c r="K1545" s="225"/>
      <c r="L1545" s="230"/>
      <c r="M1545" s="231"/>
      <c r="N1545" s="232"/>
      <c r="O1545" s="232"/>
      <c r="P1545" s="232"/>
      <c r="Q1545" s="232"/>
      <c r="R1545" s="232"/>
      <c r="S1545" s="232"/>
      <c r="T1545" s="233"/>
      <c r="AT1545" s="234" t="s">
        <v>200</v>
      </c>
      <c r="AU1545" s="234" t="s">
        <v>81</v>
      </c>
      <c r="AV1545" s="14" t="s">
        <v>129</v>
      </c>
      <c r="AW1545" s="14" t="s">
        <v>30</v>
      </c>
      <c r="AX1545" s="14" t="s">
        <v>81</v>
      </c>
      <c r="AY1545" s="234" t="s">
        <v>124</v>
      </c>
    </row>
    <row r="1546" spans="1:65" s="2" customFormat="1" ht="21.75" customHeight="1">
      <c r="A1546" s="34"/>
      <c r="B1546" s="35"/>
      <c r="C1546" s="179" t="s">
        <v>643</v>
      </c>
      <c r="D1546" s="179" t="s">
        <v>125</v>
      </c>
      <c r="E1546" s="180" t="s">
        <v>1134</v>
      </c>
      <c r="F1546" s="181" t="s">
        <v>1135</v>
      </c>
      <c r="G1546" s="182" t="s">
        <v>226</v>
      </c>
      <c r="H1546" s="183">
        <v>4</v>
      </c>
      <c r="I1546" s="184"/>
      <c r="J1546" s="185">
        <f>ROUND(I1546*H1546,2)</f>
        <v>0</v>
      </c>
      <c r="K1546" s="186"/>
      <c r="L1546" s="39"/>
      <c r="M1546" s="187" t="s">
        <v>1</v>
      </c>
      <c r="N1546" s="188" t="s">
        <v>38</v>
      </c>
      <c r="O1546" s="71"/>
      <c r="P1546" s="189">
        <f>O1546*H1546</f>
        <v>0</v>
      </c>
      <c r="Q1546" s="189">
        <v>0</v>
      </c>
      <c r="R1546" s="189">
        <f>Q1546*H1546</f>
        <v>0</v>
      </c>
      <c r="S1546" s="189">
        <v>0</v>
      </c>
      <c r="T1546" s="190">
        <f>S1546*H1546</f>
        <v>0</v>
      </c>
      <c r="U1546" s="34"/>
      <c r="V1546" s="34"/>
      <c r="W1546" s="34"/>
      <c r="X1546" s="34"/>
      <c r="Y1546" s="34"/>
      <c r="Z1546" s="34"/>
      <c r="AA1546" s="34"/>
      <c r="AB1546" s="34"/>
      <c r="AC1546" s="34"/>
      <c r="AD1546" s="34"/>
      <c r="AE1546" s="34"/>
      <c r="AR1546" s="191" t="s">
        <v>162</v>
      </c>
      <c r="AT1546" s="191" t="s">
        <v>125</v>
      </c>
      <c r="AU1546" s="191" t="s">
        <v>81</v>
      </c>
      <c r="AY1546" s="17" t="s">
        <v>124</v>
      </c>
      <c r="BE1546" s="192">
        <f>IF(N1546="základní",J1546,0)</f>
        <v>0</v>
      </c>
      <c r="BF1546" s="192">
        <f>IF(N1546="snížená",J1546,0)</f>
        <v>0</v>
      </c>
      <c r="BG1546" s="192">
        <f>IF(N1546="zákl. přenesená",J1546,0)</f>
        <v>0</v>
      </c>
      <c r="BH1546" s="192">
        <f>IF(N1546="sníž. přenesená",J1546,0)</f>
        <v>0</v>
      </c>
      <c r="BI1546" s="192">
        <f>IF(N1546="nulová",J1546,0)</f>
        <v>0</v>
      </c>
      <c r="BJ1546" s="17" t="s">
        <v>81</v>
      </c>
      <c r="BK1546" s="192">
        <f>ROUND(I1546*H1546,2)</f>
        <v>0</v>
      </c>
      <c r="BL1546" s="17" t="s">
        <v>162</v>
      </c>
      <c r="BM1546" s="191" t="s">
        <v>1136</v>
      </c>
    </row>
    <row r="1547" spans="1:65" s="2" customFormat="1" ht="39">
      <c r="A1547" s="34"/>
      <c r="B1547" s="35"/>
      <c r="C1547" s="36"/>
      <c r="D1547" s="193" t="s">
        <v>130</v>
      </c>
      <c r="E1547" s="36"/>
      <c r="F1547" s="194" t="s">
        <v>1128</v>
      </c>
      <c r="G1547" s="36"/>
      <c r="H1547" s="36"/>
      <c r="I1547" s="195"/>
      <c r="J1547" s="36"/>
      <c r="K1547" s="36"/>
      <c r="L1547" s="39"/>
      <c r="M1547" s="196"/>
      <c r="N1547" s="197"/>
      <c r="O1547" s="71"/>
      <c r="P1547" s="71"/>
      <c r="Q1547" s="71"/>
      <c r="R1547" s="71"/>
      <c r="S1547" s="71"/>
      <c r="T1547" s="72"/>
      <c r="U1547" s="34"/>
      <c r="V1547" s="34"/>
      <c r="W1547" s="34"/>
      <c r="X1547" s="34"/>
      <c r="Y1547" s="34"/>
      <c r="Z1547" s="34"/>
      <c r="AA1547" s="34"/>
      <c r="AB1547" s="34"/>
      <c r="AC1547" s="34"/>
      <c r="AD1547" s="34"/>
      <c r="AE1547" s="34"/>
      <c r="AT1547" s="17" t="s">
        <v>130</v>
      </c>
      <c r="AU1547" s="17" t="s">
        <v>81</v>
      </c>
    </row>
    <row r="1548" spans="1:65" s="12" customFormat="1" ht="11.25">
      <c r="B1548" s="203"/>
      <c r="C1548" s="204"/>
      <c r="D1548" s="193" t="s">
        <v>200</v>
      </c>
      <c r="E1548" s="205" t="s">
        <v>1</v>
      </c>
      <c r="F1548" s="206" t="s">
        <v>1129</v>
      </c>
      <c r="G1548" s="204"/>
      <c r="H1548" s="205" t="s">
        <v>1</v>
      </c>
      <c r="I1548" s="207"/>
      <c r="J1548" s="204"/>
      <c r="K1548" s="204"/>
      <c r="L1548" s="208"/>
      <c r="M1548" s="209"/>
      <c r="N1548" s="210"/>
      <c r="O1548" s="210"/>
      <c r="P1548" s="210"/>
      <c r="Q1548" s="210"/>
      <c r="R1548" s="210"/>
      <c r="S1548" s="210"/>
      <c r="T1548" s="211"/>
      <c r="AT1548" s="212" t="s">
        <v>200</v>
      </c>
      <c r="AU1548" s="212" t="s">
        <v>81</v>
      </c>
      <c r="AV1548" s="12" t="s">
        <v>81</v>
      </c>
      <c r="AW1548" s="12" t="s">
        <v>30</v>
      </c>
      <c r="AX1548" s="12" t="s">
        <v>73</v>
      </c>
      <c r="AY1548" s="212" t="s">
        <v>124</v>
      </c>
    </row>
    <row r="1549" spans="1:65" s="13" customFormat="1" ht="11.25">
      <c r="B1549" s="213"/>
      <c r="C1549" s="214"/>
      <c r="D1549" s="193" t="s">
        <v>200</v>
      </c>
      <c r="E1549" s="215" t="s">
        <v>1</v>
      </c>
      <c r="F1549" s="216" t="s">
        <v>129</v>
      </c>
      <c r="G1549" s="214"/>
      <c r="H1549" s="217">
        <v>4</v>
      </c>
      <c r="I1549" s="218"/>
      <c r="J1549" s="214"/>
      <c r="K1549" s="214"/>
      <c r="L1549" s="219"/>
      <c r="M1549" s="220"/>
      <c r="N1549" s="221"/>
      <c r="O1549" s="221"/>
      <c r="P1549" s="221"/>
      <c r="Q1549" s="221"/>
      <c r="R1549" s="221"/>
      <c r="S1549" s="221"/>
      <c r="T1549" s="222"/>
      <c r="AT1549" s="223" t="s">
        <v>200</v>
      </c>
      <c r="AU1549" s="223" t="s">
        <v>81</v>
      </c>
      <c r="AV1549" s="13" t="s">
        <v>83</v>
      </c>
      <c r="AW1549" s="13" t="s">
        <v>30</v>
      </c>
      <c r="AX1549" s="13" t="s">
        <v>73</v>
      </c>
      <c r="AY1549" s="223" t="s">
        <v>124</v>
      </c>
    </row>
    <row r="1550" spans="1:65" s="14" customFormat="1" ht="11.25">
      <c r="B1550" s="224"/>
      <c r="C1550" s="225"/>
      <c r="D1550" s="193" t="s">
        <v>200</v>
      </c>
      <c r="E1550" s="226" t="s">
        <v>1</v>
      </c>
      <c r="F1550" s="227" t="s">
        <v>205</v>
      </c>
      <c r="G1550" s="225"/>
      <c r="H1550" s="228">
        <v>4</v>
      </c>
      <c r="I1550" s="229"/>
      <c r="J1550" s="225"/>
      <c r="K1550" s="225"/>
      <c r="L1550" s="230"/>
      <c r="M1550" s="231"/>
      <c r="N1550" s="232"/>
      <c r="O1550" s="232"/>
      <c r="P1550" s="232"/>
      <c r="Q1550" s="232"/>
      <c r="R1550" s="232"/>
      <c r="S1550" s="232"/>
      <c r="T1550" s="233"/>
      <c r="AT1550" s="234" t="s">
        <v>200</v>
      </c>
      <c r="AU1550" s="234" t="s">
        <v>81</v>
      </c>
      <c r="AV1550" s="14" t="s">
        <v>129</v>
      </c>
      <c r="AW1550" s="14" t="s">
        <v>30</v>
      </c>
      <c r="AX1550" s="14" t="s">
        <v>81</v>
      </c>
      <c r="AY1550" s="234" t="s">
        <v>124</v>
      </c>
    </row>
    <row r="1551" spans="1:65" s="2" customFormat="1" ht="16.5" customHeight="1">
      <c r="A1551" s="34"/>
      <c r="B1551" s="35"/>
      <c r="C1551" s="179" t="s">
        <v>647</v>
      </c>
      <c r="D1551" s="179" t="s">
        <v>125</v>
      </c>
      <c r="E1551" s="180" t="s">
        <v>1137</v>
      </c>
      <c r="F1551" s="181" t="s">
        <v>1138</v>
      </c>
      <c r="G1551" s="182" t="s">
        <v>235</v>
      </c>
      <c r="H1551" s="183">
        <v>129.35</v>
      </c>
      <c r="I1551" s="184"/>
      <c r="J1551" s="185">
        <f>ROUND(I1551*H1551,2)</f>
        <v>0</v>
      </c>
      <c r="K1551" s="186"/>
      <c r="L1551" s="39"/>
      <c r="M1551" s="187" t="s">
        <v>1</v>
      </c>
      <c r="N1551" s="188" t="s">
        <v>38</v>
      </c>
      <c r="O1551" s="71"/>
      <c r="P1551" s="189">
        <f>O1551*H1551</f>
        <v>0</v>
      </c>
      <c r="Q1551" s="189">
        <v>0</v>
      </c>
      <c r="R1551" s="189">
        <f>Q1551*H1551</f>
        <v>0</v>
      </c>
      <c r="S1551" s="189">
        <v>0</v>
      </c>
      <c r="T1551" s="190">
        <f>S1551*H1551</f>
        <v>0</v>
      </c>
      <c r="U1551" s="34"/>
      <c r="V1551" s="34"/>
      <c r="W1551" s="34"/>
      <c r="X1551" s="34"/>
      <c r="Y1551" s="34"/>
      <c r="Z1551" s="34"/>
      <c r="AA1551" s="34"/>
      <c r="AB1551" s="34"/>
      <c r="AC1551" s="34"/>
      <c r="AD1551" s="34"/>
      <c r="AE1551" s="34"/>
      <c r="AR1551" s="191" t="s">
        <v>162</v>
      </c>
      <c r="AT1551" s="191" t="s">
        <v>125</v>
      </c>
      <c r="AU1551" s="191" t="s">
        <v>81</v>
      </c>
      <c r="AY1551" s="17" t="s">
        <v>124</v>
      </c>
      <c r="BE1551" s="192">
        <f>IF(N1551="základní",J1551,0)</f>
        <v>0</v>
      </c>
      <c r="BF1551" s="192">
        <f>IF(N1551="snížená",J1551,0)</f>
        <v>0</v>
      </c>
      <c r="BG1551" s="192">
        <f>IF(N1551="zákl. přenesená",J1551,0)</f>
        <v>0</v>
      </c>
      <c r="BH1551" s="192">
        <f>IF(N1551="sníž. přenesená",J1551,0)</f>
        <v>0</v>
      </c>
      <c r="BI1551" s="192">
        <f>IF(N1551="nulová",J1551,0)</f>
        <v>0</v>
      </c>
      <c r="BJ1551" s="17" t="s">
        <v>81</v>
      </c>
      <c r="BK1551" s="192">
        <f>ROUND(I1551*H1551,2)</f>
        <v>0</v>
      </c>
      <c r="BL1551" s="17" t="s">
        <v>162</v>
      </c>
      <c r="BM1551" s="191" t="s">
        <v>1139</v>
      </c>
    </row>
    <row r="1552" spans="1:65" s="2" customFormat="1" ht="195">
      <c r="A1552" s="34"/>
      <c r="B1552" s="35"/>
      <c r="C1552" s="36"/>
      <c r="D1552" s="193" t="s">
        <v>130</v>
      </c>
      <c r="E1552" s="36"/>
      <c r="F1552" s="194" t="s">
        <v>1140</v>
      </c>
      <c r="G1552" s="36"/>
      <c r="H1552" s="36"/>
      <c r="I1552" s="195"/>
      <c r="J1552" s="36"/>
      <c r="K1552" s="36"/>
      <c r="L1552" s="39"/>
      <c r="M1552" s="196"/>
      <c r="N1552" s="197"/>
      <c r="O1552" s="71"/>
      <c r="P1552" s="71"/>
      <c r="Q1552" s="71"/>
      <c r="R1552" s="71"/>
      <c r="S1552" s="71"/>
      <c r="T1552" s="72"/>
      <c r="U1552" s="34"/>
      <c r="V1552" s="34"/>
      <c r="W1552" s="34"/>
      <c r="X1552" s="34"/>
      <c r="Y1552" s="34"/>
      <c r="Z1552" s="34"/>
      <c r="AA1552" s="34"/>
      <c r="AB1552" s="34"/>
      <c r="AC1552" s="34"/>
      <c r="AD1552" s="34"/>
      <c r="AE1552" s="34"/>
      <c r="AT1552" s="17" t="s">
        <v>130</v>
      </c>
      <c r="AU1552" s="17" t="s">
        <v>81</v>
      </c>
    </row>
    <row r="1553" spans="2:51" s="12" customFormat="1" ht="11.25">
      <c r="B1553" s="203"/>
      <c r="C1553" s="204"/>
      <c r="D1553" s="193" t="s">
        <v>200</v>
      </c>
      <c r="E1553" s="205" t="s">
        <v>1</v>
      </c>
      <c r="F1553" s="206" t="s">
        <v>1141</v>
      </c>
      <c r="G1553" s="204"/>
      <c r="H1553" s="205" t="s">
        <v>1</v>
      </c>
      <c r="I1553" s="207"/>
      <c r="J1553" s="204"/>
      <c r="K1553" s="204"/>
      <c r="L1553" s="208"/>
      <c r="M1553" s="209"/>
      <c r="N1553" s="210"/>
      <c r="O1553" s="210"/>
      <c r="P1553" s="210"/>
      <c r="Q1553" s="210"/>
      <c r="R1553" s="210"/>
      <c r="S1553" s="210"/>
      <c r="T1553" s="211"/>
      <c r="AT1553" s="212" t="s">
        <v>200</v>
      </c>
      <c r="AU1553" s="212" t="s">
        <v>81</v>
      </c>
      <c r="AV1553" s="12" t="s">
        <v>81</v>
      </c>
      <c r="AW1553" s="12" t="s">
        <v>30</v>
      </c>
      <c r="AX1553" s="12" t="s">
        <v>73</v>
      </c>
      <c r="AY1553" s="212" t="s">
        <v>124</v>
      </c>
    </row>
    <row r="1554" spans="2:51" s="12" customFormat="1" ht="11.25">
      <c r="B1554" s="203"/>
      <c r="C1554" s="204"/>
      <c r="D1554" s="193" t="s">
        <v>200</v>
      </c>
      <c r="E1554" s="205" t="s">
        <v>1</v>
      </c>
      <c r="F1554" s="206" t="s">
        <v>227</v>
      </c>
      <c r="G1554" s="204"/>
      <c r="H1554" s="205" t="s">
        <v>1</v>
      </c>
      <c r="I1554" s="207"/>
      <c r="J1554" s="204"/>
      <c r="K1554" s="204"/>
      <c r="L1554" s="208"/>
      <c r="M1554" s="209"/>
      <c r="N1554" s="210"/>
      <c r="O1554" s="210"/>
      <c r="P1554" s="210"/>
      <c r="Q1554" s="210"/>
      <c r="R1554" s="210"/>
      <c r="S1554" s="210"/>
      <c r="T1554" s="211"/>
      <c r="AT1554" s="212" t="s">
        <v>200</v>
      </c>
      <c r="AU1554" s="212" t="s">
        <v>81</v>
      </c>
      <c r="AV1554" s="12" t="s">
        <v>81</v>
      </c>
      <c r="AW1554" s="12" t="s">
        <v>30</v>
      </c>
      <c r="AX1554" s="12" t="s">
        <v>73</v>
      </c>
      <c r="AY1554" s="212" t="s">
        <v>124</v>
      </c>
    </row>
    <row r="1555" spans="2:51" s="12" customFormat="1" ht="11.25">
      <c r="B1555" s="203"/>
      <c r="C1555" s="204"/>
      <c r="D1555" s="193" t="s">
        <v>200</v>
      </c>
      <c r="E1555" s="205" t="s">
        <v>1</v>
      </c>
      <c r="F1555" s="206" t="s">
        <v>229</v>
      </c>
      <c r="G1555" s="204"/>
      <c r="H1555" s="205" t="s">
        <v>1</v>
      </c>
      <c r="I1555" s="207"/>
      <c r="J1555" s="204"/>
      <c r="K1555" s="204"/>
      <c r="L1555" s="208"/>
      <c r="M1555" s="209"/>
      <c r="N1555" s="210"/>
      <c r="O1555" s="210"/>
      <c r="P1555" s="210"/>
      <c r="Q1555" s="210"/>
      <c r="R1555" s="210"/>
      <c r="S1555" s="210"/>
      <c r="T1555" s="211"/>
      <c r="AT1555" s="212" t="s">
        <v>200</v>
      </c>
      <c r="AU1555" s="212" t="s">
        <v>81</v>
      </c>
      <c r="AV1555" s="12" t="s">
        <v>81</v>
      </c>
      <c r="AW1555" s="12" t="s">
        <v>30</v>
      </c>
      <c r="AX1555" s="12" t="s">
        <v>73</v>
      </c>
      <c r="AY1555" s="212" t="s">
        <v>124</v>
      </c>
    </row>
    <row r="1556" spans="2:51" s="13" customFormat="1" ht="11.25">
      <c r="B1556" s="213"/>
      <c r="C1556" s="214"/>
      <c r="D1556" s="193" t="s">
        <v>200</v>
      </c>
      <c r="E1556" s="215" t="s">
        <v>1</v>
      </c>
      <c r="F1556" s="216" t="s">
        <v>910</v>
      </c>
      <c r="G1556" s="214"/>
      <c r="H1556" s="217">
        <v>8.1999999999999993</v>
      </c>
      <c r="I1556" s="218"/>
      <c r="J1556" s="214"/>
      <c r="K1556" s="214"/>
      <c r="L1556" s="219"/>
      <c r="M1556" s="220"/>
      <c r="N1556" s="221"/>
      <c r="O1556" s="221"/>
      <c r="P1556" s="221"/>
      <c r="Q1556" s="221"/>
      <c r="R1556" s="221"/>
      <c r="S1556" s="221"/>
      <c r="T1556" s="222"/>
      <c r="AT1556" s="223" t="s">
        <v>200</v>
      </c>
      <c r="AU1556" s="223" t="s">
        <v>81</v>
      </c>
      <c r="AV1556" s="13" t="s">
        <v>83</v>
      </c>
      <c r="AW1556" s="13" t="s">
        <v>30</v>
      </c>
      <c r="AX1556" s="13" t="s">
        <v>73</v>
      </c>
      <c r="AY1556" s="223" t="s">
        <v>124</v>
      </c>
    </row>
    <row r="1557" spans="2:51" s="13" customFormat="1" ht="11.25">
      <c r="B1557" s="213"/>
      <c r="C1557" s="214"/>
      <c r="D1557" s="193" t="s">
        <v>200</v>
      </c>
      <c r="E1557" s="215" t="s">
        <v>1</v>
      </c>
      <c r="F1557" s="216" t="s">
        <v>1142</v>
      </c>
      <c r="G1557" s="214"/>
      <c r="H1557" s="217">
        <v>15.6</v>
      </c>
      <c r="I1557" s="218"/>
      <c r="J1557" s="214"/>
      <c r="K1557" s="214"/>
      <c r="L1557" s="219"/>
      <c r="M1557" s="220"/>
      <c r="N1557" s="221"/>
      <c r="O1557" s="221"/>
      <c r="P1557" s="221"/>
      <c r="Q1557" s="221"/>
      <c r="R1557" s="221"/>
      <c r="S1557" s="221"/>
      <c r="T1557" s="222"/>
      <c r="AT1557" s="223" t="s">
        <v>200</v>
      </c>
      <c r="AU1557" s="223" t="s">
        <v>81</v>
      </c>
      <c r="AV1557" s="13" t="s">
        <v>83</v>
      </c>
      <c r="AW1557" s="13" t="s">
        <v>30</v>
      </c>
      <c r="AX1557" s="13" t="s">
        <v>73</v>
      </c>
      <c r="AY1557" s="223" t="s">
        <v>124</v>
      </c>
    </row>
    <row r="1558" spans="2:51" s="13" customFormat="1" ht="11.25">
      <c r="B1558" s="213"/>
      <c r="C1558" s="214"/>
      <c r="D1558" s="193" t="s">
        <v>200</v>
      </c>
      <c r="E1558" s="215" t="s">
        <v>1</v>
      </c>
      <c r="F1558" s="216" t="s">
        <v>1143</v>
      </c>
      <c r="G1558" s="214"/>
      <c r="H1558" s="217">
        <v>4.4000000000000004</v>
      </c>
      <c r="I1558" s="218"/>
      <c r="J1558" s="214"/>
      <c r="K1558" s="214"/>
      <c r="L1558" s="219"/>
      <c r="M1558" s="220"/>
      <c r="N1558" s="221"/>
      <c r="O1558" s="221"/>
      <c r="P1558" s="221"/>
      <c r="Q1558" s="221"/>
      <c r="R1558" s="221"/>
      <c r="S1558" s="221"/>
      <c r="T1558" s="222"/>
      <c r="AT1558" s="223" t="s">
        <v>200</v>
      </c>
      <c r="AU1558" s="223" t="s">
        <v>81</v>
      </c>
      <c r="AV1558" s="13" t="s">
        <v>83</v>
      </c>
      <c r="AW1558" s="13" t="s">
        <v>30</v>
      </c>
      <c r="AX1558" s="13" t="s">
        <v>73</v>
      </c>
      <c r="AY1558" s="223" t="s">
        <v>124</v>
      </c>
    </row>
    <row r="1559" spans="2:51" s="12" customFormat="1" ht="11.25">
      <c r="B1559" s="203"/>
      <c r="C1559" s="204"/>
      <c r="D1559" s="193" t="s">
        <v>200</v>
      </c>
      <c r="E1559" s="205" t="s">
        <v>1</v>
      </c>
      <c r="F1559" s="206" t="s">
        <v>231</v>
      </c>
      <c r="G1559" s="204"/>
      <c r="H1559" s="205" t="s">
        <v>1</v>
      </c>
      <c r="I1559" s="207"/>
      <c r="J1559" s="204"/>
      <c r="K1559" s="204"/>
      <c r="L1559" s="208"/>
      <c r="M1559" s="209"/>
      <c r="N1559" s="210"/>
      <c r="O1559" s="210"/>
      <c r="P1559" s="210"/>
      <c r="Q1559" s="210"/>
      <c r="R1559" s="210"/>
      <c r="S1559" s="210"/>
      <c r="T1559" s="211"/>
      <c r="AT1559" s="212" t="s">
        <v>200</v>
      </c>
      <c r="AU1559" s="212" t="s">
        <v>81</v>
      </c>
      <c r="AV1559" s="12" t="s">
        <v>81</v>
      </c>
      <c r="AW1559" s="12" t="s">
        <v>30</v>
      </c>
      <c r="AX1559" s="12" t="s">
        <v>73</v>
      </c>
      <c r="AY1559" s="212" t="s">
        <v>124</v>
      </c>
    </row>
    <row r="1560" spans="2:51" s="13" customFormat="1" ht="11.25">
      <c r="B1560" s="213"/>
      <c r="C1560" s="214"/>
      <c r="D1560" s="193" t="s">
        <v>200</v>
      </c>
      <c r="E1560" s="215" t="s">
        <v>1</v>
      </c>
      <c r="F1560" s="216" t="s">
        <v>914</v>
      </c>
      <c r="G1560" s="214"/>
      <c r="H1560" s="217">
        <v>8.1199999999999992</v>
      </c>
      <c r="I1560" s="218"/>
      <c r="J1560" s="214"/>
      <c r="K1560" s="214"/>
      <c r="L1560" s="219"/>
      <c r="M1560" s="220"/>
      <c r="N1560" s="221"/>
      <c r="O1560" s="221"/>
      <c r="P1560" s="221"/>
      <c r="Q1560" s="221"/>
      <c r="R1560" s="221"/>
      <c r="S1560" s="221"/>
      <c r="T1560" s="222"/>
      <c r="AT1560" s="223" t="s">
        <v>200</v>
      </c>
      <c r="AU1560" s="223" t="s">
        <v>81</v>
      </c>
      <c r="AV1560" s="13" t="s">
        <v>83</v>
      </c>
      <c r="AW1560" s="13" t="s">
        <v>30</v>
      </c>
      <c r="AX1560" s="13" t="s">
        <v>73</v>
      </c>
      <c r="AY1560" s="223" t="s">
        <v>124</v>
      </c>
    </row>
    <row r="1561" spans="2:51" s="13" customFormat="1" ht="11.25">
      <c r="B1561" s="213"/>
      <c r="C1561" s="214"/>
      <c r="D1561" s="193" t="s">
        <v>200</v>
      </c>
      <c r="E1561" s="215" t="s">
        <v>1</v>
      </c>
      <c r="F1561" s="216" t="s">
        <v>1144</v>
      </c>
      <c r="G1561" s="214"/>
      <c r="H1561" s="217">
        <v>20</v>
      </c>
      <c r="I1561" s="218"/>
      <c r="J1561" s="214"/>
      <c r="K1561" s="214"/>
      <c r="L1561" s="219"/>
      <c r="M1561" s="220"/>
      <c r="N1561" s="221"/>
      <c r="O1561" s="221"/>
      <c r="P1561" s="221"/>
      <c r="Q1561" s="221"/>
      <c r="R1561" s="221"/>
      <c r="S1561" s="221"/>
      <c r="T1561" s="222"/>
      <c r="AT1561" s="223" t="s">
        <v>200</v>
      </c>
      <c r="AU1561" s="223" t="s">
        <v>81</v>
      </c>
      <c r="AV1561" s="13" t="s">
        <v>83</v>
      </c>
      <c r="AW1561" s="13" t="s">
        <v>30</v>
      </c>
      <c r="AX1561" s="13" t="s">
        <v>73</v>
      </c>
      <c r="AY1561" s="223" t="s">
        <v>124</v>
      </c>
    </row>
    <row r="1562" spans="2:51" s="12" customFormat="1" ht="11.25">
      <c r="B1562" s="203"/>
      <c r="C1562" s="204"/>
      <c r="D1562" s="193" t="s">
        <v>200</v>
      </c>
      <c r="E1562" s="205" t="s">
        <v>1</v>
      </c>
      <c r="F1562" s="206" t="s">
        <v>232</v>
      </c>
      <c r="G1562" s="204"/>
      <c r="H1562" s="205" t="s">
        <v>1</v>
      </c>
      <c r="I1562" s="207"/>
      <c r="J1562" s="204"/>
      <c r="K1562" s="204"/>
      <c r="L1562" s="208"/>
      <c r="M1562" s="209"/>
      <c r="N1562" s="210"/>
      <c r="O1562" s="210"/>
      <c r="P1562" s="210"/>
      <c r="Q1562" s="210"/>
      <c r="R1562" s="210"/>
      <c r="S1562" s="210"/>
      <c r="T1562" s="211"/>
      <c r="AT1562" s="212" t="s">
        <v>200</v>
      </c>
      <c r="AU1562" s="212" t="s">
        <v>81</v>
      </c>
      <c r="AV1562" s="12" t="s">
        <v>81</v>
      </c>
      <c r="AW1562" s="12" t="s">
        <v>30</v>
      </c>
      <c r="AX1562" s="12" t="s">
        <v>73</v>
      </c>
      <c r="AY1562" s="212" t="s">
        <v>124</v>
      </c>
    </row>
    <row r="1563" spans="2:51" s="12" customFormat="1" ht="11.25">
      <c r="B1563" s="203"/>
      <c r="C1563" s="204"/>
      <c r="D1563" s="193" t="s">
        <v>200</v>
      </c>
      <c r="E1563" s="205" t="s">
        <v>1</v>
      </c>
      <c r="F1563" s="206" t="s">
        <v>229</v>
      </c>
      <c r="G1563" s="204"/>
      <c r="H1563" s="205" t="s">
        <v>1</v>
      </c>
      <c r="I1563" s="207"/>
      <c r="J1563" s="204"/>
      <c r="K1563" s="204"/>
      <c r="L1563" s="208"/>
      <c r="M1563" s="209"/>
      <c r="N1563" s="210"/>
      <c r="O1563" s="210"/>
      <c r="P1563" s="210"/>
      <c r="Q1563" s="210"/>
      <c r="R1563" s="210"/>
      <c r="S1563" s="210"/>
      <c r="T1563" s="211"/>
      <c r="AT1563" s="212" t="s">
        <v>200</v>
      </c>
      <c r="AU1563" s="212" t="s">
        <v>81</v>
      </c>
      <c r="AV1563" s="12" t="s">
        <v>81</v>
      </c>
      <c r="AW1563" s="12" t="s">
        <v>30</v>
      </c>
      <c r="AX1563" s="12" t="s">
        <v>73</v>
      </c>
      <c r="AY1563" s="212" t="s">
        <v>124</v>
      </c>
    </row>
    <row r="1564" spans="2:51" s="13" customFormat="1" ht="11.25">
      <c r="B1564" s="213"/>
      <c r="C1564" s="214"/>
      <c r="D1564" s="193" t="s">
        <v>200</v>
      </c>
      <c r="E1564" s="215" t="s">
        <v>1</v>
      </c>
      <c r="F1564" s="216" t="s">
        <v>1145</v>
      </c>
      <c r="G1564" s="214"/>
      <c r="H1564" s="217">
        <v>4.1500000000000004</v>
      </c>
      <c r="I1564" s="218"/>
      <c r="J1564" s="214"/>
      <c r="K1564" s="214"/>
      <c r="L1564" s="219"/>
      <c r="M1564" s="220"/>
      <c r="N1564" s="221"/>
      <c r="O1564" s="221"/>
      <c r="P1564" s="221"/>
      <c r="Q1564" s="221"/>
      <c r="R1564" s="221"/>
      <c r="S1564" s="221"/>
      <c r="T1564" s="222"/>
      <c r="AT1564" s="223" t="s">
        <v>200</v>
      </c>
      <c r="AU1564" s="223" t="s">
        <v>81</v>
      </c>
      <c r="AV1564" s="13" t="s">
        <v>83</v>
      </c>
      <c r="AW1564" s="13" t="s">
        <v>30</v>
      </c>
      <c r="AX1564" s="13" t="s">
        <v>73</v>
      </c>
      <c r="AY1564" s="223" t="s">
        <v>124</v>
      </c>
    </row>
    <row r="1565" spans="2:51" s="13" customFormat="1" ht="11.25">
      <c r="B1565" s="213"/>
      <c r="C1565" s="214"/>
      <c r="D1565" s="193" t="s">
        <v>200</v>
      </c>
      <c r="E1565" s="215" t="s">
        <v>1</v>
      </c>
      <c r="F1565" s="216" t="s">
        <v>917</v>
      </c>
      <c r="G1565" s="214"/>
      <c r="H1565" s="217">
        <v>1.98</v>
      </c>
      <c r="I1565" s="218"/>
      <c r="J1565" s="214"/>
      <c r="K1565" s="214"/>
      <c r="L1565" s="219"/>
      <c r="M1565" s="220"/>
      <c r="N1565" s="221"/>
      <c r="O1565" s="221"/>
      <c r="P1565" s="221"/>
      <c r="Q1565" s="221"/>
      <c r="R1565" s="221"/>
      <c r="S1565" s="221"/>
      <c r="T1565" s="222"/>
      <c r="AT1565" s="223" t="s">
        <v>200</v>
      </c>
      <c r="AU1565" s="223" t="s">
        <v>81</v>
      </c>
      <c r="AV1565" s="13" t="s">
        <v>83</v>
      </c>
      <c r="AW1565" s="13" t="s">
        <v>30</v>
      </c>
      <c r="AX1565" s="13" t="s">
        <v>73</v>
      </c>
      <c r="AY1565" s="223" t="s">
        <v>124</v>
      </c>
    </row>
    <row r="1566" spans="2:51" s="13" customFormat="1" ht="11.25">
      <c r="B1566" s="213"/>
      <c r="C1566" s="214"/>
      <c r="D1566" s="193" t="s">
        <v>200</v>
      </c>
      <c r="E1566" s="215" t="s">
        <v>1</v>
      </c>
      <c r="F1566" s="216" t="s">
        <v>918</v>
      </c>
      <c r="G1566" s="214"/>
      <c r="H1566" s="217">
        <v>3.54</v>
      </c>
      <c r="I1566" s="218"/>
      <c r="J1566" s="214"/>
      <c r="K1566" s="214"/>
      <c r="L1566" s="219"/>
      <c r="M1566" s="220"/>
      <c r="N1566" s="221"/>
      <c r="O1566" s="221"/>
      <c r="P1566" s="221"/>
      <c r="Q1566" s="221"/>
      <c r="R1566" s="221"/>
      <c r="S1566" s="221"/>
      <c r="T1566" s="222"/>
      <c r="AT1566" s="223" t="s">
        <v>200</v>
      </c>
      <c r="AU1566" s="223" t="s">
        <v>81</v>
      </c>
      <c r="AV1566" s="13" t="s">
        <v>83</v>
      </c>
      <c r="AW1566" s="13" t="s">
        <v>30</v>
      </c>
      <c r="AX1566" s="13" t="s">
        <v>73</v>
      </c>
      <c r="AY1566" s="223" t="s">
        <v>124</v>
      </c>
    </row>
    <row r="1567" spans="2:51" s="13" customFormat="1" ht="11.25">
      <c r="B1567" s="213"/>
      <c r="C1567" s="214"/>
      <c r="D1567" s="193" t="s">
        <v>200</v>
      </c>
      <c r="E1567" s="215" t="s">
        <v>1</v>
      </c>
      <c r="F1567" s="216" t="s">
        <v>1146</v>
      </c>
      <c r="G1567" s="214"/>
      <c r="H1567" s="217">
        <v>8.1999999999999993</v>
      </c>
      <c r="I1567" s="218"/>
      <c r="J1567" s="214"/>
      <c r="K1567" s="214"/>
      <c r="L1567" s="219"/>
      <c r="M1567" s="220"/>
      <c r="N1567" s="221"/>
      <c r="O1567" s="221"/>
      <c r="P1567" s="221"/>
      <c r="Q1567" s="221"/>
      <c r="R1567" s="221"/>
      <c r="S1567" s="221"/>
      <c r="T1567" s="222"/>
      <c r="AT1567" s="223" t="s">
        <v>200</v>
      </c>
      <c r="AU1567" s="223" t="s">
        <v>81</v>
      </c>
      <c r="AV1567" s="13" t="s">
        <v>83</v>
      </c>
      <c r="AW1567" s="13" t="s">
        <v>30</v>
      </c>
      <c r="AX1567" s="13" t="s">
        <v>73</v>
      </c>
      <c r="AY1567" s="223" t="s">
        <v>124</v>
      </c>
    </row>
    <row r="1568" spans="2:51" s="13" customFormat="1" ht="11.25">
      <c r="B1568" s="213"/>
      <c r="C1568" s="214"/>
      <c r="D1568" s="193" t="s">
        <v>200</v>
      </c>
      <c r="E1568" s="215" t="s">
        <v>1</v>
      </c>
      <c r="F1568" s="216" t="s">
        <v>1147</v>
      </c>
      <c r="G1568" s="214"/>
      <c r="H1568" s="217">
        <v>15.6</v>
      </c>
      <c r="I1568" s="218"/>
      <c r="J1568" s="214"/>
      <c r="K1568" s="214"/>
      <c r="L1568" s="219"/>
      <c r="M1568" s="220"/>
      <c r="N1568" s="221"/>
      <c r="O1568" s="221"/>
      <c r="P1568" s="221"/>
      <c r="Q1568" s="221"/>
      <c r="R1568" s="221"/>
      <c r="S1568" s="221"/>
      <c r="T1568" s="222"/>
      <c r="AT1568" s="223" t="s">
        <v>200</v>
      </c>
      <c r="AU1568" s="223" t="s">
        <v>81</v>
      </c>
      <c r="AV1568" s="13" t="s">
        <v>83</v>
      </c>
      <c r="AW1568" s="13" t="s">
        <v>30</v>
      </c>
      <c r="AX1568" s="13" t="s">
        <v>73</v>
      </c>
      <c r="AY1568" s="223" t="s">
        <v>124</v>
      </c>
    </row>
    <row r="1569" spans="1:65" s="13" customFormat="1" ht="11.25">
      <c r="B1569" s="213"/>
      <c r="C1569" s="214"/>
      <c r="D1569" s="193" t="s">
        <v>200</v>
      </c>
      <c r="E1569" s="215" t="s">
        <v>1</v>
      </c>
      <c r="F1569" s="216" t="s">
        <v>1148</v>
      </c>
      <c r="G1569" s="214"/>
      <c r="H1569" s="217">
        <v>4.4000000000000004</v>
      </c>
      <c r="I1569" s="218"/>
      <c r="J1569" s="214"/>
      <c r="K1569" s="214"/>
      <c r="L1569" s="219"/>
      <c r="M1569" s="220"/>
      <c r="N1569" s="221"/>
      <c r="O1569" s="221"/>
      <c r="P1569" s="221"/>
      <c r="Q1569" s="221"/>
      <c r="R1569" s="221"/>
      <c r="S1569" s="221"/>
      <c r="T1569" s="222"/>
      <c r="AT1569" s="223" t="s">
        <v>200</v>
      </c>
      <c r="AU1569" s="223" t="s">
        <v>81</v>
      </c>
      <c r="AV1569" s="13" t="s">
        <v>83</v>
      </c>
      <c r="AW1569" s="13" t="s">
        <v>30</v>
      </c>
      <c r="AX1569" s="13" t="s">
        <v>73</v>
      </c>
      <c r="AY1569" s="223" t="s">
        <v>124</v>
      </c>
    </row>
    <row r="1570" spans="1:65" s="12" customFormat="1" ht="11.25">
      <c r="B1570" s="203"/>
      <c r="C1570" s="204"/>
      <c r="D1570" s="193" t="s">
        <v>200</v>
      </c>
      <c r="E1570" s="205" t="s">
        <v>1</v>
      </c>
      <c r="F1570" s="206" t="s">
        <v>231</v>
      </c>
      <c r="G1570" s="204"/>
      <c r="H1570" s="205" t="s">
        <v>1</v>
      </c>
      <c r="I1570" s="207"/>
      <c r="J1570" s="204"/>
      <c r="K1570" s="204"/>
      <c r="L1570" s="208"/>
      <c r="M1570" s="209"/>
      <c r="N1570" s="210"/>
      <c r="O1570" s="210"/>
      <c r="P1570" s="210"/>
      <c r="Q1570" s="210"/>
      <c r="R1570" s="210"/>
      <c r="S1570" s="210"/>
      <c r="T1570" s="211"/>
      <c r="AT1570" s="212" t="s">
        <v>200</v>
      </c>
      <c r="AU1570" s="212" t="s">
        <v>81</v>
      </c>
      <c r="AV1570" s="12" t="s">
        <v>81</v>
      </c>
      <c r="AW1570" s="12" t="s">
        <v>30</v>
      </c>
      <c r="AX1570" s="12" t="s">
        <v>73</v>
      </c>
      <c r="AY1570" s="212" t="s">
        <v>124</v>
      </c>
    </row>
    <row r="1571" spans="1:65" s="13" customFormat="1" ht="11.25">
      <c r="B1571" s="213"/>
      <c r="C1571" s="214"/>
      <c r="D1571" s="193" t="s">
        <v>200</v>
      </c>
      <c r="E1571" s="215" t="s">
        <v>1</v>
      </c>
      <c r="F1571" s="216" t="s">
        <v>917</v>
      </c>
      <c r="G1571" s="214"/>
      <c r="H1571" s="217">
        <v>1.98</v>
      </c>
      <c r="I1571" s="218"/>
      <c r="J1571" s="214"/>
      <c r="K1571" s="214"/>
      <c r="L1571" s="219"/>
      <c r="M1571" s="220"/>
      <c r="N1571" s="221"/>
      <c r="O1571" s="221"/>
      <c r="P1571" s="221"/>
      <c r="Q1571" s="221"/>
      <c r="R1571" s="221"/>
      <c r="S1571" s="221"/>
      <c r="T1571" s="222"/>
      <c r="AT1571" s="223" t="s">
        <v>200</v>
      </c>
      <c r="AU1571" s="223" t="s">
        <v>81</v>
      </c>
      <c r="AV1571" s="13" t="s">
        <v>83</v>
      </c>
      <c r="AW1571" s="13" t="s">
        <v>30</v>
      </c>
      <c r="AX1571" s="13" t="s">
        <v>73</v>
      </c>
      <c r="AY1571" s="223" t="s">
        <v>124</v>
      </c>
    </row>
    <row r="1572" spans="1:65" s="13" customFormat="1" ht="11.25">
      <c r="B1572" s="213"/>
      <c r="C1572" s="214"/>
      <c r="D1572" s="193" t="s">
        <v>200</v>
      </c>
      <c r="E1572" s="215" t="s">
        <v>1</v>
      </c>
      <c r="F1572" s="216" t="s">
        <v>922</v>
      </c>
      <c r="G1572" s="214"/>
      <c r="H1572" s="217">
        <v>1.86</v>
      </c>
      <c r="I1572" s="218"/>
      <c r="J1572" s="214"/>
      <c r="K1572" s="214"/>
      <c r="L1572" s="219"/>
      <c r="M1572" s="220"/>
      <c r="N1572" s="221"/>
      <c r="O1572" s="221"/>
      <c r="P1572" s="221"/>
      <c r="Q1572" s="221"/>
      <c r="R1572" s="221"/>
      <c r="S1572" s="221"/>
      <c r="T1572" s="222"/>
      <c r="AT1572" s="223" t="s">
        <v>200</v>
      </c>
      <c r="AU1572" s="223" t="s">
        <v>81</v>
      </c>
      <c r="AV1572" s="13" t="s">
        <v>83</v>
      </c>
      <c r="AW1572" s="13" t="s">
        <v>30</v>
      </c>
      <c r="AX1572" s="13" t="s">
        <v>73</v>
      </c>
      <c r="AY1572" s="223" t="s">
        <v>124</v>
      </c>
    </row>
    <row r="1573" spans="1:65" s="13" customFormat="1" ht="11.25">
      <c r="B1573" s="213"/>
      <c r="C1573" s="214"/>
      <c r="D1573" s="193" t="s">
        <v>200</v>
      </c>
      <c r="E1573" s="215" t="s">
        <v>1</v>
      </c>
      <c r="F1573" s="216" t="s">
        <v>923</v>
      </c>
      <c r="G1573" s="214"/>
      <c r="H1573" s="217">
        <v>1.6</v>
      </c>
      <c r="I1573" s="218"/>
      <c r="J1573" s="214"/>
      <c r="K1573" s="214"/>
      <c r="L1573" s="219"/>
      <c r="M1573" s="220"/>
      <c r="N1573" s="221"/>
      <c r="O1573" s="221"/>
      <c r="P1573" s="221"/>
      <c r="Q1573" s="221"/>
      <c r="R1573" s="221"/>
      <c r="S1573" s="221"/>
      <c r="T1573" s="222"/>
      <c r="AT1573" s="223" t="s">
        <v>200</v>
      </c>
      <c r="AU1573" s="223" t="s">
        <v>81</v>
      </c>
      <c r="AV1573" s="13" t="s">
        <v>83</v>
      </c>
      <c r="AW1573" s="13" t="s">
        <v>30</v>
      </c>
      <c r="AX1573" s="13" t="s">
        <v>73</v>
      </c>
      <c r="AY1573" s="223" t="s">
        <v>124</v>
      </c>
    </row>
    <row r="1574" spans="1:65" s="13" customFormat="1" ht="11.25">
      <c r="B1574" s="213"/>
      <c r="C1574" s="214"/>
      <c r="D1574" s="193" t="s">
        <v>200</v>
      </c>
      <c r="E1574" s="215" t="s">
        <v>1</v>
      </c>
      <c r="F1574" s="216" t="s">
        <v>924</v>
      </c>
      <c r="G1574" s="214"/>
      <c r="H1574" s="217">
        <v>8.1199999999999992</v>
      </c>
      <c r="I1574" s="218"/>
      <c r="J1574" s="214"/>
      <c r="K1574" s="214"/>
      <c r="L1574" s="219"/>
      <c r="M1574" s="220"/>
      <c r="N1574" s="221"/>
      <c r="O1574" s="221"/>
      <c r="P1574" s="221"/>
      <c r="Q1574" s="221"/>
      <c r="R1574" s="221"/>
      <c r="S1574" s="221"/>
      <c r="T1574" s="222"/>
      <c r="AT1574" s="223" t="s">
        <v>200</v>
      </c>
      <c r="AU1574" s="223" t="s">
        <v>81</v>
      </c>
      <c r="AV1574" s="13" t="s">
        <v>83</v>
      </c>
      <c r="AW1574" s="13" t="s">
        <v>30</v>
      </c>
      <c r="AX1574" s="13" t="s">
        <v>73</v>
      </c>
      <c r="AY1574" s="223" t="s">
        <v>124</v>
      </c>
    </row>
    <row r="1575" spans="1:65" s="13" customFormat="1" ht="11.25">
      <c r="B1575" s="213"/>
      <c r="C1575" s="214"/>
      <c r="D1575" s="193" t="s">
        <v>200</v>
      </c>
      <c r="E1575" s="215" t="s">
        <v>1</v>
      </c>
      <c r="F1575" s="216" t="s">
        <v>1149</v>
      </c>
      <c r="G1575" s="214"/>
      <c r="H1575" s="217">
        <v>21.6</v>
      </c>
      <c r="I1575" s="218"/>
      <c r="J1575" s="214"/>
      <c r="K1575" s="214"/>
      <c r="L1575" s="219"/>
      <c r="M1575" s="220"/>
      <c r="N1575" s="221"/>
      <c r="O1575" s="221"/>
      <c r="P1575" s="221"/>
      <c r="Q1575" s="221"/>
      <c r="R1575" s="221"/>
      <c r="S1575" s="221"/>
      <c r="T1575" s="222"/>
      <c r="AT1575" s="223" t="s">
        <v>200</v>
      </c>
      <c r="AU1575" s="223" t="s">
        <v>81</v>
      </c>
      <c r="AV1575" s="13" t="s">
        <v>83</v>
      </c>
      <c r="AW1575" s="13" t="s">
        <v>30</v>
      </c>
      <c r="AX1575" s="13" t="s">
        <v>73</v>
      </c>
      <c r="AY1575" s="223" t="s">
        <v>124</v>
      </c>
    </row>
    <row r="1576" spans="1:65" s="14" customFormat="1" ht="11.25">
      <c r="B1576" s="224"/>
      <c r="C1576" s="225"/>
      <c r="D1576" s="193" t="s">
        <v>200</v>
      </c>
      <c r="E1576" s="226" t="s">
        <v>1</v>
      </c>
      <c r="F1576" s="227" t="s">
        <v>205</v>
      </c>
      <c r="G1576" s="225"/>
      <c r="H1576" s="228">
        <v>129.35</v>
      </c>
      <c r="I1576" s="229"/>
      <c r="J1576" s="225"/>
      <c r="K1576" s="225"/>
      <c r="L1576" s="230"/>
      <c r="M1576" s="231"/>
      <c r="N1576" s="232"/>
      <c r="O1576" s="232"/>
      <c r="P1576" s="232"/>
      <c r="Q1576" s="232"/>
      <c r="R1576" s="232"/>
      <c r="S1576" s="232"/>
      <c r="T1576" s="233"/>
      <c r="AT1576" s="234" t="s">
        <v>200</v>
      </c>
      <c r="AU1576" s="234" t="s">
        <v>81</v>
      </c>
      <c r="AV1576" s="14" t="s">
        <v>129</v>
      </c>
      <c r="AW1576" s="14" t="s">
        <v>30</v>
      </c>
      <c r="AX1576" s="14" t="s">
        <v>81</v>
      </c>
      <c r="AY1576" s="234" t="s">
        <v>124</v>
      </c>
    </row>
    <row r="1577" spans="1:65" s="11" customFormat="1" ht="25.9" customHeight="1">
      <c r="B1577" s="165"/>
      <c r="C1577" s="166"/>
      <c r="D1577" s="167" t="s">
        <v>72</v>
      </c>
      <c r="E1577" s="168" t="s">
        <v>1150</v>
      </c>
      <c r="F1577" s="168" t="s">
        <v>1151</v>
      </c>
      <c r="G1577" s="166"/>
      <c r="H1577" s="166"/>
      <c r="I1577" s="169"/>
      <c r="J1577" s="170">
        <f>BK1577</f>
        <v>0</v>
      </c>
      <c r="K1577" s="166"/>
      <c r="L1577" s="171"/>
      <c r="M1577" s="172"/>
      <c r="N1577" s="173"/>
      <c r="O1577" s="173"/>
      <c r="P1577" s="174">
        <f>SUM(P1578:P1589)</f>
        <v>0</v>
      </c>
      <c r="Q1577" s="173"/>
      <c r="R1577" s="174">
        <f>SUM(R1578:R1589)</f>
        <v>0</v>
      </c>
      <c r="S1577" s="173"/>
      <c r="T1577" s="175">
        <f>SUM(T1578:T1589)</f>
        <v>0</v>
      </c>
      <c r="AR1577" s="176" t="s">
        <v>83</v>
      </c>
      <c r="AT1577" s="177" t="s">
        <v>72</v>
      </c>
      <c r="AU1577" s="177" t="s">
        <v>73</v>
      </c>
      <c r="AY1577" s="176" t="s">
        <v>124</v>
      </c>
      <c r="BK1577" s="178">
        <f>SUM(BK1578:BK1589)</f>
        <v>0</v>
      </c>
    </row>
    <row r="1578" spans="1:65" s="2" customFormat="1" ht="16.5" customHeight="1">
      <c r="A1578" s="34"/>
      <c r="B1578" s="35"/>
      <c r="C1578" s="179" t="s">
        <v>1152</v>
      </c>
      <c r="D1578" s="179" t="s">
        <v>125</v>
      </c>
      <c r="E1578" s="180" t="s">
        <v>1153</v>
      </c>
      <c r="F1578" s="181" t="s">
        <v>1154</v>
      </c>
      <c r="G1578" s="182" t="s">
        <v>226</v>
      </c>
      <c r="H1578" s="183">
        <v>2</v>
      </c>
      <c r="I1578" s="184"/>
      <c r="J1578" s="185">
        <f>ROUND(I1578*H1578,2)</f>
        <v>0</v>
      </c>
      <c r="K1578" s="186"/>
      <c r="L1578" s="39"/>
      <c r="M1578" s="187" t="s">
        <v>1</v>
      </c>
      <c r="N1578" s="188" t="s">
        <v>38</v>
      </c>
      <c r="O1578" s="71"/>
      <c r="P1578" s="189">
        <f>O1578*H1578</f>
        <v>0</v>
      </c>
      <c r="Q1578" s="189">
        <v>0</v>
      </c>
      <c r="R1578" s="189">
        <f>Q1578*H1578</f>
        <v>0</v>
      </c>
      <c r="S1578" s="189">
        <v>0</v>
      </c>
      <c r="T1578" s="190">
        <f>S1578*H1578</f>
        <v>0</v>
      </c>
      <c r="U1578" s="34"/>
      <c r="V1578" s="34"/>
      <c r="W1578" s="34"/>
      <c r="X1578" s="34"/>
      <c r="Y1578" s="34"/>
      <c r="Z1578" s="34"/>
      <c r="AA1578" s="34"/>
      <c r="AB1578" s="34"/>
      <c r="AC1578" s="34"/>
      <c r="AD1578" s="34"/>
      <c r="AE1578" s="34"/>
      <c r="AR1578" s="191" t="s">
        <v>162</v>
      </c>
      <c r="AT1578" s="191" t="s">
        <v>125</v>
      </c>
      <c r="AU1578" s="191" t="s">
        <v>81</v>
      </c>
      <c r="AY1578" s="17" t="s">
        <v>124</v>
      </c>
      <c r="BE1578" s="192">
        <f>IF(N1578="základní",J1578,0)</f>
        <v>0</v>
      </c>
      <c r="BF1578" s="192">
        <f>IF(N1578="snížená",J1578,0)</f>
        <v>0</v>
      </c>
      <c r="BG1578" s="192">
        <f>IF(N1578="zákl. přenesená",J1578,0)</f>
        <v>0</v>
      </c>
      <c r="BH1578" s="192">
        <f>IF(N1578="sníž. přenesená",J1578,0)</f>
        <v>0</v>
      </c>
      <c r="BI1578" s="192">
        <f>IF(N1578="nulová",J1578,0)</f>
        <v>0</v>
      </c>
      <c r="BJ1578" s="17" t="s">
        <v>81</v>
      </c>
      <c r="BK1578" s="192">
        <f>ROUND(I1578*H1578,2)</f>
        <v>0</v>
      </c>
      <c r="BL1578" s="17" t="s">
        <v>162</v>
      </c>
      <c r="BM1578" s="191" t="s">
        <v>1155</v>
      </c>
    </row>
    <row r="1579" spans="1:65" s="2" customFormat="1" ht="156">
      <c r="A1579" s="34"/>
      <c r="B1579" s="35"/>
      <c r="C1579" s="36"/>
      <c r="D1579" s="193" t="s">
        <v>130</v>
      </c>
      <c r="E1579" s="36"/>
      <c r="F1579" s="194" t="s">
        <v>1156</v>
      </c>
      <c r="G1579" s="36"/>
      <c r="H1579" s="36"/>
      <c r="I1579" s="195"/>
      <c r="J1579" s="36"/>
      <c r="K1579" s="36"/>
      <c r="L1579" s="39"/>
      <c r="M1579" s="196"/>
      <c r="N1579" s="197"/>
      <c r="O1579" s="71"/>
      <c r="P1579" s="71"/>
      <c r="Q1579" s="71"/>
      <c r="R1579" s="71"/>
      <c r="S1579" s="71"/>
      <c r="T1579" s="72"/>
      <c r="U1579" s="34"/>
      <c r="V1579" s="34"/>
      <c r="W1579" s="34"/>
      <c r="X1579" s="34"/>
      <c r="Y1579" s="34"/>
      <c r="Z1579" s="34"/>
      <c r="AA1579" s="34"/>
      <c r="AB1579" s="34"/>
      <c r="AC1579" s="34"/>
      <c r="AD1579" s="34"/>
      <c r="AE1579" s="34"/>
      <c r="AT1579" s="17" t="s">
        <v>130</v>
      </c>
      <c r="AU1579" s="17" t="s">
        <v>81</v>
      </c>
    </row>
    <row r="1580" spans="1:65" s="12" customFormat="1" ht="11.25">
      <c r="B1580" s="203"/>
      <c r="C1580" s="204"/>
      <c r="D1580" s="193" t="s">
        <v>200</v>
      </c>
      <c r="E1580" s="205" t="s">
        <v>1</v>
      </c>
      <c r="F1580" s="206" t="s">
        <v>1157</v>
      </c>
      <c r="G1580" s="204"/>
      <c r="H1580" s="205" t="s">
        <v>1</v>
      </c>
      <c r="I1580" s="207"/>
      <c r="J1580" s="204"/>
      <c r="K1580" s="204"/>
      <c r="L1580" s="208"/>
      <c r="M1580" s="209"/>
      <c r="N1580" s="210"/>
      <c r="O1580" s="210"/>
      <c r="P1580" s="210"/>
      <c r="Q1580" s="210"/>
      <c r="R1580" s="210"/>
      <c r="S1580" s="210"/>
      <c r="T1580" s="211"/>
      <c r="AT1580" s="212" t="s">
        <v>200</v>
      </c>
      <c r="AU1580" s="212" t="s">
        <v>81</v>
      </c>
      <c r="AV1580" s="12" t="s">
        <v>81</v>
      </c>
      <c r="AW1580" s="12" t="s">
        <v>30</v>
      </c>
      <c r="AX1580" s="12" t="s">
        <v>73</v>
      </c>
      <c r="AY1580" s="212" t="s">
        <v>124</v>
      </c>
    </row>
    <row r="1581" spans="1:65" s="12" customFormat="1" ht="11.25">
      <c r="B1581" s="203"/>
      <c r="C1581" s="204"/>
      <c r="D1581" s="193" t="s">
        <v>200</v>
      </c>
      <c r="E1581" s="205" t="s">
        <v>1</v>
      </c>
      <c r="F1581" s="206" t="s">
        <v>227</v>
      </c>
      <c r="G1581" s="204"/>
      <c r="H1581" s="205" t="s">
        <v>1</v>
      </c>
      <c r="I1581" s="207"/>
      <c r="J1581" s="204"/>
      <c r="K1581" s="204"/>
      <c r="L1581" s="208"/>
      <c r="M1581" s="209"/>
      <c r="N1581" s="210"/>
      <c r="O1581" s="210"/>
      <c r="P1581" s="210"/>
      <c r="Q1581" s="210"/>
      <c r="R1581" s="210"/>
      <c r="S1581" s="210"/>
      <c r="T1581" s="211"/>
      <c r="AT1581" s="212" t="s">
        <v>200</v>
      </c>
      <c r="AU1581" s="212" t="s">
        <v>81</v>
      </c>
      <c r="AV1581" s="12" t="s">
        <v>81</v>
      </c>
      <c r="AW1581" s="12" t="s">
        <v>30</v>
      </c>
      <c r="AX1581" s="12" t="s">
        <v>73</v>
      </c>
      <c r="AY1581" s="212" t="s">
        <v>124</v>
      </c>
    </row>
    <row r="1582" spans="1:65" s="13" customFormat="1" ht="11.25">
      <c r="B1582" s="213"/>
      <c r="C1582" s="214"/>
      <c r="D1582" s="193" t="s">
        <v>200</v>
      </c>
      <c r="E1582" s="215" t="s">
        <v>1</v>
      </c>
      <c r="F1582" s="216" t="s">
        <v>890</v>
      </c>
      <c r="G1582" s="214"/>
      <c r="H1582" s="217">
        <v>1</v>
      </c>
      <c r="I1582" s="218"/>
      <c r="J1582" s="214"/>
      <c r="K1582" s="214"/>
      <c r="L1582" s="219"/>
      <c r="M1582" s="220"/>
      <c r="N1582" s="221"/>
      <c r="O1582" s="221"/>
      <c r="P1582" s="221"/>
      <c r="Q1582" s="221"/>
      <c r="R1582" s="221"/>
      <c r="S1582" s="221"/>
      <c r="T1582" s="222"/>
      <c r="AT1582" s="223" t="s">
        <v>200</v>
      </c>
      <c r="AU1582" s="223" t="s">
        <v>81</v>
      </c>
      <c r="AV1582" s="13" t="s">
        <v>83</v>
      </c>
      <c r="AW1582" s="13" t="s">
        <v>30</v>
      </c>
      <c r="AX1582" s="13" t="s">
        <v>73</v>
      </c>
      <c r="AY1582" s="223" t="s">
        <v>124</v>
      </c>
    </row>
    <row r="1583" spans="1:65" s="13" customFormat="1" ht="11.25">
      <c r="B1583" s="213"/>
      <c r="C1583" s="214"/>
      <c r="D1583" s="193" t="s">
        <v>200</v>
      </c>
      <c r="E1583" s="215" t="s">
        <v>1</v>
      </c>
      <c r="F1583" s="216" t="s">
        <v>891</v>
      </c>
      <c r="G1583" s="214"/>
      <c r="H1583" s="217">
        <v>1</v>
      </c>
      <c r="I1583" s="218"/>
      <c r="J1583" s="214"/>
      <c r="K1583" s="214"/>
      <c r="L1583" s="219"/>
      <c r="M1583" s="220"/>
      <c r="N1583" s="221"/>
      <c r="O1583" s="221"/>
      <c r="P1583" s="221"/>
      <c r="Q1583" s="221"/>
      <c r="R1583" s="221"/>
      <c r="S1583" s="221"/>
      <c r="T1583" s="222"/>
      <c r="AT1583" s="223" t="s">
        <v>200</v>
      </c>
      <c r="AU1583" s="223" t="s">
        <v>81</v>
      </c>
      <c r="AV1583" s="13" t="s">
        <v>83</v>
      </c>
      <c r="AW1583" s="13" t="s">
        <v>30</v>
      </c>
      <c r="AX1583" s="13" t="s">
        <v>73</v>
      </c>
      <c r="AY1583" s="223" t="s">
        <v>124</v>
      </c>
    </row>
    <row r="1584" spans="1:65" s="14" customFormat="1" ht="11.25">
      <c r="B1584" s="224"/>
      <c r="C1584" s="225"/>
      <c r="D1584" s="193" t="s">
        <v>200</v>
      </c>
      <c r="E1584" s="226" t="s">
        <v>1</v>
      </c>
      <c r="F1584" s="227" t="s">
        <v>205</v>
      </c>
      <c r="G1584" s="225"/>
      <c r="H1584" s="228">
        <v>2</v>
      </c>
      <c r="I1584" s="229"/>
      <c r="J1584" s="225"/>
      <c r="K1584" s="225"/>
      <c r="L1584" s="230"/>
      <c r="M1584" s="231"/>
      <c r="N1584" s="232"/>
      <c r="O1584" s="232"/>
      <c r="P1584" s="232"/>
      <c r="Q1584" s="232"/>
      <c r="R1584" s="232"/>
      <c r="S1584" s="232"/>
      <c r="T1584" s="233"/>
      <c r="AT1584" s="234" t="s">
        <v>200</v>
      </c>
      <c r="AU1584" s="234" t="s">
        <v>81</v>
      </c>
      <c r="AV1584" s="14" t="s">
        <v>129</v>
      </c>
      <c r="AW1584" s="14" t="s">
        <v>30</v>
      </c>
      <c r="AX1584" s="14" t="s">
        <v>81</v>
      </c>
      <c r="AY1584" s="234" t="s">
        <v>124</v>
      </c>
    </row>
    <row r="1585" spans="1:65" s="2" customFormat="1" ht="21.75" customHeight="1">
      <c r="A1585" s="34"/>
      <c r="B1585" s="35"/>
      <c r="C1585" s="179" t="s">
        <v>651</v>
      </c>
      <c r="D1585" s="179" t="s">
        <v>125</v>
      </c>
      <c r="E1585" s="180" t="s">
        <v>1158</v>
      </c>
      <c r="F1585" s="181" t="s">
        <v>1159</v>
      </c>
      <c r="G1585" s="182" t="s">
        <v>226</v>
      </c>
      <c r="H1585" s="183">
        <v>4</v>
      </c>
      <c r="I1585" s="184"/>
      <c r="J1585" s="185">
        <f>ROUND(I1585*H1585,2)</f>
        <v>0</v>
      </c>
      <c r="K1585" s="186"/>
      <c r="L1585" s="39"/>
      <c r="M1585" s="187" t="s">
        <v>1</v>
      </c>
      <c r="N1585" s="188" t="s">
        <v>38</v>
      </c>
      <c r="O1585" s="71"/>
      <c r="P1585" s="189">
        <f>O1585*H1585</f>
        <v>0</v>
      </c>
      <c r="Q1585" s="189">
        <v>0</v>
      </c>
      <c r="R1585" s="189">
        <f>Q1585*H1585</f>
        <v>0</v>
      </c>
      <c r="S1585" s="189">
        <v>0</v>
      </c>
      <c r="T1585" s="190">
        <f>S1585*H1585</f>
        <v>0</v>
      </c>
      <c r="U1585" s="34"/>
      <c r="V1585" s="34"/>
      <c r="W1585" s="34"/>
      <c r="X1585" s="34"/>
      <c r="Y1585" s="34"/>
      <c r="Z1585" s="34"/>
      <c r="AA1585" s="34"/>
      <c r="AB1585" s="34"/>
      <c r="AC1585" s="34"/>
      <c r="AD1585" s="34"/>
      <c r="AE1585" s="34"/>
      <c r="AR1585" s="191" t="s">
        <v>162</v>
      </c>
      <c r="AT1585" s="191" t="s">
        <v>125</v>
      </c>
      <c r="AU1585" s="191" t="s">
        <v>81</v>
      </c>
      <c r="AY1585" s="17" t="s">
        <v>124</v>
      </c>
      <c r="BE1585" s="192">
        <f>IF(N1585="základní",J1585,0)</f>
        <v>0</v>
      </c>
      <c r="BF1585" s="192">
        <f>IF(N1585="snížená",J1585,0)</f>
        <v>0</v>
      </c>
      <c r="BG1585" s="192">
        <f>IF(N1585="zákl. přenesená",J1585,0)</f>
        <v>0</v>
      </c>
      <c r="BH1585" s="192">
        <f>IF(N1585="sníž. přenesená",J1585,0)</f>
        <v>0</v>
      </c>
      <c r="BI1585" s="192">
        <f>IF(N1585="nulová",J1585,0)</f>
        <v>0</v>
      </c>
      <c r="BJ1585" s="17" t="s">
        <v>81</v>
      </c>
      <c r="BK1585" s="192">
        <f>ROUND(I1585*H1585,2)</f>
        <v>0</v>
      </c>
      <c r="BL1585" s="17" t="s">
        <v>162</v>
      </c>
      <c r="BM1585" s="191" t="s">
        <v>1160</v>
      </c>
    </row>
    <row r="1586" spans="1:65" s="2" customFormat="1" ht="97.5">
      <c r="A1586" s="34"/>
      <c r="B1586" s="35"/>
      <c r="C1586" s="36"/>
      <c r="D1586" s="193" t="s">
        <v>130</v>
      </c>
      <c r="E1586" s="36"/>
      <c r="F1586" s="194" t="s">
        <v>1161</v>
      </c>
      <c r="G1586" s="36"/>
      <c r="H1586" s="36"/>
      <c r="I1586" s="195"/>
      <c r="J1586" s="36"/>
      <c r="K1586" s="36"/>
      <c r="L1586" s="39"/>
      <c r="M1586" s="196"/>
      <c r="N1586" s="197"/>
      <c r="O1586" s="71"/>
      <c r="P1586" s="71"/>
      <c r="Q1586" s="71"/>
      <c r="R1586" s="71"/>
      <c r="S1586" s="71"/>
      <c r="T1586" s="72"/>
      <c r="U1586" s="34"/>
      <c r="V1586" s="34"/>
      <c r="W1586" s="34"/>
      <c r="X1586" s="34"/>
      <c r="Y1586" s="34"/>
      <c r="Z1586" s="34"/>
      <c r="AA1586" s="34"/>
      <c r="AB1586" s="34"/>
      <c r="AC1586" s="34"/>
      <c r="AD1586" s="34"/>
      <c r="AE1586" s="34"/>
      <c r="AT1586" s="17" t="s">
        <v>130</v>
      </c>
      <c r="AU1586" s="17" t="s">
        <v>81</v>
      </c>
    </row>
    <row r="1587" spans="1:65" s="12" customFormat="1" ht="11.25">
      <c r="B1587" s="203"/>
      <c r="C1587" s="204"/>
      <c r="D1587" s="193" t="s">
        <v>200</v>
      </c>
      <c r="E1587" s="205" t="s">
        <v>1</v>
      </c>
      <c r="F1587" s="206" t="s">
        <v>381</v>
      </c>
      <c r="G1587" s="204"/>
      <c r="H1587" s="205" t="s">
        <v>1</v>
      </c>
      <c r="I1587" s="207"/>
      <c r="J1587" s="204"/>
      <c r="K1587" s="204"/>
      <c r="L1587" s="208"/>
      <c r="M1587" s="209"/>
      <c r="N1587" s="210"/>
      <c r="O1587" s="210"/>
      <c r="P1587" s="210"/>
      <c r="Q1587" s="210"/>
      <c r="R1587" s="210"/>
      <c r="S1587" s="210"/>
      <c r="T1587" s="211"/>
      <c r="AT1587" s="212" t="s">
        <v>200</v>
      </c>
      <c r="AU1587" s="212" t="s">
        <v>81</v>
      </c>
      <c r="AV1587" s="12" t="s">
        <v>81</v>
      </c>
      <c r="AW1587" s="12" t="s">
        <v>30</v>
      </c>
      <c r="AX1587" s="12" t="s">
        <v>73</v>
      </c>
      <c r="AY1587" s="212" t="s">
        <v>124</v>
      </c>
    </row>
    <row r="1588" spans="1:65" s="13" customFormat="1" ht="11.25">
      <c r="B1588" s="213"/>
      <c r="C1588" s="214"/>
      <c r="D1588" s="193" t="s">
        <v>200</v>
      </c>
      <c r="E1588" s="215" t="s">
        <v>1</v>
      </c>
      <c r="F1588" s="216" t="s">
        <v>129</v>
      </c>
      <c r="G1588" s="214"/>
      <c r="H1588" s="217">
        <v>4</v>
      </c>
      <c r="I1588" s="218"/>
      <c r="J1588" s="214"/>
      <c r="K1588" s="214"/>
      <c r="L1588" s="219"/>
      <c r="M1588" s="220"/>
      <c r="N1588" s="221"/>
      <c r="O1588" s="221"/>
      <c r="P1588" s="221"/>
      <c r="Q1588" s="221"/>
      <c r="R1588" s="221"/>
      <c r="S1588" s="221"/>
      <c r="T1588" s="222"/>
      <c r="AT1588" s="223" t="s">
        <v>200</v>
      </c>
      <c r="AU1588" s="223" t="s">
        <v>81</v>
      </c>
      <c r="AV1588" s="13" t="s">
        <v>83</v>
      </c>
      <c r="AW1588" s="13" t="s">
        <v>30</v>
      </c>
      <c r="AX1588" s="13" t="s">
        <v>73</v>
      </c>
      <c r="AY1588" s="223" t="s">
        <v>124</v>
      </c>
    </row>
    <row r="1589" spans="1:65" s="14" customFormat="1" ht="11.25">
      <c r="B1589" s="224"/>
      <c r="C1589" s="225"/>
      <c r="D1589" s="193" t="s">
        <v>200</v>
      </c>
      <c r="E1589" s="226" t="s">
        <v>1</v>
      </c>
      <c r="F1589" s="227" t="s">
        <v>205</v>
      </c>
      <c r="G1589" s="225"/>
      <c r="H1589" s="228">
        <v>4</v>
      </c>
      <c r="I1589" s="229"/>
      <c r="J1589" s="225"/>
      <c r="K1589" s="225"/>
      <c r="L1589" s="230"/>
      <c r="M1589" s="231"/>
      <c r="N1589" s="232"/>
      <c r="O1589" s="232"/>
      <c r="P1589" s="232"/>
      <c r="Q1589" s="232"/>
      <c r="R1589" s="232"/>
      <c r="S1589" s="232"/>
      <c r="T1589" s="233"/>
      <c r="AT1589" s="234" t="s">
        <v>200</v>
      </c>
      <c r="AU1589" s="234" t="s">
        <v>81</v>
      </c>
      <c r="AV1589" s="14" t="s">
        <v>129</v>
      </c>
      <c r="AW1589" s="14" t="s">
        <v>30</v>
      </c>
      <c r="AX1589" s="14" t="s">
        <v>81</v>
      </c>
      <c r="AY1589" s="234" t="s">
        <v>124</v>
      </c>
    </row>
    <row r="1590" spans="1:65" s="11" customFormat="1" ht="25.9" customHeight="1">
      <c r="B1590" s="165"/>
      <c r="C1590" s="166"/>
      <c r="D1590" s="167" t="s">
        <v>72</v>
      </c>
      <c r="E1590" s="168" t="s">
        <v>1162</v>
      </c>
      <c r="F1590" s="168" t="s">
        <v>1163</v>
      </c>
      <c r="G1590" s="166"/>
      <c r="H1590" s="166"/>
      <c r="I1590" s="169"/>
      <c r="J1590" s="170">
        <f>BK1590</f>
        <v>0</v>
      </c>
      <c r="K1590" s="166"/>
      <c r="L1590" s="171"/>
      <c r="M1590" s="172"/>
      <c r="N1590" s="173"/>
      <c r="O1590" s="173"/>
      <c r="P1590" s="174">
        <f>SUM(P1591:P1743)</f>
        <v>0</v>
      </c>
      <c r="Q1590" s="173"/>
      <c r="R1590" s="174">
        <f>SUM(R1591:R1743)</f>
        <v>0</v>
      </c>
      <c r="S1590" s="173"/>
      <c r="T1590" s="175">
        <f>SUM(T1591:T1743)</f>
        <v>0</v>
      </c>
      <c r="AR1590" s="176" t="s">
        <v>83</v>
      </c>
      <c r="AT1590" s="177" t="s">
        <v>72</v>
      </c>
      <c r="AU1590" s="177" t="s">
        <v>73</v>
      </c>
      <c r="AY1590" s="176" t="s">
        <v>124</v>
      </c>
      <c r="BK1590" s="178">
        <f>SUM(BK1591:BK1743)</f>
        <v>0</v>
      </c>
    </row>
    <row r="1591" spans="1:65" s="2" customFormat="1" ht="33" customHeight="1">
      <c r="A1591" s="34"/>
      <c r="B1591" s="35"/>
      <c r="C1591" s="179" t="s">
        <v>1164</v>
      </c>
      <c r="D1591" s="179" t="s">
        <v>125</v>
      </c>
      <c r="E1591" s="180" t="s">
        <v>1165</v>
      </c>
      <c r="F1591" s="181" t="s">
        <v>1166</v>
      </c>
      <c r="G1591" s="182" t="s">
        <v>216</v>
      </c>
      <c r="H1591" s="183">
        <v>20.6</v>
      </c>
      <c r="I1591" s="184"/>
      <c r="J1591" s="185">
        <f>ROUND(I1591*H1591,2)</f>
        <v>0</v>
      </c>
      <c r="K1591" s="186"/>
      <c r="L1591" s="39"/>
      <c r="M1591" s="187" t="s">
        <v>1</v>
      </c>
      <c r="N1591" s="188" t="s">
        <v>38</v>
      </c>
      <c r="O1591" s="71"/>
      <c r="P1591" s="189">
        <f>O1591*H1591</f>
        <v>0</v>
      </c>
      <c r="Q1591" s="189">
        <v>0</v>
      </c>
      <c r="R1591" s="189">
        <f>Q1591*H1591</f>
        <v>0</v>
      </c>
      <c r="S1591" s="189">
        <v>0</v>
      </c>
      <c r="T1591" s="190">
        <f>S1591*H1591</f>
        <v>0</v>
      </c>
      <c r="U1591" s="34"/>
      <c r="V1591" s="34"/>
      <c r="W1591" s="34"/>
      <c r="X1591" s="34"/>
      <c r="Y1591" s="34"/>
      <c r="Z1591" s="34"/>
      <c r="AA1591" s="34"/>
      <c r="AB1591" s="34"/>
      <c r="AC1591" s="34"/>
      <c r="AD1591" s="34"/>
      <c r="AE1591" s="34"/>
      <c r="AR1591" s="191" t="s">
        <v>162</v>
      </c>
      <c r="AT1591" s="191" t="s">
        <v>125</v>
      </c>
      <c r="AU1591" s="191" t="s">
        <v>81</v>
      </c>
      <c r="AY1591" s="17" t="s">
        <v>124</v>
      </c>
      <c r="BE1591" s="192">
        <f>IF(N1591="základní",J1591,0)</f>
        <v>0</v>
      </c>
      <c r="BF1591" s="192">
        <f>IF(N1591="snížená",J1591,0)</f>
        <v>0</v>
      </c>
      <c r="BG1591" s="192">
        <f>IF(N1591="zákl. přenesená",J1591,0)</f>
        <v>0</v>
      </c>
      <c r="BH1591" s="192">
        <f>IF(N1591="sníž. přenesená",J1591,0)</f>
        <v>0</v>
      </c>
      <c r="BI1591" s="192">
        <f>IF(N1591="nulová",J1591,0)</f>
        <v>0</v>
      </c>
      <c r="BJ1591" s="17" t="s">
        <v>81</v>
      </c>
      <c r="BK1591" s="192">
        <f>ROUND(I1591*H1591,2)</f>
        <v>0</v>
      </c>
      <c r="BL1591" s="17" t="s">
        <v>162</v>
      </c>
      <c r="BM1591" s="191" t="s">
        <v>1167</v>
      </c>
    </row>
    <row r="1592" spans="1:65" s="12" customFormat="1" ht="11.25">
      <c r="B1592" s="203"/>
      <c r="C1592" s="204"/>
      <c r="D1592" s="193" t="s">
        <v>200</v>
      </c>
      <c r="E1592" s="205" t="s">
        <v>1</v>
      </c>
      <c r="F1592" s="206" t="s">
        <v>1168</v>
      </c>
      <c r="G1592" s="204"/>
      <c r="H1592" s="205" t="s">
        <v>1</v>
      </c>
      <c r="I1592" s="207"/>
      <c r="J1592" s="204"/>
      <c r="K1592" s="204"/>
      <c r="L1592" s="208"/>
      <c r="M1592" s="209"/>
      <c r="N1592" s="210"/>
      <c r="O1592" s="210"/>
      <c r="P1592" s="210"/>
      <c r="Q1592" s="210"/>
      <c r="R1592" s="210"/>
      <c r="S1592" s="210"/>
      <c r="T1592" s="211"/>
      <c r="AT1592" s="212" t="s">
        <v>200</v>
      </c>
      <c r="AU1592" s="212" t="s">
        <v>81</v>
      </c>
      <c r="AV1592" s="12" t="s">
        <v>81</v>
      </c>
      <c r="AW1592" s="12" t="s">
        <v>30</v>
      </c>
      <c r="AX1592" s="12" t="s">
        <v>73</v>
      </c>
      <c r="AY1592" s="212" t="s">
        <v>124</v>
      </c>
    </row>
    <row r="1593" spans="1:65" s="13" customFormat="1" ht="11.25">
      <c r="B1593" s="213"/>
      <c r="C1593" s="214"/>
      <c r="D1593" s="193" t="s">
        <v>200</v>
      </c>
      <c r="E1593" s="215" t="s">
        <v>1</v>
      </c>
      <c r="F1593" s="216" t="s">
        <v>1169</v>
      </c>
      <c r="G1593" s="214"/>
      <c r="H1593" s="217">
        <v>20.6</v>
      </c>
      <c r="I1593" s="218"/>
      <c r="J1593" s="214"/>
      <c r="K1593" s="214"/>
      <c r="L1593" s="219"/>
      <c r="M1593" s="220"/>
      <c r="N1593" s="221"/>
      <c r="O1593" s="221"/>
      <c r="P1593" s="221"/>
      <c r="Q1593" s="221"/>
      <c r="R1593" s="221"/>
      <c r="S1593" s="221"/>
      <c r="T1593" s="222"/>
      <c r="AT1593" s="223" t="s">
        <v>200</v>
      </c>
      <c r="AU1593" s="223" t="s">
        <v>81</v>
      </c>
      <c r="AV1593" s="13" t="s">
        <v>83</v>
      </c>
      <c r="AW1593" s="13" t="s">
        <v>30</v>
      </c>
      <c r="AX1593" s="13" t="s">
        <v>73</v>
      </c>
      <c r="AY1593" s="223" t="s">
        <v>124</v>
      </c>
    </row>
    <row r="1594" spans="1:65" s="14" customFormat="1" ht="11.25">
      <c r="B1594" s="224"/>
      <c r="C1594" s="225"/>
      <c r="D1594" s="193" t="s">
        <v>200</v>
      </c>
      <c r="E1594" s="226" t="s">
        <v>1</v>
      </c>
      <c r="F1594" s="227" t="s">
        <v>205</v>
      </c>
      <c r="G1594" s="225"/>
      <c r="H1594" s="228">
        <v>20.6</v>
      </c>
      <c r="I1594" s="229"/>
      <c r="J1594" s="225"/>
      <c r="K1594" s="225"/>
      <c r="L1594" s="230"/>
      <c r="M1594" s="231"/>
      <c r="N1594" s="232"/>
      <c r="O1594" s="232"/>
      <c r="P1594" s="232"/>
      <c r="Q1594" s="232"/>
      <c r="R1594" s="232"/>
      <c r="S1594" s="232"/>
      <c r="T1594" s="233"/>
      <c r="AT1594" s="234" t="s">
        <v>200</v>
      </c>
      <c r="AU1594" s="234" t="s">
        <v>81</v>
      </c>
      <c r="AV1594" s="14" t="s">
        <v>129</v>
      </c>
      <c r="AW1594" s="14" t="s">
        <v>30</v>
      </c>
      <c r="AX1594" s="14" t="s">
        <v>81</v>
      </c>
      <c r="AY1594" s="234" t="s">
        <v>124</v>
      </c>
    </row>
    <row r="1595" spans="1:65" s="2" customFormat="1" ht="24.2" customHeight="1">
      <c r="A1595" s="34"/>
      <c r="B1595" s="35"/>
      <c r="C1595" s="179" t="s">
        <v>661</v>
      </c>
      <c r="D1595" s="179" t="s">
        <v>125</v>
      </c>
      <c r="E1595" s="180" t="s">
        <v>1170</v>
      </c>
      <c r="F1595" s="181" t="s">
        <v>1171</v>
      </c>
      <c r="G1595" s="182" t="s">
        <v>216</v>
      </c>
      <c r="H1595" s="183">
        <v>20.6</v>
      </c>
      <c r="I1595" s="184"/>
      <c r="J1595" s="185">
        <f>ROUND(I1595*H1595,2)</f>
        <v>0</v>
      </c>
      <c r="K1595" s="186"/>
      <c r="L1595" s="39"/>
      <c r="M1595" s="187" t="s">
        <v>1</v>
      </c>
      <c r="N1595" s="188" t="s">
        <v>38</v>
      </c>
      <c r="O1595" s="71"/>
      <c r="P1595" s="189">
        <f>O1595*H1595</f>
        <v>0</v>
      </c>
      <c r="Q1595" s="189">
        <v>0</v>
      </c>
      <c r="R1595" s="189">
        <f>Q1595*H1595</f>
        <v>0</v>
      </c>
      <c r="S1595" s="189">
        <v>0</v>
      </c>
      <c r="T1595" s="190">
        <f>S1595*H1595</f>
        <v>0</v>
      </c>
      <c r="U1595" s="34"/>
      <c r="V1595" s="34"/>
      <c r="W1595" s="34"/>
      <c r="X1595" s="34"/>
      <c r="Y1595" s="34"/>
      <c r="Z1595" s="34"/>
      <c r="AA1595" s="34"/>
      <c r="AB1595" s="34"/>
      <c r="AC1595" s="34"/>
      <c r="AD1595" s="34"/>
      <c r="AE1595" s="34"/>
      <c r="AR1595" s="191" t="s">
        <v>162</v>
      </c>
      <c r="AT1595" s="191" t="s">
        <v>125</v>
      </c>
      <c r="AU1595" s="191" t="s">
        <v>81</v>
      </c>
      <c r="AY1595" s="17" t="s">
        <v>124</v>
      </c>
      <c r="BE1595" s="192">
        <f>IF(N1595="základní",J1595,0)</f>
        <v>0</v>
      </c>
      <c r="BF1595" s="192">
        <f>IF(N1595="snížená",J1595,0)</f>
        <v>0</v>
      </c>
      <c r="BG1595" s="192">
        <f>IF(N1595="zákl. přenesená",J1595,0)</f>
        <v>0</v>
      </c>
      <c r="BH1595" s="192">
        <f>IF(N1595="sníž. přenesená",J1595,0)</f>
        <v>0</v>
      </c>
      <c r="BI1595" s="192">
        <f>IF(N1595="nulová",J1595,0)</f>
        <v>0</v>
      </c>
      <c r="BJ1595" s="17" t="s">
        <v>81</v>
      </c>
      <c r="BK1595" s="192">
        <f>ROUND(I1595*H1595,2)</f>
        <v>0</v>
      </c>
      <c r="BL1595" s="17" t="s">
        <v>162</v>
      </c>
      <c r="BM1595" s="191" t="s">
        <v>1172</v>
      </c>
    </row>
    <row r="1596" spans="1:65" s="12" customFormat="1" ht="11.25">
      <c r="B1596" s="203"/>
      <c r="C1596" s="204"/>
      <c r="D1596" s="193" t="s">
        <v>200</v>
      </c>
      <c r="E1596" s="205" t="s">
        <v>1</v>
      </c>
      <c r="F1596" s="206" t="s">
        <v>1168</v>
      </c>
      <c r="G1596" s="204"/>
      <c r="H1596" s="205" t="s">
        <v>1</v>
      </c>
      <c r="I1596" s="207"/>
      <c r="J1596" s="204"/>
      <c r="K1596" s="204"/>
      <c r="L1596" s="208"/>
      <c r="M1596" s="209"/>
      <c r="N1596" s="210"/>
      <c r="O1596" s="210"/>
      <c r="P1596" s="210"/>
      <c r="Q1596" s="210"/>
      <c r="R1596" s="210"/>
      <c r="S1596" s="210"/>
      <c r="T1596" s="211"/>
      <c r="AT1596" s="212" t="s">
        <v>200</v>
      </c>
      <c r="AU1596" s="212" t="s">
        <v>81</v>
      </c>
      <c r="AV1596" s="12" t="s">
        <v>81</v>
      </c>
      <c r="AW1596" s="12" t="s">
        <v>30</v>
      </c>
      <c r="AX1596" s="12" t="s">
        <v>73</v>
      </c>
      <c r="AY1596" s="212" t="s">
        <v>124</v>
      </c>
    </row>
    <row r="1597" spans="1:65" s="13" customFormat="1" ht="11.25">
      <c r="B1597" s="213"/>
      <c r="C1597" s="214"/>
      <c r="D1597" s="193" t="s">
        <v>200</v>
      </c>
      <c r="E1597" s="215" t="s">
        <v>1</v>
      </c>
      <c r="F1597" s="216" t="s">
        <v>1169</v>
      </c>
      <c r="G1597" s="214"/>
      <c r="H1597" s="217">
        <v>20.6</v>
      </c>
      <c r="I1597" s="218"/>
      <c r="J1597" s="214"/>
      <c r="K1597" s="214"/>
      <c r="L1597" s="219"/>
      <c r="M1597" s="220"/>
      <c r="N1597" s="221"/>
      <c r="O1597" s="221"/>
      <c r="P1597" s="221"/>
      <c r="Q1597" s="221"/>
      <c r="R1597" s="221"/>
      <c r="S1597" s="221"/>
      <c r="T1597" s="222"/>
      <c r="AT1597" s="223" t="s">
        <v>200</v>
      </c>
      <c r="AU1597" s="223" t="s">
        <v>81</v>
      </c>
      <c r="AV1597" s="13" t="s">
        <v>83</v>
      </c>
      <c r="AW1597" s="13" t="s">
        <v>30</v>
      </c>
      <c r="AX1597" s="13" t="s">
        <v>73</v>
      </c>
      <c r="AY1597" s="223" t="s">
        <v>124</v>
      </c>
    </row>
    <row r="1598" spans="1:65" s="14" customFormat="1" ht="11.25">
      <c r="B1598" s="224"/>
      <c r="C1598" s="225"/>
      <c r="D1598" s="193" t="s">
        <v>200</v>
      </c>
      <c r="E1598" s="226" t="s">
        <v>1</v>
      </c>
      <c r="F1598" s="227" t="s">
        <v>205</v>
      </c>
      <c r="G1598" s="225"/>
      <c r="H1598" s="228">
        <v>20.6</v>
      </c>
      <c r="I1598" s="229"/>
      <c r="J1598" s="225"/>
      <c r="K1598" s="225"/>
      <c r="L1598" s="230"/>
      <c r="M1598" s="231"/>
      <c r="N1598" s="232"/>
      <c r="O1598" s="232"/>
      <c r="P1598" s="232"/>
      <c r="Q1598" s="232"/>
      <c r="R1598" s="232"/>
      <c r="S1598" s="232"/>
      <c r="T1598" s="233"/>
      <c r="AT1598" s="234" t="s">
        <v>200</v>
      </c>
      <c r="AU1598" s="234" t="s">
        <v>81</v>
      </c>
      <c r="AV1598" s="14" t="s">
        <v>129</v>
      </c>
      <c r="AW1598" s="14" t="s">
        <v>30</v>
      </c>
      <c r="AX1598" s="14" t="s">
        <v>81</v>
      </c>
      <c r="AY1598" s="234" t="s">
        <v>124</v>
      </c>
    </row>
    <row r="1599" spans="1:65" s="2" customFormat="1" ht="33" customHeight="1">
      <c r="A1599" s="34"/>
      <c r="B1599" s="35"/>
      <c r="C1599" s="179" t="s">
        <v>1173</v>
      </c>
      <c r="D1599" s="179" t="s">
        <v>125</v>
      </c>
      <c r="E1599" s="180" t="s">
        <v>1174</v>
      </c>
      <c r="F1599" s="181" t="s">
        <v>1175</v>
      </c>
      <c r="G1599" s="182" t="s">
        <v>235</v>
      </c>
      <c r="H1599" s="183">
        <v>97.2</v>
      </c>
      <c r="I1599" s="184"/>
      <c r="J1599" s="185">
        <f>ROUND(I1599*H1599,2)</f>
        <v>0</v>
      </c>
      <c r="K1599" s="186"/>
      <c r="L1599" s="39"/>
      <c r="M1599" s="187" t="s">
        <v>1</v>
      </c>
      <c r="N1599" s="188" t="s">
        <v>38</v>
      </c>
      <c r="O1599" s="71"/>
      <c r="P1599" s="189">
        <f>O1599*H1599</f>
        <v>0</v>
      </c>
      <c r="Q1599" s="189">
        <v>0</v>
      </c>
      <c r="R1599" s="189">
        <f>Q1599*H1599</f>
        <v>0</v>
      </c>
      <c r="S1599" s="189">
        <v>0</v>
      </c>
      <c r="T1599" s="190">
        <f>S1599*H1599</f>
        <v>0</v>
      </c>
      <c r="U1599" s="34"/>
      <c r="V1599" s="34"/>
      <c r="W1599" s="34"/>
      <c r="X1599" s="34"/>
      <c r="Y1599" s="34"/>
      <c r="Z1599" s="34"/>
      <c r="AA1599" s="34"/>
      <c r="AB1599" s="34"/>
      <c r="AC1599" s="34"/>
      <c r="AD1599" s="34"/>
      <c r="AE1599" s="34"/>
      <c r="AR1599" s="191" t="s">
        <v>162</v>
      </c>
      <c r="AT1599" s="191" t="s">
        <v>125</v>
      </c>
      <c r="AU1599" s="191" t="s">
        <v>81</v>
      </c>
      <c r="AY1599" s="17" t="s">
        <v>124</v>
      </c>
      <c r="BE1599" s="192">
        <f>IF(N1599="základní",J1599,0)</f>
        <v>0</v>
      </c>
      <c r="BF1599" s="192">
        <f>IF(N1599="snížená",J1599,0)</f>
        <v>0</v>
      </c>
      <c r="BG1599" s="192">
        <f>IF(N1599="zákl. přenesená",J1599,0)</f>
        <v>0</v>
      </c>
      <c r="BH1599" s="192">
        <f>IF(N1599="sníž. přenesená",J1599,0)</f>
        <v>0</v>
      </c>
      <c r="BI1599" s="192">
        <f>IF(N1599="nulová",J1599,0)</f>
        <v>0</v>
      </c>
      <c r="BJ1599" s="17" t="s">
        <v>81</v>
      </c>
      <c r="BK1599" s="192">
        <f>ROUND(I1599*H1599,2)</f>
        <v>0</v>
      </c>
      <c r="BL1599" s="17" t="s">
        <v>162</v>
      </c>
      <c r="BM1599" s="191" t="s">
        <v>1176</v>
      </c>
    </row>
    <row r="1600" spans="1:65" s="12" customFormat="1" ht="11.25">
      <c r="B1600" s="203"/>
      <c r="C1600" s="204"/>
      <c r="D1600" s="193" t="s">
        <v>200</v>
      </c>
      <c r="E1600" s="205" t="s">
        <v>1</v>
      </c>
      <c r="F1600" s="206" t="s">
        <v>227</v>
      </c>
      <c r="G1600" s="204"/>
      <c r="H1600" s="205" t="s">
        <v>1</v>
      </c>
      <c r="I1600" s="207"/>
      <c r="J1600" s="204"/>
      <c r="K1600" s="204"/>
      <c r="L1600" s="208"/>
      <c r="M1600" s="209"/>
      <c r="N1600" s="210"/>
      <c r="O1600" s="210"/>
      <c r="P1600" s="210"/>
      <c r="Q1600" s="210"/>
      <c r="R1600" s="210"/>
      <c r="S1600" s="210"/>
      <c r="T1600" s="211"/>
      <c r="AT1600" s="212" t="s">
        <v>200</v>
      </c>
      <c r="AU1600" s="212" t="s">
        <v>81</v>
      </c>
      <c r="AV1600" s="12" t="s">
        <v>81</v>
      </c>
      <c r="AW1600" s="12" t="s">
        <v>30</v>
      </c>
      <c r="AX1600" s="12" t="s">
        <v>73</v>
      </c>
      <c r="AY1600" s="212" t="s">
        <v>124</v>
      </c>
    </row>
    <row r="1601" spans="1:65" s="12" customFormat="1" ht="11.25">
      <c r="B1601" s="203"/>
      <c r="C1601" s="204"/>
      <c r="D1601" s="193" t="s">
        <v>200</v>
      </c>
      <c r="E1601" s="205" t="s">
        <v>1</v>
      </c>
      <c r="F1601" s="206" t="s">
        <v>229</v>
      </c>
      <c r="G1601" s="204"/>
      <c r="H1601" s="205" t="s">
        <v>1</v>
      </c>
      <c r="I1601" s="207"/>
      <c r="J1601" s="204"/>
      <c r="K1601" s="204"/>
      <c r="L1601" s="208"/>
      <c r="M1601" s="209"/>
      <c r="N1601" s="210"/>
      <c r="O1601" s="210"/>
      <c r="P1601" s="210"/>
      <c r="Q1601" s="210"/>
      <c r="R1601" s="210"/>
      <c r="S1601" s="210"/>
      <c r="T1601" s="211"/>
      <c r="AT1601" s="212" t="s">
        <v>200</v>
      </c>
      <c r="AU1601" s="212" t="s">
        <v>81</v>
      </c>
      <c r="AV1601" s="12" t="s">
        <v>81</v>
      </c>
      <c r="AW1601" s="12" t="s">
        <v>30</v>
      </c>
      <c r="AX1601" s="12" t="s">
        <v>73</v>
      </c>
      <c r="AY1601" s="212" t="s">
        <v>124</v>
      </c>
    </row>
    <row r="1602" spans="1:65" s="13" customFormat="1" ht="11.25">
      <c r="B1602" s="213"/>
      <c r="C1602" s="214"/>
      <c r="D1602" s="193" t="s">
        <v>200</v>
      </c>
      <c r="E1602" s="215" t="s">
        <v>1</v>
      </c>
      <c r="F1602" s="216" t="s">
        <v>1177</v>
      </c>
      <c r="G1602" s="214"/>
      <c r="H1602" s="217">
        <v>41.3</v>
      </c>
      <c r="I1602" s="218"/>
      <c r="J1602" s="214"/>
      <c r="K1602" s="214"/>
      <c r="L1602" s="219"/>
      <c r="M1602" s="220"/>
      <c r="N1602" s="221"/>
      <c r="O1602" s="221"/>
      <c r="P1602" s="221"/>
      <c r="Q1602" s="221"/>
      <c r="R1602" s="221"/>
      <c r="S1602" s="221"/>
      <c r="T1602" s="222"/>
      <c r="AT1602" s="223" t="s">
        <v>200</v>
      </c>
      <c r="AU1602" s="223" t="s">
        <v>81</v>
      </c>
      <c r="AV1602" s="13" t="s">
        <v>83</v>
      </c>
      <c r="AW1602" s="13" t="s">
        <v>30</v>
      </c>
      <c r="AX1602" s="13" t="s">
        <v>73</v>
      </c>
      <c r="AY1602" s="223" t="s">
        <v>124</v>
      </c>
    </row>
    <row r="1603" spans="1:65" s="13" customFormat="1" ht="11.25">
      <c r="B1603" s="213"/>
      <c r="C1603" s="214"/>
      <c r="D1603" s="193" t="s">
        <v>200</v>
      </c>
      <c r="E1603" s="215" t="s">
        <v>1</v>
      </c>
      <c r="F1603" s="216" t="s">
        <v>705</v>
      </c>
      <c r="G1603" s="214"/>
      <c r="H1603" s="217">
        <v>-0.6</v>
      </c>
      <c r="I1603" s="218"/>
      <c r="J1603" s="214"/>
      <c r="K1603" s="214"/>
      <c r="L1603" s="219"/>
      <c r="M1603" s="220"/>
      <c r="N1603" s="221"/>
      <c r="O1603" s="221"/>
      <c r="P1603" s="221"/>
      <c r="Q1603" s="221"/>
      <c r="R1603" s="221"/>
      <c r="S1603" s="221"/>
      <c r="T1603" s="222"/>
      <c r="AT1603" s="223" t="s">
        <v>200</v>
      </c>
      <c r="AU1603" s="223" t="s">
        <v>81</v>
      </c>
      <c r="AV1603" s="13" t="s">
        <v>83</v>
      </c>
      <c r="AW1603" s="13" t="s">
        <v>30</v>
      </c>
      <c r="AX1603" s="13" t="s">
        <v>73</v>
      </c>
      <c r="AY1603" s="223" t="s">
        <v>124</v>
      </c>
    </row>
    <row r="1604" spans="1:65" s="13" customFormat="1" ht="11.25">
      <c r="B1604" s="213"/>
      <c r="C1604" s="214"/>
      <c r="D1604" s="193" t="s">
        <v>200</v>
      </c>
      <c r="E1604" s="215" t="s">
        <v>1</v>
      </c>
      <c r="F1604" s="216" t="s">
        <v>701</v>
      </c>
      <c r="G1604" s="214"/>
      <c r="H1604" s="217">
        <v>-1.6</v>
      </c>
      <c r="I1604" s="218"/>
      <c r="J1604" s="214"/>
      <c r="K1604" s="214"/>
      <c r="L1604" s="219"/>
      <c r="M1604" s="220"/>
      <c r="N1604" s="221"/>
      <c r="O1604" s="221"/>
      <c r="P1604" s="221"/>
      <c r="Q1604" s="221"/>
      <c r="R1604" s="221"/>
      <c r="S1604" s="221"/>
      <c r="T1604" s="222"/>
      <c r="AT1604" s="223" t="s">
        <v>200</v>
      </c>
      <c r="AU1604" s="223" t="s">
        <v>81</v>
      </c>
      <c r="AV1604" s="13" t="s">
        <v>83</v>
      </c>
      <c r="AW1604" s="13" t="s">
        <v>30</v>
      </c>
      <c r="AX1604" s="13" t="s">
        <v>73</v>
      </c>
      <c r="AY1604" s="223" t="s">
        <v>124</v>
      </c>
    </row>
    <row r="1605" spans="1:65" s="12" customFormat="1" ht="11.25">
      <c r="B1605" s="203"/>
      <c r="C1605" s="204"/>
      <c r="D1605" s="193" t="s">
        <v>200</v>
      </c>
      <c r="E1605" s="205" t="s">
        <v>1</v>
      </c>
      <c r="F1605" s="206" t="s">
        <v>231</v>
      </c>
      <c r="G1605" s="204"/>
      <c r="H1605" s="205" t="s">
        <v>1</v>
      </c>
      <c r="I1605" s="207"/>
      <c r="J1605" s="204"/>
      <c r="K1605" s="204"/>
      <c r="L1605" s="208"/>
      <c r="M1605" s="209"/>
      <c r="N1605" s="210"/>
      <c r="O1605" s="210"/>
      <c r="P1605" s="210"/>
      <c r="Q1605" s="210"/>
      <c r="R1605" s="210"/>
      <c r="S1605" s="210"/>
      <c r="T1605" s="211"/>
      <c r="AT1605" s="212" t="s">
        <v>200</v>
      </c>
      <c r="AU1605" s="212" t="s">
        <v>81</v>
      </c>
      <c r="AV1605" s="12" t="s">
        <v>81</v>
      </c>
      <c r="AW1605" s="12" t="s">
        <v>30</v>
      </c>
      <c r="AX1605" s="12" t="s">
        <v>73</v>
      </c>
      <c r="AY1605" s="212" t="s">
        <v>124</v>
      </c>
    </row>
    <row r="1606" spans="1:65" s="13" customFormat="1" ht="11.25">
      <c r="B1606" s="213"/>
      <c r="C1606" s="214"/>
      <c r="D1606" s="193" t="s">
        <v>200</v>
      </c>
      <c r="E1606" s="215" t="s">
        <v>1</v>
      </c>
      <c r="F1606" s="216" t="s">
        <v>1178</v>
      </c>
      <c r="G1606" s="214"/>
      <c r="H1606" s="217">
        <v>32.200000000000003</v>
      </c>
      <c r="I1606" s="218"/>
      <c r="J1606" s="214"/>
      <c r="K1606" s="214"/>
      <c r="L1606" s="219"/>
      <c r="M1606" s="220"/>
      <c r="N1606" s="221"/>
      <c r="O1606" s="221"/>
      <c r="P1606" s="221"/>
      <c r="Q1606" s="221"/>
      <c r="R1606" s="221"/>
      <c r="S1606" s="221"/>
      <c r="T1606" s="222"/>
      <c r="AT1606" s="223" t="s">
        <v>200</v>
      </c>
      <c r="AU1606" s="223" t="s">
        <v>81</v>
      </c>
      <c r="AV1606" s="13" t="s">
        <v>83</v>
      </c>
      <c r="AW1606" s="13" t="s">
        <v>30</v>
      </c>
      <c r="AX1606" s="13" t="s">
        <v>73</v>
      </c>
      <c r="AY1606" s="223" t="s">
        <v>124</v>
      </c>
    </row>
    <row r="1607" spans="1:65" s="13" customFormat="1" ht="11.25">
      <c r="B1607" s="213"/>
      <c r="C1607" s="214"/>
      <c r="D1607" s="193" t="s">
        <v>200</v>
      </c>
      <c r="E1607" s="215" t="s">
        <v>1</v>
      </c>
      <c r="F1607" s="216" t="s">
        <v>705</v>
      </c>
      <c r="G1607" s="214"/>
      <c r="H1607" s="217">
        <v>-0.6</v>
      </c>
      <c r="I1607" s="218"/>
      <c r="J1607" s="214"/>
      <c r="K1607" s="214"/>
      <c r="L1607" s="219"/>
      <c r="M1607" s="220"/>
      <c r="N1607" s="221"/>
      <c r="O1607" s="221"/>
      <c r="P1607" s="221"/>
      <c r="Q1607" s="221"/>
      <c r="R1607" s="221"/>
      <c r="S1607" s="221"/>
      <c r="T1607" s="222"/>
      <c r="AT1607" s="223" t="s">
        <v>200</v>
      </c>
      <c r="AU1607" s="223" t="s">
        <v>81</v>
      </c>
      <c r="AV1607" s="13" t="s">
        <v>83</v>
      </c>
      <c r="AW1607" s="13" t="s">
        <v>30</v>
      </c>
      <c r="AX1607" s="13" t="s">
        <v>73</v>
      </c>
      <c r="AY1607" s="223" t="s">
        <v>124</v>
      </c>
    </row>
    <row r="1608" spans="1:65" s="13" customFormat="1" ht="11.25">
      <c r="B1608" s="213"/>
      <c r="C1608" s="214"/>
      <c r="D1608" s="193" t="s">
        <v>200</v>
      </c>
      <c r="E1608" s="215" t="s">
        <v>1</v>
      </c>
      <c r="F1608" s="216" t="s">
        <v>701</v>
      </c>
      <c r="G1608" s="214"/>
      <c r="H1608" s="217">
        <v>-1.6</v>
      </c>
      <c r="I1608" s="218"/>
      <c r="J1608" s="214"/>
      <c r="K1608" s="214"/>
      <c r="L1608" s="219"/>
      <c r="M1608" s="220"/>
      <c r="N1608" s="221"/>
      <c r="O1608" s="221"/>
      <c r="P1608" s="221"/>
      <c r="Q1608" s="221"/>
      <c r="R1608" s="221"/>
      <c r="S1608" s="221"/>
      <c r="T1608" s="222"/>
      <c r="AT1608" s="223" t="s">
        <v>200</v>
      </c>
      <c r="AU1608" s="223" t="s">
        <v>81</v>
      </c>
      <c r="AV1608" s="13" t="s">
        <v>83</v>
      </c>
      <c r="AW1608" s="13" t="s">
        <v>30</v>
      </c>
      <c r="AX1608" s="13" t="s">
        <v>73</v>
      </c>
      <c r="AY1608" s="223" t="s">
        <v>124</v>
      </c>
    </row>
    <row r="1609" spans="1:65" s="12" customFormat="1" ht="11.25">
      <c r="B1609" s="203"/>
      <c r="C1609" s="204"/>
      <c r="D1609" s="193" t="s">
        <v>200</v>
      </c>
      <c r="E1609" s="205" t="s">
        <v>1</v>
      </c>
      <c r="F1609" s="206" t="s">
        <v>232</v>
      </c>
      <c r="G1609" s="204"/>
      <c r="H1609" s="205" t="s">
        <v>1</v>
      </c>
      <c r="I1609" s="207"/>
      <c r="J1609" s="204"/>
      <c r="K1609" s="204"/>
      <c r="L1609" s="208"/>
      <c r="M1609" s="209"/>
      <c r="N1609" s="210"/>
      <c r="O1609" s="210"/>
      <c r="P1609" s="210"/>
      <c r="Q1609" s="210"/>
      <c r="R1609" s="210"/>
      <c r="S1609" s="210"/>
      <c r="T1609" s="211"/>
      <c r="AT1609" s="212" t="s">
        <v>200</v>
      </c>
      <c r="AU1609" s="212" t="s">
        <v>81</v>
      </c>
      <c r="AV1609" s="12" t="s">
        <v>81</v>
      </c>
      <c r="AW1609" s="12" t="s">
        <v>30</v>
      </c>
      <c r="AX1609" s="12" t="s">
        <v>73</v>
      </c>
      <c r="AY1609" s="212" t="s">
        <v>124</v>
      </c>
    </row>
    <row r="1610" spans="1:65" s="12" customFormat="1" ht="11.25">
      <c r="B1610" s="203"/>
      <c r="C1610" s="204"/>
      <c r="D1610" s="193" t="s">
        <v>200</v>
      </c>
      <c r="E1610" s="205" t="s">
        <v>1</v>
      </c>
      <c r="F1610" s="206" t="s">
        <v>231</v>
      </c>
      <c r="G1610" s="204"/>
      <c r="H1610" s="205" t="s">
        <v>1</v>
      </c>
      <c r="I1610" s="207"/>
      <c r="J1610" s="204"/>
      <c r="K1610" s="204"/>
      <c r="L1610" s="208"/>
      <c r="M1610" s="209"/>
      <c r="N1610" s="210"/>
      <c r="O1610" s="210"/>
      <c r="P1610" s="210"/>
      <c r="Q1610" s="210"/>
      <c r="R1610" s="210"/>
      <c r="S1610" s="210"/>
      <c r="T1610" s="211"/>
      <c r="AT1610" s="212" t="s">
        <v>200</v>
      </c>
      <c r="AU1610" s="212" t="s">
        <v>81</v>
      </c>
      <c r="AV1610" s="12" t="s">
        <v>81</v>
      </c>
      <c r="AW1610" s="12" t="s">
        <v>30</v>
      </c>
      <c r="AX1610" s="12" t="s">
        <v>73</v>
      </c>
      <c r="AY1610" s="212" t="s">
        <v>124</v>
      </c>
    </row>
    <row r="1611" spans="1:65" s="13" customFormat="1" ht="11.25">
      <c r="B1611" s="213"/>
      <c r="C1611" s="214"/>
      <c r="D1611" s="193" t="s">
        <v>200</v>
      </c>
      <c r="E1611" s="215" t="s">
        <v>1</v>
      </c>
      <c r="F1611" s="216" t="s">
        <v>1179</v>
      </c>
      <c r="G1611" s="214"/>
      <c r="H1611" s="217">
        <v>31.7</v>
      </c>
      <c r="I1611" s="218"/>
      <c r="J1611" s="214"/>
      <c r="K1611" s="214"/>
      <c r="L1611" s="219"/>
      <c r="M1611" s="220"/>
      <c r="N1611" s="221"/>
      <c r="O1611" s="221"/>
      <c r="P1611" s="221"/>
      <c r="Q1611" s="221"/>
      <c r="R1611" s="221"/>
      <c r="S1611" s="221"/>
      <c r="T1611" s="222"/>
      <c r="AT1611" s="223" t="s">
        <v>200</v>
      </c>
      <c r="AU1611" s="223" t="s">
        <v>81</v>
      </c>
      <c r="AV1611" s="13" t="s">
        <v>83</v>
      </c>
      <c r="AW1611" s="13" t="s">
        <v>30</v>
      </c>
      <c r="AX1611" s="13" t="s">
        <v>73</v>
      </c>
      <c r="AY1611" s="223" t="s">
        <v>124</v>
      </c>
    </row>
    <row r="1612" spans="1:65" s="13" customFormat="1" ht="11.25">
      <c r="B1612" s="213"/>
      <c r="C1612" s="214"/>
      <c r="D1612" s="193" t="s">
        <v>200</v>
      </c>
      <c r="E1612" s="215" t="s">
        <v>1</v>
      </c>
      <c r="F1612" s="216" t="s">
        <v>705</v>
      </c>
      <c r="G1612" s="214"/>
      <c r="H1612" s="217">
        <v>-0.6</v>
      </c>
      <c r="I1612" s="218"/>
      <c r="J1612" s="214"/>
      <c r="K1612" s="214"/>
      <c r="L1612" s="219"/>
      <c r="M1612" s="220"/>
      <c r="N1612" s="221"/>
      <c r="O1612" s="221"/>
      <c r="P1612" s="221"/>
      <c r="Q1612" s="221"/>
      <c r="R1612" s="221"/>
      <c r="S1612" s="221"/>
      <c r="T1612" s="222"/>
      <c r="AT1612" s="223" t="s">
        <v>200</v>
      </c>
      <c r="AU1612" s="223" t="s">
        <v>81</v>
      </c>
      <c r="AV1612" s="13" t="s">
        <v>83</v>
      </c>
      <c r="AW1612" s="13" t="s">
        <v>30</v>
      </c>
      <c r="AX1612" s="13" t="s">
        <v>73</v>
      </c>
      <c r="AY1612" s="223" t="s">
        <v>124</v>
      </c>
    </row>
    <row r="1613" spans="1:65" s="13" customFormat="1" ht="11.25">
      <c r="B1613" s="213"/>
      <c r="C1613" s="214"/>
      <c r="D1613" s="193" t="s">
        <v>200</v>
      </c>
      <c r="E1613" s="215" t="s">
        <v>1</v>
      </c>
      <c r="F1613" s="216" t="s">
        <v>701</v>
      </c>
      <c r="G1613" s="214"/>
      <c r="H1613" s="217">
        <v>-1.6</v>
      </c>
      <c r="I1613" s="218"/>
      <c r="J1613" s="214"/>
      <c r="K1613" s="214"/>
      <c r="L1613" s="219"/>
      <c r="M1613" s="220"/>
      <c r="N1613" s="221"/>
      <c r="O1613" s="221"/>
      <c r="P1613" s="221"/>
      <c r="Q1613" s="221"/>
      <c r="R1613" s="221"/>
      <c r="S1613" s="221"/>
      <c r="T1613" s="222"/>
      <c r="AT1613" s="223" t="s">
        <v>200</v>
      </c>
      <c r="AU1613" s="223" t="s">
        <v>81</v>
      </c>
      <c r="AV1613" s="13" t="s">
        <v>83</v>
      </c>
      <c r="AW1613" s="13" t="s">
        <v>30</v>
      </c>
      <c r="AX1613" s="13" t="s">
        <v>73</v>
      </c>
      <c r="AY1613" s="223" t="s">
        <v>124</v>
      </c>
    </row>
    <row r="1614" spans="1:65" s="13" customFormat="1" ht="11.25">
      <c r="B1614" s="213"/>
      <c r="C1614" s="214"/>
      <c r="D1614" s="193" t="s">
        <v>200</v>
      </c>
      <c r="E1614" s="215" t="s">
        <v>1</v>
      </c>
      <c r="F1614" s="216" t="s">
        <v>1180</v>
      </c>
      <c r="G1614" s="214"/>
      <c r="H1614" s="217">
        <v>-1.4</v>
      </c>
      <c r="I1614" s="218"/>
      <c r="J1614" s="214"/>
      <c r="K1614" s="214"/>
      <c r="L1614" s="219"/>
      <c r="M1614" s="220"/>
      <c r="N1614" s="221"/>
      <c r="O1614" s="221"/>
      <c r="P1614" s="221"/>
      <c r="Q1614" s="221"/>
      <c r="R1614" s="221"/>
      <c r="S1614" s="221"/>
      <c r="T1614" s="222"/>
      <c r="AT1614" s="223" t="s">
        <v>200</v>
      </c>
      <c r="AU1614" s="223" t="s">
        <v>81</v>
      </c>
      <c r="AV1614" s="13" t="s">
        <v>83</v>
      </c>
      <c r="AW1614" s="13" t="s">
        <v>30</v>
      </c>
      <c r="AX1614" s="13" t="s">
        <v>73</v>
      </c>
      <c r="AY1614" s="223" t="s">
        <v>124</v>
      </c>
    </row>
    <row r="1615" spans="1:65" s="14" customFormat="1" ht="11.25">
      <c r="B1615" s="224"/>
      <c r="C1615" s="225"/>
      <c r="D1615" s="193" t="s">
        <v>200</v>
      </c>
      <c r="E1615" s="226" t="s">
        <v>1</v>
      </c>
      <c r="F1615" s="227" t="s">
        <v>205</v>
      </c>
      <c r="G1615" s="225"/>
      <c r="H1615" s="228">
        <v>97.200000000000017</v>
      </c>
      <c r="I1615" s="229"/>
      <c r="J1615" s="225"/>
      <c r="K1615" s="225"/>
      <c r="L1615" s="230"/>
      <c r="M1615" s="231"/>
      <c r="N1615" s="232"/>
      <c r="O1615" s="232"/>
      <c r="P1615" s="232"/>
      <c r="Q1615" s="232"/>
      <c r="R1615" s="232"/>
      <c r="S1615" s="232"/>
      <c r="T1615" s="233"/>
      <c r="AT1615" s="234" t="s">
        <v>200</v>
      </c>
      <c r="AU1615" s="234" t="s">
        <v>81</v>
      </c>
      <c r="AV1615" s="14" t="s">
        <v>129</v>
      </c>
      <c r="AW1615" s="14" t="s">
        <v>30</v>
      </c>
      <c r="AX1615" s="14" t="s">
        <v>81</v>
      </c>
      <c r="AY1615" s="234" t="s">
        <v>124</v>
      </c>
    </row>
    <row r="1616" spans="1:65" s="2" customFormat="1" ht="24.2" customHeight="1">
      <c r="A1616" s="34"/>
      <c r="B1616" s="35"/>
      <c r="C1616" s="179" t="s">
        <v>668</v>
      </c>
      <c r="D1616" s="179" t="s">
        <v>125</v>
      </c>
      <c r="E1616" s="180" t="s">
        <v>1181</v>
      </c>
      <c r="F1616" s="181" t="s">
        <v>1182</v>
      </c>
      <c r="G1616" s="182" t="s">
        <v>235</v>
      </c>
      <c r="H1616" s="183">
        <v>97.2</v>
      </c>
      <c r="I1616" s="184"/>
      <c r="J1616" s="185">
        <f>ROUND(I1616*H1616,2)</f>
        <v>0</v>
      </c>
      <c r="K1616" s="186"/>
      <c r="L1616" s="39"/>
      <c r="M1616" s="187" t="s">
        <v>1</v>
      </c>
      <c r="N1616" s="188" t="s">
        <v>38</v>
      </c>
      <c r="O1616" s="71"/>
      <c r="P1616" s="189">
        <f>O1616*H1616</f>
        <v>0</v>
      </c>
      <c r="Q1616" s="189">
        <v>0</v>
      </c>
      <c r="R1616" s="189">
        <f>Q1616*H1616</f>
        <v>0</v>
      </c>
      <c r="S1616" s="189">
        <v>0</v>
      </c>
      <c r="T1616" s="190">
        <f>S1616*H1616</f>
        <v>0</v>
      </c>
      <c r="U1616" s="34"/>
      <c r="V1616" s="34"/>
      <c r="W1616" s="34"/>
      <c r="X1616" s="34"/>
      <c r="Y1616" s="34"/>
      <c r="Z1616" s="34"/>
      <c r="AA1616" s="34"/>
      <c r="AB1616" s="34"/>
      <c r="AC1616" s="34"/>
      <c r="AD1616" s="34"/>
      <c r="AE1616" s="34"/>
      <c r="AR1616" s="191" t="s">
        <v>162</v>
      </c>
      <c r="AT1616" s="191" t="s">
        <v>125</v>
      </c>
      <c r="AU1616" s="191" t="s">
        <v>81</v>
      </c>
      <c r="AY1616" s="17" t="s">
        <v>124</v>
      </c>
      <c r="BE1616" s="192">
        <f>IF(N1616="základní",J1616,0)</f>
        <v>0</v>
      </c>
      <c r="BF1616" s="192">
        <f>IF(N1616="snížená",J1616,0)</f>
        <v>0</v>
      </c>
      <c r="BG1616" s="192">
        <f>IF(N1616="zákl. přenesená",J1616,0)</f>
        <v>0</v>
      </c>
      <c r="BH1616" s="192">
        <f>IF(N1616="sníž. přenesená",J1616,0)</f>
        <v>0</v>
      </c>
      <c r="BI1616" s="192">
        <f>IF(N1616="nulová",J1616,0)</f>
        <v>0</v>
      </c>
      <c r="BJ1616" s="17" t="s">
        <v>81</v>
      </c>
      <c r="BK1616" s="192">
        <f>ROUND(I1616*H1616,2)</f>
        <v>0</v>
      </c>
      <c r="BL1616" s="17" t="s">
        <v>162</v>
      </c>
      <c r="BM1616" s="191" t="s">
        <v>1183</v>
      </c>
    </row>
    <row r="1617" spans="1:65" s="12" customFormat="1" ht="11.25">
      <c r="B1617" s="203"/>
      <c r="C1617" s="204"/>
      <c r="D1617" s="193" t="s">
        <v>200</v>
      </c>
      <c r="E1617" s="205" t="s">
        <v>1</v>
      </c>
      <c r="F1617" s="206" t="s">
        <v>1184</v>
      </c>
      <c r="G1617" s="204"/>
      <c r="H1617" s="205" t="s">
        <v>1</v>
      </c>
      <c r="I1617" s="207"/>
      <c r="J1617" s="204"/>
      <c r="K1617" s="204"/>
      <c r="L1617" s="208"/>
      <c r="M1617" s="209"/>
      <c r="N1617" s="210"/>
      <c r="O1617" s="210"/>
      <c r="P1617" s="210"/>
      <c r="Q1617" s="210"/>
      <c r="R1617" s="210"/>
      <c r="S1617" s="210"/>
      <c r="T1617" s="211"/>
      <c r="AT1617" s="212" t="s">
        <v>200</v>
      </c>
      <c r="AU1617" s="212" t="s">
        <v>81</v>
      </c>
      <c r="AV1617" s="12" t="s">
        <v>81</v>
      </c>
      <c r="AW1617" s="12" t="s">
        <v>30</v>
      </c>
      <c r="AX1617" s="12" t="s">
        <v>73</v>
      </c>
      <c r="AY1617" s="212" t="s">
        <v>124</v>
      </c>
    </row>
    <row r="1618" spans="1:65" s="13" customFormat="1" ht="11.25">
      <c r="B1618" s="213"/>
      <c r="C1618" s="214"/>
      <c r="D1618" s="193" t="s">
        <v>200</v>
      </c>
      <c r="E1618" s="215" t="s">
        <v>1</v>
      </c>
      <c r="F1618" s="216" t="s">
        <v>1185</v>
      </c>
      <c r="G1618" s="214"/>
      <c r="H1618" s="217">
        <v>97.2</v>
      </c>
      <c r="I1618" s="218"/>
      <c r="J1618" s="214"/>
      <c r="K1618" s="214"/>
      <c r="L1618" s="219"/>
      <c r="M1618" s="220"/>
      <c r="N1618" s="221"/>
      <c r="O1618" s="221"/>
      <c r="P1618" s="221"/>
      <c r="Q1618" s="221"/>
      <c r="R1618" s="221"/>
      <c r="S1618" s="221"/>
      <c r="T1618" s="222"/>
      <c r="AT1618" s="223" t="s">
        <v>200</v>
      </c>
      <c r="AU1618" s="223" t="s">
        <v>81</v>
      </c>
      <c r="AV1618" s="13" t="s">
        <v>83</v>
      </c>
      <c r="AW1618" s="13" t="s">
        <v>30</v>
      </c>
      <c r="AX1618" s="13" t="s">
        <v>73</v>
      </c>
      <c r="AY1618" s="223" t="s">
        <v>124</v>
      </c>
    </row>
    <row r="1619" spans="1:65" s="14" customFormat="1" ht="11.25">
      <c r="B1619" s="224"/>
      <c r="C1619" s="225"/>
      <c r="D1619" s="193" t="s">
        <v>200</v>
      </c>
      <c r="E1619" s="226" t="s">
        <v>1</v>
      </c>
      <c r="F1619" s="227" t="s">
        <v>205</v>
      </c>
      <c r="G1619" s="225"/>
      <c r="H1619" s="228">
        <v>97.2</v>
      </c>
      <c r="I1619" s="229"/>
      <c r="J1619" s="225"/>
      <c r="K1619" s="225"/>
      <c r="L1619" s="230"/>
      <c r="M1619" s="231"/>
      <c r="N1619" s="232"/>
      <c r="O1619" s="232"/>
      <c r="P1619" s="232"/>
      <c r="Q1619" s="232"/>
      <c r="R1619" s="232"/>
      <c r="S1619" s="232"/>
      <c r="T1619" s="233"/>
      <c r="AT1619" s="234" t="s">
        <v>200</v>
      </c>
      <c r="AU1619" s="234" t="s">
        <v>81</v>
      </c>
      <c r="AV1619" s="14" t="s">
        <v>129</v>
      </c>
      <c r="AW1619" s="14" t="s">
        <v>30</v>
      </c>
      <c r="AX1619" s="14" t="s">
        <v>81</v>
      </c>
      <c r="AY1619" s="234" t="s">
        <v>124</v>
      </c>
    </row>
    <row r="1620" spans="1:65" s="2" customFormat="1" ht="37.9" customHeight="1">
      <c r="A1620" s="34"/>
      <c r="B1620" s="35"/>
      <c r="C1620" s="179" t="s">
        <v>1186</v>
      </c>
      <c r="D1620" s="179" t="s">
        <v>125</v>
      </c>
      <c r="E1620" s="180" t="s">
        <v>1187</v>
      </c>
      <c r="F1620" s="181" t="s">
        <v>1188</v>
      </c>
      <c r="G1620" s="182" t="s">
        <v>216</v>
      </c>
      <c r="H1620" s="183">
        <v>20.6</v>
      </c>
      <c r="I1620" s="184"/>
      <c r="J1620" s="185">
        <f>ROUND(I1620*H1620,2)</f>
        <v>0</v>
      </c>
      <c r="K1620" s="186"/>
      <c r="L1620" s="39"/>
      <c r="M1620" s="187" t="s">
        <v>1</v>
      </c>
      <c r="N1620" s="188" t="s">
        <v>38</v>
      </c>
      <c r="O1620" s="71"/>
      <c r="P1620" s="189">
        <f>O1620*H1620</f>
        <v>0</v>
      </c>
      <c r="Q1620" s="189">
        <v>0</v>
      </c>
      <c r="R1620" s="189">
        <f>Q1620*H1620</f>
        <v>0</v>
      </c>
      <c r="S1620" s="189">
        <v>0</v>
      </c>
      <c r="T1620" s="190">
        <f>S1620*H1620</f>
        <v>0</v>
      </c>
      <c r="U1620" s="34"/>
      <c r="V1620" s="34"/>
      <c r="W1620" s="34"/>
      <c r="X1620" s="34"/>
      <c r="Y1620" s="34"/>
      <c r="Z1620" s="34"/>
      <c r="AA1620" s="34"/>
      <c r="AB1620" s="34"/>
      <c r="AC1620" s="34"/>
      <c r="AD1620" s="34"/>
      <c r="AE1620" s="34"/>
      <c r="AR1620" s="191" t="s">
        <v>162</v>
      </c>
      <c r="AT1620" s="191" t="s">
        <v>125</v>
      </c>
      <c r="AU1620" s="191" t="s">
        <v>81</v>
      </c>
      <c r="AY1620" s="17" t="s">
        <v>124</v>
      </c>
      <c r="BE1620" s="192">
        <f>IF(N1620="základní",J1620,0)</f>
        <v>0</v>
      </c>
      <c r="BF1620" s="192">
        <f>IF(N1620="snížená",J1620,0)</f>
        <v>0</v>
      </c>
      <c r="BG1620" s="192">
        <f>IF(N1620="zákl. přenesená",J1620,0)</f>
        <v>0</v>
      </c>
      <c r="BH1620" s="192">
        <f>IF(N1620="sníž. přenesená",J1620,0)</f>
        <v>0</v>
      </c>
      <c r="BI1620" s="192">
        <f>IF(N1620="nulová",J1620,0)</f>
        <v>0</v>
      </c>
      <c r="BJ1620" s="17" t="s">
        <v>81</v>
      </c>
      <c r="BK1620" s="192">
        <f>ROUND(I1620*H1620,2)</f>
        <v>0</v>
      </c>
      <c r="BL1620" s="17" t="s">
        <v>162</v>
      </c>
      <c r="BM1620" s="191" t="s">
        <v>1189</v>
      </c>
    </row>
    <row r="1621" spans="1:65" s="12" customFormat="1" ht="11.25">
      <c r="B1621" s="203"/>
      <c r="C1621" s="204"/>
      <c r="D1621" s="193" t="s">
        <v>200</v>
      </c>
      <c r="E1621" s="205" t="s">
        <v>1</v>
      </c>
      <c r="F1621" s="206" t="s">
        <v>227</v>
      </c>
      <c r="G1621" s="204"/>
      <c r="H1621" s="205" t="s">
        <v>1</v>
      </c>
      <c r="I1621" s="207"/>
      <c r="J1621" s="204"/>
      <c r="K1621" s="204"/>
      <c r="L1621" s="208"/>
      <c r="M1621" s="209"/>
      <c r="N1621" s="210"/>
      <c r="O1621" s="210"/>
      <c r="P1621" s="210"/>
      <c r="Q1621" s="210"/>
      <c r="R1621" s="210"/>
      <c r="S1621" s="210"/>
      <c r="T1621" s="211"/>
      <c r="AT1621" s="212" t="s">
        <v>200</v>
      </c>
      <c r="AU1621" s="212" t="s">
        <v>81</v>
      </c>
      <c r="AV1621" s="12" t="s">
        <v>81</v>
      </c>
      <c r="AW1621" s="12" t="s">
        <v>30</v>
      </c>
      <c r="AX1621" s="12" t="s">
        <v>73</v>
      </c>
      <c r="AY1621" s="212" t="s">
        <v>124</v>
      </c>
    </row>
    <row r="1622" spans="1:65" s="12" customFormat="1" ht="11.25">
      <c r="B1622" s="203"/>
      <c r="C1622" s="204"/>
      <c r="D1622" s="193" t="s">
        <v>200</v>
      </c>
      <c r="E1622" s="205" t="s">
        <v>1</v>
      </c>
      <c r="F1622" s="206" t="s">
        <v>983</v>
      </c>
      <c r="G1622" s="204"/>
      <c r="H1622" s="205" t="s">
        <v>1</v>
      </c>
      <c r="I1622" s="207"/>
      <c r="J1622" s="204"/>
      <c r="K1622" s="204"/>
      <c r="L1622" s="208"/>
      <c r="M1622" s="209"/>
      <c r="N1622" s="210"/>
      <c r="O1622" s="210"/>
      <c r="P1622" s="210"/>
      <c r="Q1622" s="210"/>
      <c r="R1622" s="210"/>
      <c r="S1622" s="210"/>
      <c r="T1622" s="211"/>
      <c r="AT1622" s="212" t="s">
        <v>200</v>
      </c>
      <c r="AU1622" s="212" t="s">
        <v>81</v>
      </c>
      <c r="AV1622" s="12" t="s">
        <v>81</v>
      </c>
      <c r="AW1622" s="12" t="s">
        <v>30</v>
      </c>
      <c r="AX1622" s="12" t="s">
        <v>73</v>
      </c>
      <c r="AY1622" s="212" t="s">
        <v>124</v>
      </c>
    </row>
    <row r="1623" spans="1:65" s="12" customFormat="1" ht="11.25">
      <c r="B1623" s="203"/>
      <c r="C1623" s="204"/>
      <c r="D1623" s="193" t="s">
        <v>200</v>
      </c>
      <c r="E1623" s="205" t="s">
        <v>1</v>
      </c>
      <c r="F1623" s="206" t="s">
        <v>229</v>
      </c>
      <c r="G1623" s="204"/>
      <c r="H1623" s="205" t="s">
        <v>1</v>
      </c>
      <c r="I1623" s="207"/>
      <c r="J1623" s="204"/>
      <c r="K1623" s="204"/>
      <c r="L1623" s="208"/>
      <c r="M1623" s="209"/>
      <c r="N1623" s="210"/>
      <c r="O1623" s="210"/>
      <c r="P1623" s="210"/>
      <c r="Q1623" s="210"/>
      <c r="R1623" s="210"/>
      <c r="S1623" s="210"/>
      <c r="T1623" s="211"/>
      <c r="AT1623" s="212" t="s">
        <v>200</v>
      </c>
      <c r="AU1623" s="212" t="s">
        <v>81</v>
      </c>
      <c r="AV1623" s="12" t="s">
        <v>81</v>
      </c>
      <c r="AW1623" s="12" t="s">
        <v>30</v>
      </c>
      <c r="AX1623" s="12" t="s">
        <v>73</v>
      </c>
      <c r="AY1623" s="212" t="s">
        <v>124</v>
      </c>
    </row>
    <row r="1624" spans="1:65" s="13" customFormat="1" ht="11.25">
      <c r="B1624" s="213"/>
      <c r="C1624" s="214"/>
      <c r="D1624" s="193" t="s">
        <v>200</v>
      </c>
      <c r="E1624" s="215" t="s">
        <v>1</v>
      </c>
      <c r="F1624" s="216" t="s">
        <v>306</v>
      </c>
      <c r="G1624" s="214"/>
      <c r="H1624" s="217">
        <v>1.71</v>
      </c>
      <c r="I1624" s="218"/>
      <c r="J1624" s="214"/>
      <c r="K1624" s="214"/>
      <c r="L1624" s="219"/>
      <c r="M1624" s="220"/>
      <c r="N1624" s="221"/>
      <c r="O1624" s="221"/>
      <c r="P1624" s="221"/>
      <c r="Q1624" s="221"/>
      <c r="R1624" s="221"/>
      <c r="S1624" s="221"/>
      <c r="T1624" s="222"/>
      <c r="AT1624" s="223" t="s">
        <v>200</v>
      </c>
      <c r="AU1624" s="223" t="s">
        <v>81</v>
      </c>
      <c r="AV1624" s="13" t="s">
        <v>83</v>
      </c>
      <c r="AW1624" s="13" t="s">
        <v>30</v>
      </c>
      <c r="AX1624" s="13" t="s">
        <v>73</v>
      </c>
      <c r="AY1624" s="223" t="s">
        <v>124</v>
      </c>
    </row>
    <row r="1625" spans="1:65" s="13" customFormat="1" ht="11.25">
      <c r="B1625" s="213"/>
      <c r="C1625" s="214"/>
      <c r="D1625" s="193" t="s">
        <v>200</v>
      </c>
      <c r="E1625" s="215" t="s">
        <v>1</v>
      </c>
      <c r="F1625" s="216" t="s">
        <v>307</v>
      </c>
      <c r="G1625" s="214"/>
      <c r="H1625" s="217">
        <v>1.17</v>
      </c>
      <c r="I1625" s="218"/>
      <c r="J1625" s="214"/>
      <c r="K1625" s="214"/>
      <c r="L1625" s="219"/>
      <c r="M1625" s="220"/>
      <c r="N1625" s="221"/>
      <c r="O1625" s="221"/>
      <c r="P1625" s="221"/>
      <c r="Q1625" s="221"/>
      <c r="R1625" s="221"/>
      <c r="S1625" s="221"/>
      <c r="T1625" s="222"/>
      <c r="AT1625" s="223" t="s">
        <v>200</v>
      </c>
      <c r="AU1625" s="223" t="s">
        <v>81</v>
      </c>
      <c r="AV1625" s="13" t="s">
        <v>83</v>
      </c>
      <c r="AW1625" s="13" t="s">
        <v>30</v>
      </c>
      <c r="AX1625" s="13" t="s">
        <v>73</v>
      </c>
      <c r="AY1625" s="223" t="s">
        <v>124</v>
      </c>
    </row>
    <row r="1626" spans="1:65" s="13" customFormat="1" ht="11.25">
      <c r="B1626" s="213"/>
      <c r="C1626" s="214"/>
      <c r="D1626" s="193" t="s">
        <v>200</v>
      </c>
      <c r="E1626" s="215" t="s">
        <v>1</v>
      </c>
      <c r="F1626" s="216" t="s">
        <v>308</v>
      </c>
      <c r="G1626" s="214"/>
      <c r="H1626" s="217">
        <v>1.39</v>
      </c>
      <c r="I1626" s="218"/>
      <c r="J1626" s="214"/>
      <c r="K1626" s="214"/>
      <c r="L1626" s="219"/>
      <c r="M1626" s="220"/>
      <c r="N1626" s="221"/>
      <c r="O1626" s="221"/>
      <c r="P1626" s="221"/>
      <c r="Q1626" s="221"/>
      <c r="R1626" s="221"/>
      <c r="S1626" s="221"/>
      <c r="T1626" s="222"/>
      <c r="AT1626" s="223" t="s">
        <v>200</v>
      </c>
      <c r="AU1626" s="223" t="s">
        <v>81</v>
      </c>
      <c r="AV1626" s="13" t="s">
        <v>83</v>
      </c>
      <c r="AW1626" s="13" t="s">
        <v>30</v>
      </c>
      <c r="AX1626" s="13" t="s">
        <v>73</v>
      </c>
      <c r="AY1626" s="223" t="s">
        <v>124</v>
      </c>
    </row>
    <row r="1627" spans="1:65" s="13" customFormat="1" ht="11.25">
      <c r="B1627" s="213"/>
      <c r="C1627" s="214"/>
      <c r="D1627" s="193" t="s">
        <v>200</v>
      </c>
      <c r="E1627" s="215" t="s">
        <v>1</v>
      </c>
      <c r="F1627" s="216" t="s">
        <v>288</v>
      </c>
      <c r="G1627" s="214"/>
      <c r="H1627" s="217">
        <v>3.22</v>
      </c>
      <c r="I1627" s="218"/>
      <c r="J1627" s="214"/>
      <c r="K1627" s="214"/>
      <c r="L1627" s="219"/>
      <c r="M1627" s="220"/>
      <c r="N1627" s="221"/>
      <c r="O1627" s="221"/>
      <c r="P1627" s="221"/>
      <c r="Q1627" s="221"/>
      <c r="R1627" s="221"/>
      <c r="S1627" s="221"/>
      <c r="T1627" s="222"/>
      <c r="AT1627" s="223" t="s">
        <v>200</v>
      </c>
      <c r="AU1627" s="223" t="s">
        <v>81</v>
      </c>
      <c r="AV1627" s="13" t="s">
        <v>83</v>
      </c>
      <c r="AW1627" s="13" t="s">
        <v>30</v>
      </c>
      <c r="AX1627" s="13" t="s">
        <v>73</v>
      </c>
      <c r="AY1627" s="223" t="s">
        <v>124</v>
      </c>
    </row>
    <row r="1628" spans="1:65" s="12" customFormat="1" ht="11.25">
      <c r="B1628" s="203"/>
      <c r="C1628" s="204"/>
      <c r="D1628" s="193" t="s">
        <v>200</v>
      </c>
      <c r="E1628" s="205" t="s">
        <v>1</v>
      </c>
      <c r="F1628" s="206" t="s">
        <v>231</v>
      </c>
      <c r="G1628" s="204"/>
      <c r="H1628" s="205" t="s">
        <v>1</v>
      </c>
      <c r="I1628" s="207"/>
      <c r="J1628" s="204"/>
      <c r="K1628" s="204"/>
      <c r="L1628" s="208"/>
      <c r="M1628" s="209"/>
      <c r="N1628" s="210"/>
      <c r="O1628" s="210"/>
      <c r="P1628" s="210"/>
      <c r="Q1628" s="210"/>
      <c r="R1628" s="210"/>
      <c r="S1628" s="210"/>
      <c r="T1628" s="211"/>
      <c r="AT1628" s="212" t="s">
        <v>200</v>
      </c>
      <c r="AU1628" s="212" t="s">
        <v>81</v>
      </c>
      <c r="AV1628" s="12" t="s">
        <v>81</v>
      </c>
      <c r="AW1628" s="12" t="s">
        <v>30</v>
      </c>
      <c r="AX1628" s="12" t="s">
        <v>73</v>
      </c>
      <c r="AY1628" s="212" t="s">
        <v>124</v>
      </c>
    </row>
    <row r="1629" spans="1:65" s="13" customFormat="1" ht="11.25">
      <c r="B1629" s="213"/>
      <c r="C1629" s="214"/>
      <c r="D1629" s="193" t="s">
        <v>200</v>
      </c>
      <c r="E1629" s="215" t="s">
        <v>1</v>
      </c>
      <c r="F1629" s="216" t="s">
        <v>327</v>
      </c>
      <c r="G1629" s="214"/>
      <c r="H1629" s="217">
        <v>1.71</v>
      </c>
      <c r="I1629" s="218"/>
      <c r="J1629" s="214"/>
      <c r="K1629" s="214"/>
      <c r="L1629" s="219"/>
      <c r="M1629" s="220"/>
      <c r="N1629" s="221"/>
      <c r="O1629" s="221"/>
      <c r="P1629" s="221"/>
      <c r="Q1629" s="221"/>
      <c r="R1629" s="221"/>
      <c r="S1629" s="221"/>
      <c r="T1629" s="222"/>
      <c r="AT1629" s="223" t="s">
        <v>200</v>
      </c>
      <c r="AU1629" s="223" t="s">
        <v>81</v>
      </c>
      <c r="AV1629" s="13" t="s">
        <v>83</v>
      </c>
      <c r="AW1629" s="13" t="s">
        <v>30</v>
      </c>
      <c r="AX1629" s="13" t="s">
        <v>73</v>
      </c>
      <c r="AY1629" s="223" t="s">
        <v>124</v>
      </c>
    </row>
    <row r="1630" spans="1:65" s="13" customFormat="1" ht="11.25">
      <c r="B1630" s="213"/>
      <c r="C1630" s="214"/>
      <c r="D1630" s="193" t="s">
        <v>200</v>
      </c>
      <c r="E1630" s="215" t="s">
        <v>1</v>
      </c>
      <c r="F1630" s="216" t="s">
        <v>328</v>
      </c>
      <c r="G1630" s="214"/>
      <c r="H1630" s="217">
        <v>1.17</v>
      </c>
      <c r="I1630" s="218"/>
      <c r="J1630" s="214"/>
      <c r="K1630" s="214"/>
      <c r="L1630" s="219"/>
      <c r="M1630" s="220"/>
      <c r="N1630" s="221"/>
      <c r="O1630" s="221"/>
      <c r="P1630" s="221"/>
      <c r="Q1630" s="221"/>
      <c r="R1630" s="221"/>
      <c r="S1630" s="221"/>
      <c r="T1630" s="222"/>
      <c r="AT1630" s="223" t="s">
        <v>200</v>
      </c>
      <c r="AU1630" s="223" t="s">
        <v>81</v>
      </c>
      <c r="AV1630" s="13" t="s">
        <v>83</v>
      </c>
      <c r="AW1630" s="13" t="s">
        <v>30</v>
      </c>
      <c r="AX1630" s="13" t="s">
        <v>73</v>
      </c>
      <c r="AY1630" s="223" t="s">
        <v>124</v>
      </c>
    </row>
    <row r="1631" spans="1:65" s="13" customFormat="1" ht="11.25">
      <c r="B1631" s="213"/>
      <c r="C1631" s="214"/>
      <c r="D1631" s="193" t="s">
        <v>200</v>
      </c>
      <c r="E1631" s="215" t="s">
        <v>1</v>
      </c>
      <c r="F1631" s="216" t="s">
        <v>311</v>
      </c>
      <c r="G1631" s="214"/>
      <c r="H1631" s="217">
        <v>1.39</v>
      </c>
      <c r="I1631" s="218"/>
      <c r="J1631" s="214"/>
      <c r="K1631" s="214"/>
      <c r="L1631" s="219"/>
      <c r="M1631" s="220"/>
      <c r="N1631" s="221"/>
      <c r="O1631" s="221"/>
      <c r="P1631" s="221"/>
      <c r="Q1631" s="221"/>
      <c r="R1631" s="221"/>
      <c r="S1631" s="221"/>
      <c r="T1631" s="222"/>
      <c r="AT1631" s="223" t="s">
        <v>200</v>
      </c>
      <c r="AU1631" s="223" t="s">
        <v>81</v>
      </c>
      <c r="AV1631" s="13" t="s">
        <v>83</v>
      </c>
      <c r="AW1631" s="13" t="s">
        <v>30</v>
      </c>
      <c r="AX1631" s="13" t="s">
        <v>73</v>
      </c>
      <c r="AY1631" s="223" t="s">
        <v>124</v>
      </c>
    </row>
    <row r="1632" spans="1:65" s="12" customFormat="1" ht="11.25">
      <c r="B1632" s="203"/>
      <c r="C1632" s="204"/>
      <c r="D1632" s="193" t="s">
        <v>200</v>
      </c>
      <c r="E1632" s="205" t="s">
        <v>1</v>
      </c>
      <c r="F1632" s="206" t="s">
        <v>232</v>
      </c>
      <c r="G1632" s="204"/>
      <c r="H1632" s="205" t="s">
        <v>1</v>
      </c>
      <c r="I1632" s="207"/>
      <c r="J1632" s="204"/>
      <c r="K1632" s="204"/>
      <c r="L1632" s="208"/>
      <c r="M1632" s="209"/>
      <c r="N1632" s="210"/>
      <c r="O1632" s="210"/>
      <c r="P1632" s="210"/>
      <c r="Q1632" s="210"/>
      <c r="R1632" s="210"/>
      <c r="S1632" s="210"/>
      <c r="T1632" s="211"/>
      <c r="AT1632" s="212" t="s">
        <v>200</v>
      </c>
      <c r="AU1632" s="212" t="s">
        <v>81</v>
      </c>
      <c r="AV1632" s="12" t="s">
        <v>81</v>
      </c>
      <c r="AW1632" s="12" t="s">
        <v>30</v>
      </c>
      <c r="AX1632" s="12" t="s">
        <v>73</v>
      </c>
      <c r="AY1632" s="212" t="s">
        <v>124</v>
      </c>
    </row>
    <row r="1633" spans="1:65" s="12" customFormat="1" ht="11.25">
      <c r="B1633" s="203"/>
      <c r="C1633" s="204"/>
      <c r="D1633" s="193" t="s">
        <v>200</v>
      </c>
      <c r="E1633" s="205" t="s">
        <v>1</v>
      </c>
      <c r="F1633" s="206" t="s">
        <v>998</v>
      </c>
      <c r="G1633" s="204"/>
      <c r="H1633" s="205" t="s">
        <v>1</v>
      </c>
      <c r="I1633" s="207"/>
      <c r="J1633" s="204"/>
      <c r="K1633" s="204"/>
      <c r="L1633" s="208"/>
      <c r="M1633" s="209"/>
      <c r="N1633" s="210"/>
      <c r="O1633" s="210"/>
      <c r="P1633" s="210"/>
      <c r="Q1633" s="210"/>
      <c r="R1633" s="210"/>
      <c r="S1633" s="210"/>
      <c r="T1633" s="211"/>
      <c r="AT1633" s="212" t="s">
        <v>200</v>
      </c>
      <c r="AU1633" s="212" t="s">
        <v>81</v>
      </c>
      <c r="AV1633" s="12" t="s">
        <v>81</v>
      </c>
      <c r="AW1633" s="12" t="s">
        <v>30</v>
      </c>
      <c r="AX1633" s="12" t="s">
        <v>73</v>
      </c>
      <c r="AY1633" s="212" t="s">
        <v>124</v>
      </c>
    </row>
    <row r="1634" spans="1:65" s="12" customFormat="1" ht="11.25">
      <c r="B1634" s="203"/>
      <c r="C1634" s="204"/>
      <c r="D1634" s="193" t="s">
        <v>200</v>
      </c>
      <c r="E1634" s="205" t="s">
        <v>1</v>
      </c>
      <c r="F1634" s="206" t="s">
        <v>229</v>
      </c>
      <c r="G1634" s="204"/>
      <c r="H1634" s="205" t="s">
        <v>1</v>
      </c>
      <c r="I1634" s="207"/>
      <c r="J1634" s="204"/>
      <c r="K1634" s="204"/>
      <c r="L1634" s="208"/>
      <c r="M1634" s="209"/>
      <c r="N1634" s="210"/>
      <c r="O1634" s="210"/>
      <c r="P1634" s="210"/>
      <c r="Q1634" s="210"/>
      <c r="R1634" s="210"/>
      <c r="S1634" s="210"/>
      <c r="T1634" s="211"/>
      <c r="AT1634" s="212" t="s">
        <v>200</v>
      </c>
      <c r="AU1634" s="212" t="s">
        <v>81</v>
      </c>
      <c r="AV1634" s="12" t="s">
        <v>81</v>
      </c>
      <c r="AW1634" s="12" t="s">
        <v>30</v>
      </c>
      <c r="AX1634" s="12" t="s">
        <v>73</v>
      </c>
      <c r="AY1634" s="212" t="s">
        <v>124</v>
      </c>
    </row>
    <row r="1635" spans="1:65" s="13" customFormat="1" ht="11.25">
      <c r="B1635" s="213"/>
      <c r="C1635" s="214"/>
      <c r="D1635" s="193" t="s">
        <v>200</v>
      </c>
      <c r="E1635" s="215" t="s">
        <v>1</v>
      </c>
      <c r="F1635" s="216" t="s">
        <v>361</v>
      </c>
      <c r="G1635" s="214"/>
      <c r="H1635" s="217">
        <v>1.86</v>
      </c>
      <c r="I1635" s="218"/>
      <c r="J1635" s="214"/>
      <c r="K1635" s="214"/>
      <c r="L1635" s="219"/>
      <c r="M1635" s="220"/>
      <c r="N1635" s="221"/>
      <c r="O1635" s="221"/>
      <c r="P1635" s="221"/>
      <c r="Q1635" s="221"/>
      <c r="R1635" s="221"/>
      <c r="S1635" s="221"/>
      <c r="T1635" s="222"/>
      <c r="AT1635" s="223" t="s">
        <v>200</v>
      </c>
      <c r="AU1635" s="223" t="s">
        <v>81</v>
      </c>
      <c r="AV1635" s="13" t="s">
        <v>83</v>
      </c>
      <c r="AW1635" s="13" t="s">
        <v>30</v>
      </c>
      <c r="AX1635" s="13" t="s">
        <v>73</v>
      </c>
      <c r="AY1635" s="223" t="s">
        <v>124</v>
      </c>
    </row>
    <row r="1636" spans="1:65" s="13" customFormat="1" ht="11.25">
      <c r="B1636" s="213"/>
      <c r="C1636" s="214"/>
      <c r="D1636" s="193" t="s">
        <v>200</v>
      </c>
      <c r="E1636" s="215" t="s">
        <v>1</v>
      </c>
      <c r="F1636" s="216" t="s">
        <v>362</v>
      </c>
      <c r="G1636" s="214"/>
      <c r="H1636" s="217">
        <v>1.17</v>
      </c>
      <c r="I1636" s="218"/>
      <c r="J1636" s="214"/>
      <c r="K1636" s="214"/>
      <c r="L1636" s="219"/>
      <c r="M1636" s="220"/>
      <c r="N1636" s="221"/>
      <c r="O1636" s="221"/>
      <c r="P1636" s="221"/>
      <c r="Q1636" s="221"/>
      <c r="R1636" s="221"/>
      <c r="S1636" s="221"/>
      <c r="T1636" s="222"/>
      <c r="AT1636" s="223" t="s">
        <v>200</v>
      </c>
      <c r="AU1636" s="223" t="s">
        <v>81</v>
      </c>
      <c r="AV1636" s="13" t="s">
        <v>83</v>
      </c>
      <c r="AW1636" s="13" t="s">
        <v>30</v>
      </c>
      <c r="AX1636" s="13" t="s">
        <v>73</v>
      </c>
      <c r="AY1636" s="223" t="s">
        <v>124</v>
      </c>
    </row>
    <row r="1637" spans="1:65" s="13" customFormat="1" ht="11.25">
      <c r="B1637" s="213"/>
      <c r="C1637" s="214"/>
      <c r="D1637" s="193" t="s">
        <v>200</v>
      </c>
      <c r="E1637" s="215" t="s">
        <v>1</v>
      </c>
      <c r="F1637" s="216" t="s">
        <v>363</v>
      </c>
      <c r="G1637" s="214"/>
      <c r="H1637" s="217">
        <v>1.39</v>
      </c>
      <c r="I1637" s="218"/>
      <c r="J1637" s="214"/>
      <c r="K1637" s="214"/>
      <c r="L1637" s="219"/>
      <c r="M1637" s="220"/>
      <c r="N1637" s="221"/>
      <c r="O1637" s="221"/>
      <c r="P1637" s="221"/>
      <c r="Q1637" s="221"/>
      <c r="R1637" s="221"/>
      <c r="S1637" s="221"/>
      <c r="T1637" s="222"/>
      <c r="AT1637" s="223" t="s">
        <v>200</v>
      </c>
      <c r="AU1637" s="223" t="s">
        <v>81</v>
      </c>
      <c r="AV1637" s="13" t="s">
        <v>83</v>
      </c>
      <c r="AW1637" s="13" t="s">
        <v>30</v>
      </c>
      <c r="AX1637" s="13" t="s">
        <v>73</v>
      </c>
      <c r="AY1637" s="223" t="s">
        <v>124</v>
      </c>
    </row>
    <row r="1638" spans="1:65" s="12" customFormat="1" ht="11.25">
      <c r="B1638" s="203"/>
      <c r="C1638" s="204"/>
      <c r="D1638" s="193" t="s">
        <v>200</v>
      </c>
      <c r="E1638" s="205" t="s">
        <v>1</v>
      </c>
      <c r="F1638" s="206" t="s">
        <v>999</v>
      </c>
      <c r="G1638" s="204"/>
      <c r="H1638" s="205" t="s">
        <v>1</v>
      </c>
      <c r="I1638" s="207"/>
      <c r="J1638" s="204"/>
      <c r="K1638" s="204"/>
      <c r="L1638" s="208"/>
      <c r="M1638" s="209"/>
      <c r="N1638" s="210"/>
      <c r="O1638" s="210"/>
      <c r="P1638" s="210"/>
      <c r="Q1638" s="210"/>
      <c r="R1638" s="210"/>
      <c r="S1638" s="210"/>
      <c r="T1638" s="211"/>
      <c r="AT1638" s="212" t="s">
        <v>200</v>
      </c>
      <c r="AU1638" s="212" t="s">
        <v>81</v>
      </c>
      <c r="AV1638" s="12" t="s">
        <v>81</v>
      </c>
      <c r="AW1638" s="12" t="s">
        <v>30</v>
      </c>
      <c r="AX1638" s="12" t="s">
        <v>73</v>
      </c>
      <c r="AY1638" s="212" t="s">
        <v>124</v>
      </c>
    </row>
    <row r="1639" spans="1:65" s="12" customFormat="1" ht="11.25">
      <c r="B1639" s="203"/>
      <c r="C1639" s="204"/>
      <c r="D1639" s="193" t="s">
        <v>200</v>
      </c>
      <c r="E1639" s="205" t="s">
        <v>1</v>
      </c>
      <c r="F1639" s="206" t="s">
        <v>231</v>
      </c>
      <c r="G1639" s="204"/>
      <c r="H1639" s="205" t="s">
        <v>1</v>
      </c>
      <c r="I1639" s="207"/>
      <c r="J1639" s="204"/>
      <c r="K1639" s="204"/>
      <c r="L1639" s="208"/>
      <c r="M1639" s="209"/>
      <c r="N1639" s="210"/>
      <c r="O1639" s="210"/>
      <c r="P1639" s="210"/>
      <c r="Q1639" s="210"/>
      <c r="R1639" s="210"/>
      <c r="S1639" s="210"/>
      <c r="T1639" s="211"/>
      <c r="AT1639" s="212" t="s">
        <v>200</v>
      </c>
      <c r="AU1639" s="212" t="s">
        <v>81</v>
      </c>
      <c r="AV1639" s="12" t="s">
        <v>81</v>
      </c>
      <c r="AW1639" s="12" t="s">
        <v>30</v>
      </c>
      <c r="AX1639" s="12" t="s">
        <v>73</v>
      </c>
      <c r="AY1639" s="212" t="s">
        <v>124</v>
      </c>
    </row>
    <row r="1640" spans="1:65" s="13" customFormat="1" ht="11.25">
      <c r="B1640" s="213"/>
      <c r="C1640" s="214"/>
      <c r="D1640" s="193" t="s">
        <v>200</v>
      </c>
      <c r="E1640" s="215" t="s">
        <v>1</v>
      </c>
      <c r="F1640" s="216" t="s">
        <v>373</v>
      </c>
      <c r="G1640" s="214"/>
      <c r="H1640" s="217">
        <v>1.86</v>
      </c>
      <c r="I1640" s="218"/>
      <c r="J1640" s="214"/>
      <c r="K1640" s="214"/>
      <c r="L1640" s="219"/>
      <c r="M1640" s="220"/>
      <c r="N1640" s="221"/>
      <c r="O1640" s="221"/>
      <c r="P1640" s="221"/>
      <c r="Q1640" s="221"/>
      <c r="R1640" s="221"/>
      <c r="S1640" s="221"/>
      <c r="T1640" s="222"/>
      <c r="AT1640" s="223" t="s">
        <v>200</v>
      </c>
      <c r="AU1640" s="223" t="s">
        <v>81</v>
      </c>
      <c r="AV1640" s="13" t="s">
        <v>83</v>
      </c>
      <c r="AW1640" s="13" t="s">
        <v>30</v>
      </c>
      <c r="AX1640" s="13" t="s">
        <v>73</v>
      </c>
      <c r="AY1640" s="223" t="s">
        <v>124</v>
      </c>
    </row>
    <row r="1641" spans="1:65" s="13" customFormat="1" ht="11.25">
      <c r="B1641" s="213"/>
      <c r="C1641" s="214"/>
      <c r="D1641" s="193" t="s">
        <v>200</v>
      </c>
      <c r="E1641" s="215" t="s">
        <v>1</v>
      </c>
      <c r="F1641" s="216" t="s">
        <v>374</v>
      </c>
      <c r="G1641" s="214"/>
      <c r="H1641" s="217">
        <v>1.17</v>
      </c>
      <c r="I1641" s="218"/>
      <c r="J1641" s="214"/>
      <c r="K1641" s="214"/>
      <c r="L1641" s="219"/>
      <c r="M1641" s="220"/>
      <c r="N1641" s="221"/>
      <c r="O1641" s="221"/>
      <c r="P1641" s="221"/>
      <c r="Q1641" s="221"/>
      <c r="R1641" s="221"/>
      <c r="S1641" s="221"/>
      <c r="T1641" s="222"/>
      <c r="AT1641" s="223" t="s">
        <v>200</v>
      </c>
      <c r="AU1641" s="223" t="s">
        <v>81</v>
      </c>
      <c r="AV1641" s="13" t="s">
        <v>83</v>
      </c>
      <c r="AW1641" s="13" t="s">
        <v>30</v>
      </c>
      <c r="AX1641" s="13" t="s">
        <v>73</v>
      </c>
      <c r="AY1641" s="223" t="s">
        <v>124</v>
      </c>
    </row>
    <row r="1642" spans="1:65" s="13" customFormat="1" ht="11.25">
      <c r="B1642" s="213"/>
      <c r="C1642" s="214"/>
      <c r="D1642" s="193" t="s">
        <v>200</v>
      </c>
      <c r="E1642" s="215" t="s">
        <v>1</v>
      </c>
      <c r="F1642" s="216" t="s">
        <v>375</v>
      </c>
      <c r="G1642" s="214"/>
      <c r="H1642" s="217">
        <v>1.39</v>
      </c>
      <c r="I1642" s="218"/>
      <c r="J1642" s="214"/>
      <c r="K1642" s="214"/>
      <c r="L1642" s="219"/>
      <c r="M1642" s="220"/>
      <c r="N1642" s="221"/>
      <c r="O1642" s="221"/>
      <c r="P1642" s="221"/>
      <c r="Q1642" s="221"/>
      <c r="R1642" s="221"/>
      <c r="S1642" s="221"/>
      <c r="T1642" s="222"/>
      <c r="AT1642" s="223" t="s">
        <v>200</v>
      </c>
      <c r="AU1642" s="223" t="s">
        <v>81</v>
      </c>
      <c r="AV1642" s="13" t="s">
        <v>83</v>
      </c>
      <c r="AW1642" s="13" t="s">
        <v>30</v>
      </c>
      <c r="AX1642" s="13" t="s">
        <v>73</v>
      </c>
      <c r="AY1642" s="223" t="s">
        <v>124</v>
      </c>
    </row>
    <row r="1643" spans="1:65" s="14" customFormat="1" ht="11.25">
      <c r="B1643" s="224"/>
      <c r="C1643" s="225"/>
      <c r="D1643" s="193" t="s">
        <v>200</v>
      </c>
      <c r="E1643" s="226" t="s">
        <v>1</v>
      </c>
      <c r="F1643" s="227" t="s">
        <v>205</v>
      </c>
      <c r="G1643" s="225"/>
      <c r="H1643" s="228">
        <v>20.6</v>
      </c>
      <c r="I1643" s="229"/>
      <c r="J1643" s="225"/>
      <c r="K1643" s="225"/>
      <c r="L1643" s="230"/>
      <c r="M1643" s="231"/>
      <c r="N1643" s="232"/>
      <c r="O1643" s="232"/>
      <c r="P1643" s="232"/>
      <c r="Q1643" s="232"/>
      <c r="R1643" s="232"/>
      <c r="S1643" s="232"/>
      <c r="T1643" s="233"/>
      <c r="AT1643" s="234" t="s">
        <v>200</v>
      </c>
      <c r="AU1643" s="234" t="s">
        <v>81</v>
      </c>
      <c r="AV1643" s="14" t="s">
        <v>129</v>
      </c>
      <c r="AW1643" s="14" t="s">
        <v>30</v>
      </c>
      <c r="AX1643" s="14" t="s">
        <v>81</v>
      </c>
      <c r="AY1643" s="234" t="s">
        <v>124</v>
      </c>
    </row>
    <row r="1644" spans="1:65" s="2" customFormat="1" ht="21.75" customHeight="1">
      <c r="A1644" s="34"/>
      <c r="B1644" s="35"/>
      <c r="C1644" s="179" t="s">
        <v>673</v>
      </c>
      <c r="D1644" s="179" t="s">
        <v>125</v>
      </c>
      <c r="E1644" s="180" t="s">
        <v>1190</v>
      </c>
      <c r="F1644" s="181" t="s">
        <v>1191</v>
      </c>
      <c r="G1644" s="182" t="s">
        <v>235</v>
      </c>
      <c r="H1644" s="183">
        <v>213.3</v>
      </c>
      <c r="I1644" s="184"/>
      <c r="J1644" s="185">
        <f>ROUND(I1644*H1644,2)</f>
        <v>0</v>
      </c>
      <c r="K1644" s="186"/>
      <c r="L1644" s="39"/>
      <c r="M1644" s="187" t="s">
        <v>1</v>
      </c>
      <c r="N1644" s="188" t="s">
        <v>38</v>
      </c>
      <c r="O1644" s="71"/>
      <c r="P1644" s="189">
        <f>O1644*H1644</f>
        <v>0</v>
      </c>
      <c r="Q1644" s="189">
        <v>0</v>
      </c>
      <c r="R1644" s="189">
        <f>Q1644*H1644</f>
        <v>0</v>
      </c>
      <c r="S1644" s="189">
        <v>0</v>
      </c>
      <c r="T1644" s="190">
        <f>S1644*H1644</f>
        <v>0</v>
      </c>
      <c r="U1644" s="34"/>
      <c r="V1644" s="34"/>
      <c r="W1644" s="34"/>
      <c r="X1644" s="34"/>
      <c r="Y1644" s="34"/>
      <c r="Z1644" s="34"/>
      <c r="AA1644" s="34"/>
      <c r="AB1644" s="34"/>
      <c r="AC1644" s="34"/>
      <c r="AD1644" s="34"/>
      <c r="AE1644" s="34"/>
      <c r="AR1644" s="191" t="s">
        <v>162</v>
      </c>
      <c r="AT1644" s="191" t="s">
        <v>125</v>
      </c>
      <c r="AU1644" s="191" t="s">
        <v>81</v>
      </c>
      <c r="AY1644" s="17" t="s">
        <v>124</v>
      </c>
      <c r="BE1644" s="192">
        <f>IF(N1644="základní",J1644,0)</f>
        <v>0</v>
      </c>
      <c r="BF1644" s="192">
        <f>IF(N1644="snížená",J1644,0)</f>
        <v>0</v>
      </c>
      <c r="BG1644" s="192">
        <f>IF(N1644="zákl. přenesená",J1644,0)</f>
        <v>0</v>
      </c>
      <c r="BH1644" s="192">
        <f>IF(N1644="sníž. přenesená",J1644,0)</f>
        <v>0</v>
      </c>
      <c r="BI1644" s="192">
        <f>IF(N1644="nulová",J1644,0)</f>
        <v>0</v>
      </c>
      <c r="BJ1644" s="17" t="s">
        <v>81</v>
      </c>
      <c r="BK1644" s="192">
        <f>ROUND(I1644*H1644,2)</f>
        <v>0</v>
      </c>
      <c r="BL1644" s="17" t="s">
        <v>162</v>
      </c>
      <c r="BM1644" s="191" t="s">
        <v>1192</v>
      </c>
    </row>
    <row r="1645" spans="1:65" s="2" customFormat="1" ht="19.5">
      <c r="A1645" s="34"/>
      <c r="B1645" s="35"/>
      <c r="C1645" s="36"/>
      <c r="D1645" s="193" t="s">
        <v>130</v>
      </c>
      <c r="E1645" s="36"/>
      <c r="F1645" s="194" t="s">
        <v>1193</v>
      </c>
      <c r="G1645" s="36"/>
      <c r="H1645" s="36"/>
      <c r="I1645" s="195"/>
      <c r="J1645" s="36"/>
      <c r="K1645" s="36"/>
      <c r="L1645" s="39"/>
      <c r="M1645" s="196"/>
      <c r="N1645" s="197"/>
      <c r="O1645" s="71"/>
      <c r="P1645" s="71"/>
      <c r="Q1645" s="71"/>
      <c r="R1645" s="71"/>
      <c r="S1645" s="71"/>
      <c r="T1645" s="72"/>
      <c r="U1645" s="34"/>
      <c r="V1645" s="34"/>
      <c r="W1645" s="34"/>
      <c r="X1645" s="34"/>
      <c r="Y1645" s="34"/>
      <c r="Z1645" s="34"/>
      <c r="AA1645" s="34"/>
      <c r="AB1645" s="34"/>
      <c r="AC1645" s="34"/>
      <c r="AD1645" s="34"/>
      <c r="AE1645" s="34"/>
      <c r="AT1645" s="17" t="s">
        <v>130</v>
      </c>
      <c r="AU1645" s="17" t="s">
        <v>81</v>
      </c>
    </row>
    <row r="1646" spans="1:65" s="12" customFormat="1" ht="11.25">
      <c r="B1646" s="203"/>
      <c r="C1646" s="204"/>
      <c r="D1646" s="193" t="s">
        <v>200</v>
      </c>
      <c r="E1646" s="205" t="s">
        <v>1</v>
      </c>
      <c r="F1646" s="206" t="s">
        <v>227</v>
      </c>
      <c r="G1646" s="204"/>
      <c r="H1646" s="205" t="s">
        <v>1</v>
      </c>
      <c r="I1646" s="207"/>
      <c r="J1646" s="204"/>
      <c r="K1646" s="204"/>
      <c r="L1646" s="208"/>
      <c r="M1646" s="209"/>
      <c r="N1646" s="210"/>
      <c r="O1646" s="210"/>
      <c r="P1646" s="210"/>
      <c r="Q1646" s="210"/>
      <c r="R1646" s="210"/>
      <c r="S1646" s="210"/>
      <c r="T1646" s="211"/>
      <c r="AT1646" s="212" t="s">
        <v>200</v>
      </c>
      <c r="AU1646" s="212" t="s">
        <v>81</v>
      </c>
      <c r="AV1646" s="12" t="s">
        <v>81</v>
      </c>
      <c r="AW1646" s="12" t="s">
        <v>30</v>
      </c>
      <c r="AX1646" s="12" t="s">
        <v>73</v>
      </c>
      <c r="AY1646" s="212" t="s">
        <v>124</v>
      </c>
    </row>
    <row r="1647" spans="1:65" s="12" customFormat="1" ht="11.25">
      <c r="B1647" s="203"/>
      <c r="C1647" s="204"/>
      <c r="D1647" s="193" t="s">
        <v>200</v>
      </c>
      <c r="E1647" s="205" t="s">
        <v>1</v>
      </c>
      <c r="F1647" s="206" t="s">
        <v>983</v>
      </c>
      <c r="G1647" s="204"/>
      <c r="H1647" s="205" t="s">
        <v>1</v>
      </c>
      <c r="I1647" s="207"/>
      <c r="J1647" s="204"/>
      <c r="K1647" s="204"/>
      <c r="L1647" s="208"/>
      <c r="M1647" s="209"/>
      <c r="N1647" s="210"/>
      <c r="O1647" s="210"/>
      <c r="P1647" s="210"/>
      <c r="Q1647" s="210"/>
      <c r="R1647" s="210"/>
      <c r="S1647" s="210"/>
      <c r="T1647" s="211"/>
      <c r="AT1647" s="212" t="s">
        <v>200</v>
      </c>
      <c r="AU1647" s="212" t="s">
        <v>81</v>
      </c>
      <c r="AV1647" s="12" t="s">
        <v>81</v>
      </c>
      <c r="AW1647" s="12" t="s">
        <v>30</v>
      </c>
      <c r="AX1647" s="12" t="s">
        <v>73</v>
      </c>
      <c r="AY1647" s="212" t="s">
        <v>124</v>
      </c>
    </row>
    <row r="1648" spans="1:65" s="12" customFormat="1" ht="11.25">
      <c r="B1648" s="203"/>
      <c r="C1648" s="204"/>
      <c r="D1648" s="193" t="s">
        <v>200</v>
      </c>
      <c r="E1648" s="205" t="s">
        <v>1</v>
      </c>
      <c r="F1648" s="206" t="s">
        <v>229</v>
      </c>
      <c r="G1648" s="204"/>
      <c r="H1648" s="205" t="s">
        <v>1</v>
      </c>
      <c r="I1648" s="207"/>
      <c r="J1648" s="204"/>
      <c r="K1648" s="204"/>
      <c r="L1648" s="208"/>
      <c r="M1648" s="209"/>
      <c r="N1648" s="210"/>
      <c r="O1648" s="210"/>
      <c r="P1648" s="210"/>
      <c r="Q1648" s="210"/>
      <c r="R1648" s="210"/>
      <c r="S1648" s="210"/>
      <c r="T1648" s="211"/>
      <c r="AT1648" s="212" t="s">
        <v>200</v>
      </c>
      <c r="AU1648" s="212" t="s">
        <v>81</v>
      </c>
      <c r="AV1648" s="12" t="s">
        <v>81</v>
      </c>
      <c r="AW1648" s="12" t="s">
        <v>30</v>
      </c>
      <c r="AX1648" s="12" t="s">
        <v>73</v>
      </c>
      <c r="AY1648" s="212" t="s">
        <v>124</v>
      </c>
    </row>
    <row r="1649" spans="2:51" s="13" customFormat="1" ht="11.25">
      <c r="B1649" s="213"/>
      <c r="C1649" s="214"/>
      <c r="D1649" s="193" t="s">
        <v>200</v>
      </c>
      <c r="E1649" s="215" t="s">
        <v>1</v>
      </c>
      <c r="F1649" s="216" t="s">
        <v>1015</v>
      </c>
      <c r="G1649" s="214"/>
      <c r="H1649" s="217">
        <v>5.5</v>
      </c>
      <c r="I1649" s="218"/>
      <c r="J1649" s="214"/>
      <c r="K1649" s="214"/>
      <c r="L1649" s="219"/>
      <c r="M1649" s="220"/>
      <c r="N1649" s="221"/>
      <c r="O1649" s="221"/>
      <c r="P1649" s="221"/>
      <c r="Q1649" s="221"/>
      <c r="R1649" s="221"/>
      <c r="S1649" s="221"/>
      <c r="T1649" s="222"/>
      <c r="AT1649" s="223" t="s">
        <v>200</v>
      </c>
      <c r="AU1649" s="223" t="s">
        <v>81</v>
      </c>
      <c r="AV1649" s="13" t="s">
        <v>83</v>
      </c>
      <c r="AW1649" s="13" t="s">
        <v>30</v>
      </c>
      <c r="AX1649" s="13" t="s">
        <v>73</v>
      </c>
      <c r="AY1649" s="223" t="s">
        <v>124</v>
      </c>
    </row>
    <row r="1650" spans="2:51" s="13" customFormat="1" ht="11.25">
      <c r="B1650" s="213"/>
      <c r="C1650" s="214"/>
      <c r="D1650" s="193" t="s">
        <v>200</v>
      </c>
      <c r="E1650" s="215" t="s">
        <v>1</v>
      </c>
      <c r="F1650" s="216" t="s">
        <v>1016</v>
      </c>
      <c r="G1650" s="214"/>
      <c r="H1650" s="217">
        <v>-1.2</v>
      </c>
      <c r="I1650" s="218"/>
      <c r="J1650" s="214"/>
      <c r="K1650" s="214"/>
      <c r="L1650" s="219"/>
      <c r="M1650" s="220"/>
      <c r="N1650" s="221"/>
      <c r="O1650" s="221"/>
      <c r="P1650" s="221"/>
      <c r="Q1650" s="221"/>
      <c r="R1650" s="221"/>
      <c r="S1650" s="221"/>
      <c r="T1650" s="222"/>
      <c r="AT1650" s="223" t="s">
        <v>200</v>
      </c>
      <c r="AU1650" s="223" t="s">
        <v>81</v>
      </c>
      <c r="AV1650" s="13" t="s">
        <v>83</v>
      </c>
      <c r="AW1650" s="13" t="s">
        <v>30</v>
      </c>
      <c r="AX1650" s="13" t="s">
        <v>73</v>
      </c>
      <c r="AY1650" s="223" t="s">
        <v>124</v>
      </c>
    </row>
    <row r="1651" spans="2:51" s="13" customFormat="1" ht="11.25">
      <c r="B1651" s="213"/>
      <c r="C1651" s="214"/>
      <c r="D1651" s="193" t="s">
        <v>200</v>
      </c>
      <c r="E1651" s="215" t="s">
        <v>1</v>
      </c>
      <c r="F1651" s="216" t="s">
        <v>1017</v>
      </c>
      <c r="G1651" s="214"/>
      <c r="H1651" s="217">
        <v>4.4000000000000004</v>
      </c>
      <c r="I1651" s="218"/>
      <c r="J1651" s="214"/>
      <c r="K1651" s="214"/>
      <c r="L1651" s="219"/>
      <c r="M1651" s="220"/>
      <c r="N1651" s="221"/>
      <c r="O1651" s="221"/>
      <c r="P1651" s="221"/>
      <c r="Q1651" s="221"/>
      <c r="R1651" s="221"/>
      <c r="S1651" s="221"/>
      <c r="T1651" s="222"/>
      <c r="AT1651" s="223" t="s">
        <v>200</v>
      </c>
      <c r="AU1651" s="223" t="s">
        <v>81</v>
      </c>
      <c r="AV1651" s="13" t="s">
        <v>83</v>
      </c>
      <c r="AW1651" s="13" t="s">
        <v>30</v>
      </c>
      <c r="AX1651" s="13" t="s">
        <v>73</v>
      </c>
      <c r="AY1651" s="223" t="s">
        <v>124</v>
      </c>
    </row>
    <row r="1652" spans="2:51" s="13" customFormat="1" ht="11.25">
      <c r="B1652" s="213"/>
      <c r="C1652" s="214"/>
      <c r="D1652" s="193" t="s">
        <v>200</v>
      </c>
      <c r="E1652" s="215" t="s">
        <v>1</v>
      </c>
      <c r="F1652" s="216" t="s">
        <v>705</v>
      </c>
      <c r="G1652" s="214"/>
      <c r="H1652" s="217">
        <v>-0.6</v>
      </c>
      <c r="I1652" s="218"/>
      <c r="J1652" s="214"/>
      <c r="K1652" s="214"/>
      <c r="L1652" s="219"/>
      <c r="M1652" s="220"/>
      <c r="N1652" s="221"/>
      <c r="O1652" s="221"/>
      <c r="P1652" s="221"/>
      <c r="Q1652" s="221"/>
      <c r="R1652" s="221"/>
      <c r="S1652" s="221"/>
      <c r="T1652" s="222"/>
      <c r="AT1652" s="223" t="s">
        <v>200</v>
      </c>
      <c r="AU1652" s="223" t="s">
        <v>81</v>
      </c>
      <c r="AV1652" s="13" t="s">
        <v>83</v>
      </c>
      <c r="AW1652" s="13" t="s">
        <v>30</v>
      </c>
      <c r="AX1652" s="13" t="s">
        <v>73</v>
      </c>
      <c r="AY1652" s="223" t="s">
        <v>124</v>
      </c>
    </row>
    <row r="1653" spans="2:51" s="13" customFormat="1" ht="11.25">
      <c r="B1653" s="213"/>
      <c r="C1653" s="214"/>
      <c r="D1653" s="193" t="s">
        <v>200</v>
      </c>
      <c r="E1653" s="215" t="s">
        <v>1</v>
      </c>
      <c r="F1653" s="216" t="s">
        <v>1018</v>
      </c>
      <c r="G1653" s="214"/>
      <c r="H1653" s="217">
        <v>4.9000000000000004</v>
      </c>
      <c r="I1653" s="218"/>
      <c r="J1653" s="214"/>
      <c r="K1653" s="214"/>
      <c r="L1653" s="219"/>
      <c r="M1653" s="220"/>
      <c r="N1653" s="221"/>
      <c r="O1653" s="221"/>
      <c r="P1653" s="221"/>
      <c r="Q1653" s="221"/>
      <c r="R1653" s="221"/>
      <c r="S1653" s="221"/>
      <c r="T1653" s="222"/>
      <c r="AT1653" s="223" t="s">
        <v>200</v>
      </c>
      <c r="AU1653" s="223" t="s">
        <v>81</v>
      </c>
      <c r="AV1653" s="13" t="s">
        <v>83</v>
      </c>
      <c r="AW1653" s="13" t="s">
        <v>30</v>
      </c>
      <c r="AX1653" s="13" t="s">
        <v>73</v>
      </c>
      <c r="AY1653" s="223" t="s">
        <v>124</v>
      </c>
    </row>
    <row r="1654" spans="2:51" s="13" customFormat="1" ht="11.25">
      <c r="B1654" s="213"/>
      <c r="C1654" s="214"/>
      <c r="D1654" s="193" t="s">
        <v>200</v>
      </c>
      <c r="E1654" s="215" t="s">
        <v>1</v>
      </c>
      <c r="F1654" s="216" t="s">
        <v>705</v>
      </c>
      <c r="G1654" s="214"/>
      <c r="H1654" s="217">
        <v>-0.6</v>
      </c>
      <c r="I1654" s="218"/>
      <c r="J1654" s="214"/>
      <c r="K1654" s="214"/>
      <c r="L1654" s="219"/>
      <c r="M1654" s="220"/>
      <c r="N1654" s="221"/>
      <c r="O1654" s="221"/>
      <c r="P1654" s="221"/>
      <c r="Q1654" s="221"/>
      <c r="R1654" s="221"/>
      <c r="S1654" s="221"/>
      <c r="T1654" s="222"/>
      <c r="AT1654" s="223" t="s">
        <v>200</v>
      </c>
      <c r="AU1654" s="223" t="s">
        <v>81</v>
      </c>
      <c r="AV1654" s="13" t="s">
        <v>83</v>
      </c>
      <c r="AW1654" s="13" t="s">
        <v>30</v>
      </c>
      <c r="AX1654" s="13" t="s">
        <v>73</v>
      </c>
      <c r="AY1654" s="223" t="s">
        <v>124</v>
      </c>
    </row>
    <row r="1655" spans="2:51" s="13" customFormat="1" ht="11.25">
      <c r="B1655" s="213"/>
      <c r="C1655" s="214"/>
      <c r="D1655" s="193" t="s">
        <v>200</v>
      </c>
      <c r="E1655" s="215" t="s">
        <v>1</v>
      </c>
      <c r="F1655" s="216" t="s">
        <v>1019</v>
      </c>
      <c r="G1655" s="214"/>
      <c r="H1655" s="217">
        <v>7.4</v>
      </c>
      <c r="I1655" s="218"/>
      <c r="J1655" s="214"/>
      <c r="K1655" s="214"/>
      <c r="L1655" s="219"/>
      <c r="M1655" s="220"/>
      <c r="N1655" s="221"/>
      <c r="O1655" s="221"/>
      <c r="P1655" s="221"/>
      <c r="Q1655" s="221"/>
      <c r="R1655" s="221"/>
      <c r="S1655" s="221"/>
      <c r="T1655" s="222"/>
      <c r="AT1655" s="223" t="s">
        <v>200</v>
      </c>
      <c r="AU1655" s="223" t="s">
        <v>81</v>
      </c>
      <c r="AV1655" s="13" t="s">
        <v>83</v>
      </c>
      <c r="AW1655" s="13" t="s">
        <v>30</v>
      </c>
      <c r="AX1655" s="13" t="s">
        <v>73</v>
      </c>
      <c r="AY1655" s="223" t="s">
        <v>124</v>
      </c>
    </row>
    <row r="1656" spans="2:51" s="13" customFormat="1" ht="11.25">
      <c r="B1656" s="213"/>
      <c r="C1656" s="214"/>
      <c r="D1656" s="193" t="s">
        <v>200</v>
      </c>
      <c r="E1656" s="215" t="s">
        <v>1</v>
      </c>
      <c r="F1656" s="216" t="s">
        <v>705</v>
      </c>
      <c r="G1656" s="214"/>
      <c r="H1656" s="217">
        <v>-0.6</v>
      </c>
      <c r="I1656" s="218"/>
      <c r="J1656" s="214"/>
      <c r="K1656" s="214"/>
      <c r="L1656" s="219"/>
      <c r="M1656" s="220"/>
      <c r="N1656" s="221"/>
      <c r="O1656" s="221"/>
      <c r="P1656" s="221"/>
      <c r="Q1656" s="221"/>
      <c r="R1656" s="221"/>
      <c r="S1656" s="221"/>
      <c r="T1656" s="222"/>
      <c r="AT1656" s="223" t="s">
        <v>200</v>
      </c>
      <c r="AU1656" s="223" t="s">
        <v>81</v>
      </c>
      <c r="AV1656" s="13" t="s">
        <v>83</v>
      </c>
      <c r="AW1656" s="13" t="s">
        <v>30</v>
      </c>
      <c r="AX1656" s="13" t="s">
        <v>73</v>
      </c>
      <c r="AY1656" s="223" t="s">
        <v>124</v>
      </c>
    </row>
    <row r="1657" spans="2:51" s="13" customFormat="1" ht="11.25">
      <c r="B1657" s="213"/>
      <c r="C1657" s="214"/>
      <c r="D1657" s="193" t="s">
        <v>200</v>
      </c>
      <c r="E1657" s="215" t="s">
        <v>1</v>
      </c>
      <c r="F1657" s="216" t="s">
        <v>703</v>
      </c>
      <c r="G1657" s="214"/>
      <c r="H1657" s="217">
        <v>-0.9</v>
      </c>
      <c r="I1657" s="218"/>
      <c r="J1657" s="214"/>
      <c r="K1657" s="214"/>
      <c r="L1657" s="219"/>
      <c r="M1657" s="220"/>
      <c r="N1657" s="221"/>
      <c r="O1657" s="221"/>
      <c r="P1657" s="221"/>
      <c r="Q1657" s="221"/>
      <c r="R1657" s="221"/>
      <c r="S1657" s="221"/>
      <c r="T1657" s="222"/>
      <c r="AT1657" s="223" t="s">
        <v>200</v>
      </c>
      <c r="AU1657" s="223" t="s">
        <v>81</v>
      </c>
      <c r="AV1657" s="13" t="s">
        <v>83</v>
      </c>
      <c r="AW1657" s="13" t="s">
        <v>30</v>
      </c>
      <c r="AX1657" s="13" t="s">
        <v>73</v>
      </c>
      <c r="AY1657" s="223" t="s">
        <v>124</v>
      </c>
    </row>
    <row r="1658" spans="2:51" s="12" customFormat="1" ht="11.25">
      <c r="B1658" s="203"/>
      <c r="C1658" s="204"/>
      <c r="D1658" s="193" t="s">
        <v>200</v>
      </c>
      <c r="E1658" s="205" t="s">
        <v>1</v>
      </c>
      <c r="F1658" s="206" t="s">
        <v>231</v>
      </c>
      <c r="G1658" s="204"/>
      <c r="H1658" s="205" t="s">
        <v>1</v>
      </c>
      <c r="I1658" s="207"/>
      <c r="J1658" s="204"/>
      <c r="K1658" s="204"/>
      <c r="L1658" s="208"/>
      <c r="M1658" s="209"/>
      <c r="N1658" s="210"/>
      <c r="O1658" s="210"/>
      <c r="P1658" s="210"/>
      <c r="Q1658" s="210"/>
      <c r="R1658" s="210"/>
      <c r="S1658" s="210"/>
      <c r="T1658" s="211"/>
      <c r="AT1658" s="212" t="s">
        <v>200</v>
      </c>
      <c r="AU1658" s="212" t="s">
        <v>81</v>
      </c>
      <c r="AV1658" s="12" t="s">
        <v>81</v>
      </c>
      <c r="AW1658" s="12" t="s">
        <v>30</v>
      </c>
      <c r="AX1658" s="12" t="s">
        <v>73</v>
      </c>
      <c r="AY1658" s="212" t="s">
        <v>124</v>
      </c>
    </row>
    <row r="1659" spans="2:51" s="13" customFormat="1" ht="11.25">
      <c r="B1659" s="213"/>
      <c r="C1659" s="214"/>
      <c r="D1659" s="193" t="s">
        <v>200</v>
      </c>
      <c r="E1659" s="215" t="s">
        <v>1</v>
      </c>
      <c r="F1659" s="216" t="s">
        <v>1020</v>
      </c>
      <c r="G1659" s="214"/>
      <c r="H1659" s="217">
        <v>5.5</v>
      </c>
      <c r="I1659" s="218"/>
      <c r="J1659" s="214"/>
      <c r="K1659" s="214"/>
      <c r="L1659" s="219"/>
      <c r="M1659" s="220"/>
      <c r="N1659" s="221"/>
      <c r="O1659" s="221"/>
      <c r="P1659" s="221"/>
      <c r="Q1659" s="221"/>
      <c r="R1659" s="221"/>
      <c r="S1659" s="221"/>
      <c r="T1659" s="222"/>
      <c r="AT1659" s="223" t="s">
        <v>200</v>
      </c>
      <c r="AU1659" s="223" t="s">
        <v>81</v>
      </c>
      <c r="AV1659" s="13" t="s">
        <v>83</v>
      </c>
      <c r="AW1659" s="13" t="s">
        <v>30</v>
      </c>
      <c r="AX1659" s="13" t="s">
        <v>73</v>
      </c>
      <c r="AY1659" s="223" t="s">
        <v>124</v>
      </c>
    </row>
    <row r="1660" spans="2:51" s="13" customFormat="1" ht="11.25">
      <c r="B1660" s="213"/>
      <c r="C1660" s="214"/>
      <c r="D1660" s="193" t="s">
        <v>200</v>
      </c>
      <c r="E1660" s="215" t="s">
        <v>1</v>
      </c>
      <c r="F1660" s="216" t="s">
        <v>1021</v>
      </c>
      <c r="G1660" s="214"/>
      <c r="H1660" s="217">
        <v>1.2</v>
      </c>
      <c r="I1660" s="218"/>
      <c r="J1660" s="214"/>
      <c r="K1660" s="214"/>
      <c r="L1660" s="219"/>
      <c r="M1660" s="220"/>
      <c r="N1660" s="221"/>
      <c r="O1660" s="221"/>
      <c r="P1660" s="221"/>
      <c r="Q1660" s="221"/>
      <c r="R1660" s="221"/>
      <c r="S1660" s="221"/>
      <c r="T1660" s="222"/>
      <c r="AT1660" s="223" t="s">
        <v>200</v>
      </c>
      <c r="AU1660" s="223" t="s">
        <v>81</v>
      </c>
      <c r="AV1660" s="13" t="s">
        <v>83</v>
      </c>
      <c r="AW1660" s="13" t="s">
        <v>30</v>
      </c>
      <c r="AX1660" s="13" t="s">
        <v>73</v>
      </c>
      <c r="AY1660" s="223" t="s">
        <v>124</v>
      </c>
    </row>
    <row r="1661" spans="2:51" s="13" customFormat="1" ht="11.25">
      <c r="B1661" s="213"/>
      <c r="C1661" s="214"/>
      <c r="D1661" s="193" t="s">
        <v>200</v>
      </c>
      <c r="E1661" s="215" t="s">
        <v>1</v>
      </c>
      <c r="F1661" s="216" t="s">
        <v>1022</v>
      </c>
      <c r="G1661" s="214"/>
      <c r="H1661" s="217">
        <v>4.4000000000000004</v>
      </c>
      <c r="I1661" s="218"/>
      <c r="J1661" s="214"/>
      <c r="K1661" s="214"/>
      <c r="L1661" s="219"/>
      <c r="M1661" s="220"/>
      <c r="N1661" s="221"/>
      <c r="O1661" s="221"/>
      <c r="P1661" s="221"/>
      <c r="Q1661" s="221"/>
      <c r="R1661" s="221"/>
      <c r="S1661" s="221"/>
      <c r="T1661" s="222"/>
      <c r="AT1661" s="223" t="s">
        <v>200</v>
      </c>
      <c r="AU1661" s="223" t="s">
        <v>81</v>
      </c>
      <c r="AV1661" s="13" t="s">
        <v>83</v>
      </c>
      <c r="AW1661" s="13" t="s">
        <v>30</v>
      </c>
      <c r="AX1661" s="13" t="s">
        <v>73</v>
      </c>
      <c r="AY1661" s="223" t="s">
        <v>124</v>
      </c>
    </row>
    <row r="1662" spans="2:51" s="13" customFormat="1" ht="11.25">
      <c r="B1662" s="213"/>
      <c r="C1662" s="214"/>
      <c r="D1662" s="193" t="s">
        <v>200</v>
      </c>
      <c r="E1662" s="215" t="s">
        <v>1</v>
      </c>
      <c r="F1662" s="216" t="s">
        <v>705</v>
      </c>
      <c r="G1662" s="214"/>
      <c r="H1662" s="217">
        <v>-0.6</v>
      </c>
      <c r="I1662" s="218"/>
      <c r="J1662" s="214"/>
      <c r="K1662" s="214"/>
      <c r="L1662" s="219"/>
      <c r="M1662" s="220"/>
      <c r="N1662" s="221"/>
      <c r="O1662" s="221"/>
      <c r="P1662" s="221"/>
      <c r="Q1662" s="221"/>
      <c r="R1662" s="221"/>
      <c r="S1662" s="221"/>
      <c r="T1662" s="222"/>
      <c r="AT1662" s="223" t="s">
        <v>200</v>
      </c>
      <c r="AU1662" s="223" t="s">
        <v>81</v>
      </c>
      <c r="AV1662" s="13" t="s">
        <v>83</v>
      </c>
      <c r="AW1662" s="13" t="s">
        <v>30</v>
      </c>
      <c r="AX1662" s="13" t="s">
        <v>73</v>
      </c>
      <c r="AY1662" s="223" t="s">
        <v>124</v>
      </c>
    </row>
    <row r="1663" spans="2:51" s="13" customFormat="1" ht="11.25">
      <c r="B1663" s="213"/>
      <c r="C1663" s="214"/>
      <c r="D1663" s="193" t="s">
        <v>200</v>
      </c>
      <c r="E1663" s="215" t="s">
        <v>1</v>
      </c>
      <c r="F1663" s="216" t="s">
        <v>1023</v>
      </c>
      <c r="G1663" s="214"/>
      <c r="H1663" s="217">
        <v>4.9000000000000004</v>
      </c>
      <c r="I1663" s="218"/>
      <c r="J1663" s="214"/>
      <c r="K1663" s="214"/>
      <c r="L1663" s="219"/>
      <c r="M1663" s="220"/>
      <c r="N1663" s="221"/>
      <c r="O1663" s="221"/>
      <c r="P1663" s="221"/>
      <c r="Q1663" s="221"/>
      <c r="R1663" s="221"/>
      <c r="S1663" s="221"/>
      <c r="T1663" s="222"/>
      <c r="AT1663" s="223" t="s">
        <v>200</v>
      </c>
      <c r="AU1663" s="223" t="s">
        <v>81</v>
      </c>
      <c r="AV1663" s="13" t="s">
        <v>83</v>
      </c>
      <c r="AW1663" s="13" t="s">
        <v>30</v>
      </c>
      <c r="AX1663" s="13" t="s">
        <v>73</v>
      </c>
      <c r="AY1663" s="223" t="s">
        <v>124</v>
      </c>
    </row>
    <row r="1664" spans="2:51" s="13" customFormat="1" ht="11.25">
      <c r="B1664" s="213"/>
      <c r="C1664" s="214"/>
      <c r="D1664" s="193" t="s">
        <v>200</v>
      </c>
      <c r="E1664" s="215" t="s">
        <v>1</v>
      </c>
      <c r="F1664" s="216" t="s">
        <v>705</v>
      </c>
      <c r="G1664" s="214"/>
      <c r="H1664" s="217">
        <v>-0.6</v>
      </c>
      <c r="I1664" s="218"/>
      <c r="J1664" s="214"/>
      <c r="K1664" s="214"/>
      <c r="L1664" s="219"/>
      <c r="M1664" s="220"/>
      <c r="N1664" s="221"/>
      <c r="O1664" s="221"/>
      <c r="P1664" s="221"/>
      <c r="Q1664" s="221"/>
      <c r="R1664" s="221"/>
      <c r="S1664" s="221"/>
      <c r="T1664" s="222"/>
      <c r="AT1664" s="223" t="s">
        <v>200</v>
      </c>
      <c r="AU1664" s="223" t="s">
        <v>81</v>
      </c>
      <c r="AV1664" s="13" t="s">
        <v>83</v>
      </c>
      <c r="AW1664" s="13" t="s">
        <v>30</v>
      </c>
      <c r="AX1664" s="13" t="s">
        <v>73</v>
      </c>
      <c r="AY1664" s="223" t="s">
        <v>124</v>
      </c>
    </row>
    <row r="1665" spans="2:51" s="12" customFormat="1" ht="11.25">
      <c r="B1665" s="203"/>
      <c r="C1665" s="204"/>
      <c r="D1665" s="193" t="s">
        <v>200</v>
      </c>
      <c r="E1665" s="205" t="s">
        <v>1</v>
      </c>
      <c r="F1665" s="206" t="s">
        <v>232</v>
      </c>
      <c r="G1665" s="204"/>
      <c r="H1665" s="205" t="s">
        <v>1</v>
      </c>
      <c r="I1665" s="207"/>
      <c r="J1665" s="204"/>
      <c r="K1665" s="204"/>
      <c r="L1665" s="208"/>
      <c r="M1665" s="209"/>
      <c r="N1665" s="210"/>
      <c r="O1665" s="210"/>
      <c r="P1665" s="210"/>
      <c r="Q1665" s="210"/>
      <c r="R1665" s="210"/>
      <c r="S1665" s="210"/>
      <c r="T1665" s="211"/>
      <c r="AT1665" s="212" t="s">
        <v>200</v>
      </c>
      <c r="AU1665" s="212" t="s">
        <v>81</v>
      </c>
      <c r="AV1665" s="12" t="s">
        <v>81</v>
      </c>
      <c r="AW1665" s="12" t="s">
        <v>30</v>
      </c>
      <c r="AX1665" s="12" t="s">
        <v>73</v>
      </c>
      <c r="AY1665" s="212" t="s">
        <v>124</v>
      </c>
    </row>
    <row r="1666" spans="2:51" s="12" customFormat="1" ht="11.25">
      <c r="B1666" s="203"/>
      <c r="C1666" s="204"/>
      <c r="D1666" s="193" t="s">
        <v>200</v>
      </c>
      <c r="E1666" s="205" t="s">
        <v>1</v>
      </c>
      <c r="F1666" s="206" t="s">
        <v>998</v>
      </c>
      <c r="G1666" s="204"/>
      <c r="H1666" s="205" t="s">
        <v>1</v>
      </c>
      <c r="I1666" s="207"/>
      <c r="J1666" s="204"/>
      <c r="K1666" s="204"/>
      <c r="L1666" s="208"/>
      <c r="M1666" s="209"/>
      <c r="N1666" s="210"/>
      <c r="O1666" s="210"/>
      <c r="P1666" s="210"/>
      <c r="Q1666" s="210"/>
      <c r="R1666" s="210"/>
      <c r="S1666" s="210"/>
      <c r="T1666" s="211"/>
      <c r="AT1666" s="212" t="s">
        <v>200</v>
      </c>
      <c r="AU1666" s="212" t="s">
        <v>81</v>
      </c>
      <c r="AV1666" s="12" t="s">
        <v>81</v>
      </c>
      <c r="AW1666" s="12" t="s">
        <v>30</v>
      </c>
      <c r="AX1666" s="12" t="s">
        <v>73</v>
      </c>
      <c r="AY1666" s="212" t="s">
        <v>124</v>
      </c>
    </row>
    <row r="1667" spans="2:51" s="12" customFormat="1" ht="11.25">
      <c r="B1667" s="203"/>
      <c r="C1667" s="204"/>
      <c r="D1667" s="193" t="s">
        <v>200</v>
      </c>
      <c r="E1667" s="205" t="s">
        <v>1</v>
      </c>
      <c r="F1667" s="206" t="s">
        <v>229</v>
      </c>
      <c r="G1667" s="204"/>
      <c r="H1667" s="205" t="s">
        <v>1</v>
      </c>
      <c r="I1667" s="207"/>
      <c r="J1667" s="204"/>
      <c r="K1667" s="204"/>
      <c r="L1667" s="208"/>
      <c r="M1667" s="209"/>
      <c r="N1667" s="210"/>
      <c r="O1667" s="210"/>
      <c r="P1667" s="210"/>
      <c r="Q1667" s="210"/>
      <c r="R1667" s="210"/>
      <c r="S1667" s="210"/>
      <c r="T1667" s="211"/>
      <c r="AT1667" s="212" t="s">
        <v>200</v>
      </c>
      <c r="AU1667" s="212" t="s">
        <v>81</v>
      </c>
      <c r="AV1667" s="12" t="s">
        <v>81</v>
      </c>
      <c r="AW1667" s="12" t="s">
        <v>30</v>
      </c>
      <c r="AX1667" s="12" t="s">
        <v>73</v>
      </c>
      <c r="AY1667" s="212" t="s">
        <v>124</v>
      </c>
    </row>
    <row r="1668" spans="2:51" s="13" customFormat="1" ht="11.25">
      <c r="B1668" s="213"/>
      <c r="C1668" s="214"/>
      <c r="D1668" s="193" t="s">
        <v>200</v>
      </c>
      <c r="E1668" s="215" t="s">
        <v>1</v>
      </c>
      <c r="F1668" s="216" t="s">
        <v>1024</v>
      </c>
      <c r="G1668" s="214"/>
      <c r="H1668" s="217">
        <v>5.5</v>
      </c>
      <c r="I1668" s="218"/>
      <c r="J1668" s="214"/>
      <c r="K1668" s="214"/>
      <c r="L1668" s="219"/>
      <c r="M1668" s="220"/>
      <c r="N1668" s="221"/>
      <c r="O1668" s="221"/>
      <c r="P1668" s="221"/>
      <c r="Q1668" s="221"/>
      <c r="R1668" s="221"/>
      <c r="S1668" s="221"/>
      <c r="T1668" s="222"/>
      <c r="AT1668" s="223" t="s">
        <v>200</v>
      </c>
      <c r="AU1668" s="223" t="s">
        <v>81</v>
      </c>
      <c r="AV1668" s="13" t="s">
        <v>83</v>
      </c>
      <c r="AW1668" s="13" t="s">
        <v>30</v>
      </c>
      <c r="AX1668" s="13" t="s">
        <v>73</v>
      </c>
      <c r="AY1668" s="223" t="s">
        <v>124</v>
      </c>
    </row>
    <row r="1669" spans="2:51" s="13" customFormat="1" ht="11.25">
      <c r="B1669" s="213"/>
      <c r="C1669" s="214"/>
      <c r="D1669" s="193" t="s">
        <v>200</v>
      </c>
      <c r="E1669" s="215" t="s">
        <v>1</v>
      </c>
      <c r="F1669" s="216" t="s">
        <v>1016</v>
      </c>
      <c r="G1669" s="214"/>
      <c r="H1669" s="217">
        <v>-1.2</v>
      </c>
      <c r="I1669" s="218"/>
      <c r="J1669" s="214"/>
      <c r="K1669" s="214"/>
      <c r="L1669" s="219"/>
      <c r="M1669" s="220"/>
      <c r="N1669" s="221"/>
      <c r="O1669" s="221"/>
      <c r="P1669" s="221"/>
      <c r="Q1669" s="221"/>
      <c r="R1669" s="221"/>
      <c r="S1669" s="221"/>
      <c r="T1669" s="222"/>
      <c r="AT1669" s="223" t="s">
        <v>200</v>
      </c>
      <c r="AU1669" s="223" t="s">
        <v>81</v>
      </c>
      <c r="AV1669" s="13" t="s">
        <v>83</v>
      </c>
      <c r="AW1669" s="13" t="s">
        <v>30</v>
      </c>
      <c r="AX1669" s="13" t="s">
        <v>73</v>
      </c>
      <c r="AY1669" s="223" t="s">
        <v>124</v>
      </c>
    </row>
    <row r="1670" spans="2:51" s="13" customFormat="1" ht="11.25">
      <c r="B1670" s="213"/>
      <c r="C1670" s="214"/>
      <c r="D1670" s="193" t="s">
        <v>200</v>
      </c>
      <c r="E1670" s="215" t="s">
        <v>1</v>
      </c>
      <c r="F1670" s="216" t="s">
        <v>1025</v>
      </c>
      <c r="G1670" s="214"/>
      <c r="H1670" s="217">
        <v>4.4000000000000004</v>
      </c>
      <c r="I1670" s="218"/>
      <c r="J1670" s="214"/>
      <c r="K1670" s="214"/>
      <c r="L1670" s="219"/>
      <c r="M1670" s="220"/>
      <c r="N1670" s="221"/>
      <c r="O1670" s="221"/>
      <c r="P1670" s="221"/>
      <c r="Q1670" s="221"/>
      <c r="R1670" s="221"/>
      <c r="S1670" s="221"/>
      <c r="T1670" s="222"/>
      <c r="AT1670" s="223" t="s">
        <v>200</v>
      </c>
      <c r="AU1670" s="223" t="s">
        <v>81</v>
      </c>
      <c r="AV1670" s="13" t="s">
        <v>83</v>
      </c>
      <c r="AW1670" s="13" t="s">
        <v>30</v>
      </c>
      <c r="AX1670" s="13" t="s">
        <v>73</v>
      </c>
      <c r="AY1670" s="223" t="s">
        <v>124</v>
      </c>
    </row>
    <row r="1671" spans="2:51" s="13" customFormat="1" ht="11.25">
      <c r="B1671" s="213"/>
      <c r="C1671" s="214"/>
      <c r="D1671" s="193" t="s">
        <v>200</v>
      </c>
      <c r="E1671" s="215" t="s">
        <v>1</v>
      </c>
      <c r="F1671" s="216" t="s">
        <v>705</v>
      </c>
      <c r="G1671" s="214"/>
      <c r="H1671" s="217">
        <v>-0.6</v>
      </c>
      <c r="I1671" s="218"/>
      <c r="J1671" s="214"/>
      <c r="K1671" s="214"/>
      <c r="L1671" s="219"/>
      <c r="M1671" s="220"/>
      <c r="N1671" s="221"/>
      <c r="O1671" s="221"/>
      <c r="P1671" s="221"/>
      <c r="Q1671" s="221"/>
      <c r="R1671" s="221"/>
      <c r="S1671" s="221"/>
      <c r="T1671" s="222"/>
      <c r="AT1671" s="223" t="s">
        <v>200</v>
      </c>
      <c r="AU1671" s="223" t="s">
        <v>81</v>
      </c>
      <c r="AV1671" s="13" t="s">
        <v>83</v>
      </c>
      <c r="AW1671" s="13" t="s">
        <v>30</v>
      </c>
      <c r="AX1671" s="13" t="s">
        <v>73</v>
      </c>
      <c r="AY1671" s="223" t="s">
        <v>124</v>
      </c>
    </row>
    <row r="1672" spans="2:51" s="13" customFormat="1" ht="11.25">
      <c r="B1672" s="213"/>
      <c r="C1672" s="214"/>
      <c r="D1672" s="193" t="s">
        <v>200</v>
      </c>
      <c r="E1672" s="215" t="s">
        <v>1</v>
      </c>
      <c r="F1672" s="216" t="s">
        <v>1026</v>
      </c>
      <c r="G1672" s="214"/>
      <c r="H1672" s="217">
        <v>4.9000000000000004</v>
      </c>
      <c r="I1672" s="218"/>
      <c r="J1672" s="214"/>
      <c r="K1672" s="214"/>
      <c r="L1672" s="219"/>
      <c r="M1672" s="220"/>
      <c r="N1672" s="221"/>
      <c r="O1672" s="221"/>
      <c r="P1672" s="221"/>
      <c r="Q1672" s="221"/>
      <c r="R1672" s="221"/>
      <c r="S1672" s="221"/>
      <c r="T1672" s="222"/>
      <c r="AT1672" s="223" t="s">
        <v>200</v>
      </c>
      <c r="AU1672" s="223" t="s">
        <v>81</v>
      </c>
      <c r="AV1672" s="13" t="s">
        <v>83</v>
      </c>
      <c r="AW1672" s="13" t="s">
        <v>30</v>
      </c>
      <c r="AX1672" s="13" t="s">
        <v>73</v>
      </c>
      <c r="AY1672" s="223" t="s">
        <v>124</v>
      </c>
    </row>
    <row r="1673" spans="2:51" s="13" customFormat="1" ht="11.25">
      <c r="B1673" s="213"/>
      <c r="C1673" s="214"/>
      <c r="D1673" s="193" t="s">
        <v>200</v>
      </c>
      <c r="E1673" s="215" t="s">
        <v>1</v>
      </c>
      <c r="F1673" s="216" t="s">
        <v>705</v>
      </c>
      <c r="G1673" s="214"/>
      <c r="H1673" s="217">
        <v>-0.6</v>
      </c>
      <c r="I1673" s="218"/>
      <c r="J1673" s="214"/>
      <c r="K1673" s="214"/>
      <c r="L1673" s="219"/>
      <c r="M1673" s="220"/>
      <c r="N1673" s="221"/>
      <c r="O1673" s="221"/>
      <c r="P1673" s="221"/>
      <c r="Q1673" s="221"/>
      <c r="R1673" s="221"/>
      <c r="S1673" s="221"/>
      <c r="T1673" s="222"/>
      <c r="AT1673" s="223" t="s">
        <v>200</v>
      </c>
      <c r="AU1673" s="223" t="s">
        <v>81</v>
      </c>
      <c r="AV1673" s="13" t="s">
        <v>83</v>
      </c>
      <c r="AW1673" s="13" t="s">
        <v>30</v>
      </c>
      <c r="AX1673" s="13" t="s">
        <v>73</v>
      </c>
      <c r="AY1673" s="223" t="s">
        <v>124</v>
      </c>
    </row>
    <row r="1674" spans="2:51" s="12" customFormat="1" ht="11.25">
      <c r="B1674" s="203"/>
      <c r="C1674" s="204"/>
      <c r="D1674" s="193" t="s">
        <v>200</v>
      </c>
      <c r="E1674" s="205" t="s">
        <v>1</v>
      </c>
      <c r="F1674" s="206" t="s">
        <v>999</v>
      </c>
      <c r="G1674" s="204"/>
      <c r="H1674" s="205" t="s">
        <v>1</v>
      </c>
      <c r="I1674" s="207"/>
      <c r="J1674" s="204"/>
      <c r="K1674" s="204"/>
      <c r="L1674" s="208"/>
      <c r="M1674" s="209"/>
      <c r="N1674" s="210"/>
      <c r="O1674" s="210"/>
      <c r="P1674" s="210"/>
      <c r="Q1674" s="210"/>
      <c r="R1674" s="210"/>
      <c r="S1674" s="210"/>
      <c r="T1674" s="211"/>
      <c r="AT1674" s="212" t="s">
        <v>200</v>
      </c>
      <c r="AU1674" s="212" t="s">
        <v>81</v>
      </c>
      <c r="AV1674" s="12" t="s">
        <v>81</v>
      </c>
      <c r="AW1674" s="12" t="s">
        <v>30</v>
      </c>
      <c r="AX1674" s="12" t="s">
        <v>73</v>
      </c>
      <c r="AY1674" s="212" t="s">
        <v>124</v>
      </c>
    </row>
    <row r="1675" spans="2:51" s="12" customFormat="1" ht="11.25">
      <c r="B1675" s="203"/>
      <c r="C1675" s="204"/>
      <c r="D1675" s="193" t="s">
        <v>200</v>
      </c>
      <c r="E1675" s="205" t="s">
        <v>1</v>
      </c>
      <c r="F1675" s="206" t="s">
        <v>231</v>
      </c>
      <c r="G1675" s="204"/>
      <c r="H1675" s="205" t="s">
        <v>1</v>
      </c>
      <c r="I1675" s="207"/>
      <c r="J1675" s="204"/>
      <c r="K1675" s="204"/>
      <c r="L1675" s="208"/>
      <c r="M1675" s="209"/>
      <c r="N1675" s="210"/>
      <c r="O1675" s="210"/>
      <c r="P1675" s="210"/>
      <c r="Q1675" s="210"/>
      <c r="R1675" s="210"/>
      <c r="S1675" s="210"/>
      <c r="T1675" s="211"/>
      <c r="AT1675" s="212" t="s">
        <v>200</v>
      </c>
      <c r="AU1675" s="212" t="s">
        <v>81</v>
      </c>
      <c r="AV1675" s="12" t="s">
        <v>81</v>
      </c>
      <c r="AW1675" s="12" t="s">
        <v>30</v>
      </c>
      <c r="AX1675" s="12" t="s">
        <v>73</v>
      </c>
      <c r="AY1675" s="212" t="s">
        <v>124</v>
      </c>
    </row>
    <row r="1676" spans="2:51" s="13" customFormat="1" ht="11.25">
      <c r="B1676" s="213"/>
      <c r="C1676" s="214"/>
      <c r="D1676" s="193" t="s">
        <v>200</v>
      </c>
      <c r="E1676" s="215" t="s">
        <v>1</v>
      </c>
      <c r="F1676" s="216" t="s">
        <v>1027</v>
      </c>
      <c r="G1676" s="214"/>
      <c r="H1676" s="217">
        <v>5.5</v>
      </c>
      <c r="I1676" s="218"/>
      <c r="J1676" s="214"/>
      <c r="K1676" s="214"/>
      <c r="L1676" s="219"/>
      <c r="M1676" s="220"/>
      <c r="N1676" s="221"/>
      <c r="O1676" s="221"/>
      <c r="P1676" s="221"/>
      <c r="Q1676" s="221"/>
      <c r="R1676" s="221"/>
      <c r="S1676" s="221"/>
      <c r="T1676" s="222"/>
      <c r="AT1676" s="223" t="s">
        <v>200</v>
      </c>
      <c r="AU1676" s="223" t="s">
        <v>81</v>
      </c>
      <c r="AV1676" s="13" t="s">
        <v>83</v>
      </c>
      <c r="AW1676" s="13" t="s">
        <v>30</v>
      </c>
      <c r="AX1676" s="13" t="s">
        <v>73</v>
      </c>
      <c r="AY1676" s="223" t="s">
        <v>124</v>
      </c>
    </row>
    <row r="1677" spans="2:51" s="13" customFormat="1" ht="11.25">
      <c r="B1677" s="213"/>
      <c r="C1677" s="214"/>
      <c r="D1677" s="193" t="s">
        <v>200</v>
      </c>
      <c r="E1677" s="215" t="s">
        <v>1</v>
      </c>
      <c r="F1677" s="216" t="s">
        <v>1016</v>
      </c>
      <c r="G1677" s="214"/>
      <c r="H1677" s="217">
        <v>-1.2</v>
      </c>
      <c r="I1677" s="218"/>
      <c r="J1677" s="214"/>
      <c r="K1677" s="214"/>
      <c r="L1677" s="219"/>
      <c r="M1677" s="220"/>
      <c r="N1677" s="221"/>
      <c r="O1677" s="221"/>
      <c r="P1677" s="221"/>
      <c r="Q1677" s="221"/>
      <c r="R1677" s="221"/>
      <c r="S1677" s="221"/>
      <c r="T1677" s="222"/>
      <c r="AT1677" s="223" t="s">
        <v>200</v>
      </c>
      <c r="AU1677" s="223" t="s">
        <v>81</v>
      </c>
      <c r="AV1677" s="13" t="s">
        <v>83</v>
      </c>
      <c r="AW1677" s="13" t="s">
        <v>30</v>
      </c>
      <c r="AX1677" s="13" t="s">
        <v>73</v>
      </c>
      <c r="AY1677" s="223" t="s">
        <v>124</v>
      </c>
    </row>
    <row r="1678" spans="2:51" s="13" customFormat="1" ht="11.25">
      <c r="B1678" s="213"/>
      <c r="C1678" s="214"/>
      <c r="D1678" s="193" t="s">
        <v>200</v>
      </c>
      <c r="E1678" s="215" t="s">
        <v>1</v>
      </c>
      <c r="F1678" s="216" t="s">
        <v>1028</v>
      </c>
      <c r="G1678" s="214"/>
      <c r="H1678" s="217">
        <v>4.4000000000000004</v>
      </c>
      <c r="I1678" s="218"/>
      <c r="J1678" s="214"/>
      <c r="K1678" s="214"/>
      <c r="L1678" s="219"/>
      <c r="M1678" s="220"/>
      <c r="N1678" s="221"/>
      <c r="O1678" s="221"/>
      <c r="P1678" s="221"/>
      <c r="Q1678" s="221"/>
      <c r="R1678" s="221"/>
      <c r="S1678" s="221"/>
      <c r="T1678" s="222"/>
      <c r="AT1678" s="223" t="s">
        <v>200</v>
      </c>
      <c r="AU1678" s="223" t="s">
        <v>81</v>
      </c>
      <c r="AV1678" s="13" t="s">
        <v>83</v>
      </c>
      <c r="AW1678" s="13" t="s">
        <v>30</v>
      </c>
      <c r="AX1678" s="13" t="s">
        <v>73</v>
      </c>
      <c r="AY1678" s="223" t="s">
        <v>124</v>
      </c>
    </row>
    <row r="1679" spans="2:51" s="13" customFormat="1" ht="11.25">
      <c r="B1679" s="213"/>
      <c r="C1679" s="214"/>
      <c r="D1679" s="193" t="s">
        <v>200</v>
      </c>
      <c r="E1679" s="215" t="s">
        <v>1</v>
      </c>
      <c r="F1679" s="216" t="s">
        <v>705</v>
      </c>
      <c r="G1679" s="214"/>
      <c r="H1679" s="217">
        <v>-0.6</v>
      </c>
      <c r="I1679" s="218"/>
      <c r="J1679" s="214"/>
      <c r="K1679" s="214"/>
      <c r="L1679" s="219"/>
      <c r="M1679" s="220"/>
      <c r="N1679" s="221"/>
      <c r="O1679" s="221"/>
      <c r="P1679" s="221"/>
      <c r="Q1679" s="221"/>
      <c r="R1679" s="221"/>
      <c r="S1679" s="221"/>
      <c r="T1679" s="222"/>
      <c r="AT1679" s="223" t="s">
        <v>200</v>
      </c>
      <c r="AU1679" s="223" t="s">
        <v>81</v>
      </c>
      <c r="AV1679" s="13" t="s">
        <v>83</v>
      </c>
      <c r="AW1679" s="13" t="s">
        <v>30</v>
      </c>
      <c r="AX1679" s="13" t="s">
        <v>73</v>
      </c>
      <c r="AY1679" s="223" t="s">
        <v>124</v>
      </c>
    </row>
    <row r="1680" spans="2:51" s="13" customFormat="1" ht="11.25">
      <c r="B1680" s="213"/>
      <c r="C1680" s="214"/>
      <c r="D1680" s="193" t="s">
        <v>200</v>
      </c>
      <c r="E1680" s="215" t="s">
        <v>1</v>
      </c>
      <c r="F1680" s="216" t="s">
        <v>1029</v>
      </c>
      <c r="G1680" s="214"/>
      <c r="H1680" s="217">
        <v>4.9000000000000004</v>
      </c>
      <c r="I1680" s="218"/>
      <c r="J1680" s="214"/>
      <c r="K1680" s="214"/>
      <c r="L1680" s="219"/>
      <c r="M1680" s="220"/>
      <c r="N1680" s="221"/>
      <c r="O1680" s="221"/>
      <c r="P1680" s="221"/>
      <c r="Q1680" s="221"/>
      <c r="R1680" s="221"/>
      <c r="S1680" s="221"/>
      <c r="T1680" s="222"/>
      <c r="AT1680" s="223" t="s">
        <v>200</v>
      </c>
      <c r="AU1680" s="223" t="s">
        <v>81</v>
      </c>
      <c r="AV1680" s="13" t="s">
        <v>83</v>
      </c>
      <c r="AW1680" s="13" t="s">
        <v>30</v>
      </c>
      <c r="AX1680" s="13" t="s">
        <v>73</v>
      </c>
      <c r="AY1680" s="223" t="s">
        <v>124</v>
      </c>
    </row>
    <row r="1681" spans="2:51" s="13" customFormat="1" ht="11.25">
      <c r="B1681" s="213"/>
      <c r="C1681" s="214"/>
      <c r="D1681" s="193" t="s">
        <v>200</v>
      </c>
      <c r="E1681" s="215" t="s">
        <v>1</v>
      </c>
      <c r="F1681" s="216" t="s">
        <v>705</v>
      </c>
      <c r="G1681" s="214"/>
      <c r="H1681" s="217">
        <v>-0.6</v>
      </c>
      <c r="I1681" s="218"/>
      <c r="J1681" s="214"/>
      <c r="K1681" s="214"/>
      <c r="L1681" s="219"/>
      <c r="M1681" s="220"/>
      <c r="N1681" s="221"/>
      <c r="O1681" s="221"/>
      <c r="P1681" s="221"/>
      <c r="Q1681" s="221"/>
      <c r="R1681" s="221"/>
      <c r="S1681" s="221"/>
      <c r="T1681" s="222"/>
      <c r="AT1681" s="223" t="s">
        <v>200</v>
      </c>
      <c r="AU1681" s="223" t="s">
        <v>81</v>
      </c>
      <c r="AV1681" s="13" t="s">
        <v>83</v>
      </c>
      <c r="AW1681" s="13" t="s">
        <v>30</v>
      </c>
      <c r="AX1681" s="13" t="s">
        <v>73</v>
      </c>
      <c r="AY1681" s="223" t="s">
        <v>124</v>
      </c>
    </row>
    <row r="1682" spans="2:51" s="12" customFormat="1" ht="11.25">
      <c r="B1682" s="203"/>
      <c r="C1682" s="204"/>
      <c r="D1682" s="193" t="s">
        <v>200</v>
      </c>
      <c r="E1682" s="205" t="s">
        <v>1</v>
      </c>
      <c r="F1682" s="206" t="s">
        <v>1194</v>
      </c>
      <c r="G1682" s="204"/>
      <c r="H1682" s="205" t="s">
        <v>1</v>
      </c>
      <c r="I1682" s="207"/>
      <c r="J1682" s="204"/>
      <c r="K1682" s="204"/>
      <c r="L1682" s="208"/>
      <c r="M1682" s="209"/>
      <c r="N1682" s="210"/>
      <c r="O1682" s="210"/>
      <c r="P1682" s="210"/>
      <c r="Q1682" s="210"/>
      <c r="R1682" s="210"/>
      <c r="S1682" s="210"/>
      <c r="T1682" s="211"/>
      <c r="AT1682" s="212" t="s">
        <v>200</v>
      </c>
      <c r="AU1682" s="212" t="s">
        <v>81</v>
      </c>
      <c r="AV1682" s="12" t="s">
        <v>81</v>
      </c>
      <c r="AW1682" s="12" t="s">
        <v>30</v>
      </c>
      <c r="AX1682" s="12" t="s">
        <v>73</v>
      </c>
      <c r="AY1682" s="212" t="s">
        <v>124</v>
      </c>
    </row>
    <row r="1683" spans="2:51" s="12" customFormat="1" ht="11.25">
      <c r="B1683" s="203"/>
      <c r="C1683" s="204"/>
      <c r="D1683" s="193" t="s">
        <v>200</v>
      </c>
      <c r="E1683" s="205" t="s">
        <v>1</v>
      </c>
      <c r="F1683" s="206" t="s">
        <v>1195</v>
      </c>
      <c r="G1683" s="204"/>
      <c r="H1683" s="205" t="s">
        <v>1</v>
      </c>
      <c r="I1683" s="207"/>
      <c r="J1683" s="204"/>
      <c r="K1683" s="204"/>
      <c r="L1683" s="208"/>
      <c r="M1683" s="209"/>
      <c r="N1683" s="210"/>
      <c r="O1683" s="210"/>
      <c r="P1683" s="210"/>
      <c r="Q1683" s="210"/>
      <c r="R1683" s="210"/>
      <c r="S1683" s="210"/>
      <c r="T1683" s="211"/>
      <c r="AT1683" s="212" t="s">
        <v>200</v>
      </c>
      <c r="AU1683" s="212" t="s">
        <v>81</v>
      </c>
      <c r="AV1683" s="12" t="s">
        <v>81</v>
      </c>
      <c r="AW1683" s="12" t="s">
        <v>30</v>
      </c>
      <c r="AX1683" s="12" t="s">
        <v>73</v>
      </c>
      <c r="AY1683" s="212" t="s">
        <v>124</v>
      </c>
    </row>
    <row r="1684" spans="2:51" s="12" customFormat="1" ht="11.25">
      <c r="B1684" s="203"/>
      <c r="C1684" s="204"/>
      <c r="D1684" s="193" t="s">
        <v>200</v>
      </c>
      <c r="E1684" s="205" t="s">
        <v>1</v>
      </c>
      <c r="F1684" s="206" t="s">
        <v>227</v>
      </c>
      <c r="G1684" s="204"/>
      <c r="H1684" s="205" t="s">
        <v>1</v>
      </c>
      <c r="I1684" s="207"/>
      <c r="J1684" s="204"/>
      <c r="K1684" s="204"/>
      <c r="L1684" s="208"/>
      <c r="M1684" s="209"/>
      <c r="N1684" s="210"/>
      <c r="O1684" s="210"/>
      <c r="P1684" s="210"/>
      <c r="Q1684" s="210"/>
      <c r="R1684" s="210"/>
      <c r="S1684" s="210"/>
      <c r="T1684" s="211"/>
      <c r="AT1684" s="212" t="s">
        <v>200</v>
      </c>
      <c r="AU1684" s="212" t="s">
        <v>81</v>
      </c>
      <c r="AV1684" s="12" t="s">
        <v>81</v>
      </c>
      <c r="AW1684" s="12" t="s">
        <v>30</v>
      </c>
      <c r="AX1684" s="12" t="s">
        <v>73</v>
      </c>
      <c r="AY1684" s="212" t="s">
        <v>124</v>
      </c>
    </row>
    <row r="1685" spans="2:51" s="12" customFormat="1" ht="11.25">
      <c r="B1685" s="203"/>
      <c r="C1685" s="204"/>
      <c r="D1685" s="193" t="s">
        <v>200</v>
      </c>
      <c r="E1685" s="205" t="s">
        <v>1</v>
      </c>
      <c r="F1685" s="206" t="s">
        <v>229</v>
      </c>
      <c r="G1685" s="204"/>
      <c r="H1685" s="205" t="s">
        <v>1</v>
      </c>
      <c r="I1685" s="207"/>
      <c r="J1685" s="204"/>
      <c r="K1685" s="204"/>
      <c r="L1685" s="208"/>
      <c r="M1685" s="209"/>
      <c r="N1685" s="210"/>
      <c r="O1685" s="210"/>
      <c r="P1685" s="210"/>
      <c r="Q1685" s="210"/>
      <c r="R1685" s="210"/>
      <c r="S1685" s="210"/>
      <c r="T1685" s="211"/>
      <c r="AT1685" s="212" t="s">
        <v>200</v>
      </c>
      <c r="AU1685" s="212" t="s">
        <v>81</v>
      </c>
      <c r="AV1685" s="12" t="s">
        <v>81</v>
      </c>
      <c r="AW1685" s="12" t="s">
        <v>30</v>
      </c>
      <c r="AX1685" s="12" t="s">
        <v>73</v>
      </c>
      <c r="AY1685" s="212" t="s">
        <v>124</v>
      </c>
    </row>
    <row r="1686" spans="2:51" s="13" customFormat="1" ht="11.25">
      <c r="B1686" s="213"/>
      <c r="C1686" s="214"/>
      <c r="D1686" s="193" t="s">
        <v>200</v>
      </c>
      <c r="E1686" s="215" t="s">
        <v>1</v>
      </c>
      <c r="F1686" s="216" t="s">
        <v>1196</v>
      </c>
      <c r="G1686" s="214"/>
      <c r="H1686" s="217">
        <v>10.5</v>
      </c>
      <c r="I1686" s="218"/>
      <c r="J1686" s="214"/>
      <c r="K1686" s="214"/>
      <c r="L1686" s="219"/>
      <c r="M1686" s="220"/>
      <c r="N1686" s="221"/>
      <c r="O1686" s="221"/>
      <c r="P1686" s="221"/>
      <c r="Q1686" s="221"/>
      <c r="R1686" s="221"/>
      <c r="S1686" s="221"/>
      <c r="T1686" s="222"/>
      <c r="AT1686" s="223" t="s">
        <v>200</v>
      </c>
      <c r="AU1686" s="223" t="s">
        <v>81</v>
      </c>
      <c r="AV1686" s="13" t="s">
        <v>83</v>
      </c>
      <c r="AW1686" s="13" t="s">
        <v>30</v>
      </c>
      <c r="AX1686" s="13" t="s">
        <v>73</v>
      </c>
      <c r="AY1686" s="223" t="s">
        <v>124</v>
      </c>
    </row>
    <row r="1687" spans="2:51" s="13" customFormat="1" ht="11.25">
      <c r="B1687" s="213"/>
      <c r="C1687" s="214"/>
      <c r="D1687" s="193" t="s">
        <v>200</v>
      </c>
      <c r="E1687" s="215" t="s">
        <v>1</v>
      </c>
      <c r="F1687" s="216" t="s">
        <v>1197</v>
      </c>
      <c r="G1687" s="214"/>
      <c r="H1687" s="217">
        <v>8.4</v>
      </c>
      <c r="I1687" s="218"/>
      <c r="J1687" s="214"/>
      <c r="K1687" s="214"/>
      <c r="L1687" s="219"/>
      <c r="M1687" s="220"/>
      <c r="N1687" s="221"/>
      <c r="O1687" s="221"/>
      <c r="P1687" s="221"/>
      <c r="Q1687" s="221"/>
      <c r="R1687" s="221"/>
      <c r="S1687" s="221"/>
      <c r="T1687" s="222"/>
      <c r="AT1687" s="223" t="s">
        <v>200</v>
      </c>
      <c r="AU1687" s="223" t="s">
        <v>81</v>
      </c>
      <c r="AV1687" s="13" t="s">
        <v>83</v>
      </c>
      <c r="AW1687" s="13" t="s">
        <v>30</v>
      </c>
      <c r="AX1687" s="13" t="s">
        <v>73</v>
      </c>
      <c r="AY1687" s="223" t="s">
        <v>124</v>
      </c>
    </row>
    <row r="1688" spans="2:51" s="13" customFormat="1" ht="11.25">
      <c r="B1688" s="213"/>
      <c r="C1688" s="214"/>
      <c r="D1688" s="193" t="s">
        <v>200</v>
      </c>
      <c r="E1688" s="215" t="s">
        <v>1</v>
      </c>
      <c r="F1688" s="216" t="s">
        <v>1198</v>
      </c>
      <c r="G1688" s="214"/>
      <c r="H1688" s="217">
        <v>8.4</v>
      </c>
      <c r="I1688" s="218"/>
      <c r="J1688" s="214"/>
      <c r="K1688" s="214"/>
      <c r="L1688" s="219"/>
      <c r="M1688" s="220"/>
      <c r="N1688" s="221"/>
      <c r="O1688" s="221"/>
      <c r="P1688" s="221"/>
      <c r="Q1688" s="221"/>
      <c r="R1688" s="221"/>
      <c r="S1688" s="221"/>
      <c r="T1688" s="222"/>
      <c r="AT1688" s="223" t="s">
        <v>200</v>
      </c>
      <c r="AU1688" s="223" t="s">
        <v>81</v>
      </c>
      <c r="AV1688" s="13" t="s">
        <v>83</v>
      </c>
      <c r="AW1688" s="13" t="s">
        <v>30</v>
      </c>
      <c r="AX1688" s="13" t="s">
        <v>73</v>
      </c>
      <c r="AY1688" s="223" t="s">
        <v>124</v>
      </c>
    </row>
    <row r="1689" spans="2:51" s="13" customFormat="1" ht="11.25">
      <c r="B1689" s="213"/>
      <c r="C1689" s="214"/>
      <c r="D1689" s="193" t="s">
        <v>200</v>
      </c>
      <c r="E1689" s="215" t="s">
        <v>1</v>
      </c>
      <c r="F1689" s="216" t="s">
        <v>1199</v>
      </c>
      <c r="G1689" s="214"/>
      <c r="H1689" s="217">
        <v>8.4</v>
      </c>
      <c r="I1689" s="218"/>
      <c r="J1689" s="214"/>
      <c r="K1689" s="214"/>
      <c r="L1689" s="219"/>
      <c r="M1689" s="220"/>
      <c r="N1689" s="221"/>
      <c r="O1689" s="221"/>
      <c r="P1689" s="221"/>
      <c r="Q1689" s="221"/>
      <c r="R1689" s="221"/>
      <c r="S1689" s="221"/>
      <c r="T1689" s="222"/>
      <c r="AT1689" s="223" t="s">
        <v>200</v>
      </c>
      <c r="AU1689" s="223" t="s">
        <v>81</v>
      </c>
      <c r="AV1689" s="13" t="s">
        <v>83</v>
      </c>
      <c r="AW1689" s="13" t="s">
        <v>30</v>
      </c>
      <c r="AX1689" s="13" t="s">
        <v>73</v>
      </c>
      <c r="AY1689" s="223" t="s">
        <v>124</v>
      </c>
    </row>
    <row r="1690" spans="2:51" s="13" customFormat="1" ht="11.25">
      <c r="B1690" s="213"/>
      <c r="C1690" s="214"/>
      <c r="D1690" s="193" t="s">
        <v>200</v>
      </c>
      <c r="E1690" s="215" t="s">
        <v>1</v>
      </c>
      <c r="F1690" s="216" t="s">
        <v>1200</v>
      </c>
      <c r="G1690" s="214"/>
      <c r="H1690" s="217">
        <v>10.5</v>
      </c>
      <c r="I1690" s="218"/>
      <c r="J1690" s="214"/>
      <c r="K1690" s="214"/>
      <c r="L1690" s="219"/>
      <c r="M1690" s="220"/>
      <c r="N1690" s="221"/>
      <c r="O1690" s="221"/>
      <c r="P1690" s="221"/>
      <c r="Q1690" s="221"/>
      <c r="R1690" s="221"/>
      <c r="S1690" s="221"/>
      <c r="T1690" s="222"/>
      <c r="AT1690" s="223" t="s">
        <v>200</v>
      </c>
      <c r="AU1690" s="223" t="s">
        <v>81</v>
      </c>
      <c r="AV1690" s="13" t="s">
        <v>83</v>
      </c>
      <c r="AW1690" s="13" t="s">
        <v>30</v>
      </c>
      <c r="AX1690" s="13" t="s">
        <v>73</v>
      </c>
      <c r="AY1690" s="223" t="s">
        <v>124</v>
      </c>
    </row>
    <row r="1691" spans="2:51" s="12" customFormat="1" ht="11.25">
      <c r="B1691" s="203"/>
      <c r="C1691" s="204"/>
      <c r="D1691" s="193" t="s">
        <v>200</v>
      </c>
      <c r="E1691" s="205" t="s">
        <v>1</v>
      </c>
      <c r="F1691" s="206" t="s">
        <v>231</v>
      </c>
      <c r="G1691" s="204"/>
      <c r="H1691" s="205" t="s">
        <v>1</v>
      </c>
      <c r="I1691" s="207"/>
      <c r="J1691" s="204"/>
      <c r="K1691" s="204"/>
      <c r="L1691" s="208"/>
      <c r="M1691" s="209"/>
      <c r="N1691" s="210"/>
      <c r="O1691" s="210"/>
      <c r="P1691" s="210"/>
      <c r="Q1691" s="210"/>
      <c r="R1691" s="210"/>
      <c r="S1691" s="210"/>
      <c r="T1691" s="211"/>
      <c r="AT1691" s="212" t="s">
        <v>200</v>
      </c>
      <c r="AU1691" s="212" t="s">
        <v>81</v>
      </c>
      <c r="AV1691" s="12" t="s">
        <v>81</v>
      </c>
      <c r="AW1691" s="12" t="s">
        <v>30</v>
      </c>
      <c r="AX1691" s="12" t="s">
        <v>73</v>
      </c>
      <c r="AY1691" s="212" t="s">
        <v>124</v>
      </c>
    </row>
    <row r="1692" spans="2:51" s="13" customFormat="1" ht="11.25">
      <c r="B1692" s="213"/>
      <c r="C1692" s="214"/>
      <c r="D1692" s="193" t="s">
        <v>200</v>
      </c>
      <c r="E1692" s="215" t="s">
        <v>1</v>
      </c>
      <c r="F1692" s="216" t="s">
        <v>1201</v>
      </c>
      <c r="G1692" s="214"/>
      <c r="H1692" s="217">
        <v>10.5</v>
      </c>
      <c r="I1692" s="218"/>
      <c r="J1692" s="214"/>
      <c r="K1692" s="214"/>
      <c r="L1692" s="219"/>
      <c r="M1692" s="220"/>
      <c r="N1692" s="221"/>
      <c r="O1692" s="221"/>
      <c r="P1692" s="221"/>
      <c r="Q1692" s="221"/>
      <c r="R1692" s="221"/>
      <c r="S1692" s="221"/>
      <c r="T1692" s="222"/>
      <c r="AT1692" s="223" t="s">
        <v>200</v>
      </c>
      <c r="AU1692" s="223" t="s">
        <v>81</v>
      </c>
      <c r="AV1692" s="13" t="s">
        <v>83</v>
      </c>
      <c r="AW1692" s="13" t="s">
        <v>30</v>
      </c>
      <c r="AX1692" s="13" t="s">
        <v>73</v>
      </c>
      <c r="AY1692" s="223" t="s">
        <v>124</v>
      </c>
    </row>
    <row r="1693" spans="2:51" s="13" customFormat="1" ht="11.25">
      <c r="B1693" s="213"/>
      <c r="C1693" s="214"/>
      <c r="D1693" s="193" t="s">
        <v>200</v>
      </c>
      <c r="E1693" s="215" t="s">
        <v>1</v>
      </c>
      <c r="F1693" s="216" t="s">
        <v>1198</v>
      </c>
      <c r="G1693" s="214"/>
      <c r="H1693" s="217">
        <v>8.4</v>
      </c>
      <c r="I1693" s="218"/>
      <c r="J1693" s="214"/>
      <c r="K1693" s="214"/>
      <c r="L1693" s="219"/>
      <c r="M1693" s="220"/>
      <c r="N1693" s="221"/>
      <c r="O1693" s="221"/>
      <c r="P1693" s="221"/>
      <c r="Q1693" s="221"/>
      <c r="R1693" s="221"/>
      <c r="S1693" s="221"/>
      <c r="T1693" s="222"/>
      <c r="AT1693" s="223" t="s">
        <v>200</v>
      </c>
      <c r="AU1693" s="223" t="s">
        <v>81</v>
      </c>
      <c r="AV1693" s="13" t="s">
        <v>83</v>
      </c>
      <c r="AW1693" s="13" t="s">
        <v>30</v>
      </c>
      <c r="AX1693" s="13" t="s">
        <v>73</v>
      </c>
      <c r="AY1693" s="223" t="s">
        <v>124</v>
      </c>
    </row>
    <row r="1694" spans="2:51" s="13" customFormat="1" ht="11.25">
      <c r="B1694" s="213"/>
      <c r="C1694" s="214"/>
      <c r="D1694" s="193" t="s">
        <v>200</v>
      </c>
      <c r="E1694" s="215" t="s">
        <v>1</v>
      </c>
      <c r="F1694" s="216" t="s">
        <v>1199</v>
      </c>
      <c r="G1694" s="214"/>
      <c r="H1694" s="217">
        <v>8.4</v>
      </c>
      <c r="I1694" s="218"/>
      <c r="J1694" s="214"/>
      <c r="K1694" s="214"/>
      <c r="L1694" s="219"/>
      <c r="M1694" s="220"/>
      <c r="N1694" s="221"/>
      <c r="O1694" s="221"/>
      <c r="P1694" s="221"/>
      <c r="Q1694" s="221"/>
      <c r="R1694" s="221"/>
      <c r="S1694" s="221"/>
      <c r="T1694" s="222"/>
      <c r="AT1694" s="223" t="s">
        <v>200</v>
      </c>
      <c r="AU1694" s="223" t="s">
        <v>81</v>
      </c>
      <c r="AV1694" s="13" t="s">
        <v>83</v>
      </c>
      <c r="AW1694" s="13" t="s">
        <v>30</v>
      </c>
      <c r="AX1694" s="13" t="s">
        <v>73</v>
      </c>
      <c r="AY1694" s="223" t="s">
        <v>124</v>
      </c>
    </row>
    <row r="1695" spans="2:51" s="13" customFormat="1" ht="11.25">
      <c r="B1695" s="213"/>
      <c r="C1695" s="214"/>
      <c r="D1695" s="193" t="s">
        <v>200</v>
      </c>
      <c r="E1695" s="215" t="s">
        <v>1</v>
      </c>
      <c r="F1695" s="216" t="s">
        <v>1202</v>
      </c>
      <c r="G1695" s="214"/>
      <c r="H1695" s="217">
        <v>8.4</v>
      </c>
      <c r="I1695" s="218"/>
      <c r="J1695" s="214"/>
      <c r="K1695" s="214"/>
      <c r="L1695" s="219"/>
      <c r="M1695" s="220"/>
      <c r="N1695" s="221"/>
      <c r="O1695" s="221"/>
      <c r="P1695" s="221"/>
      <c r="Q1695" s="221"/>
      <c r="R1695" s="221"/>
      <c r="S1695" s="221"/>
      <c r="T1695" s="222"/>
      <c r="AT1695" s="223" t="s">
        <v>200</v>
      </c>
      <c r="AU1695" s="223" t="s">
        <v>81</v>
      </c>
      <c r="AV1695" s="13" t="s">
        <v>83</v>
      </c>
      <c r="AW1695" s="13" t="s">
        <v>30</v>
      </c>
      <c r="AX1695" s="13" t="s">
        <v>73</v>
      </c>
      <c r="AY1695" s="223" t="s">
        <v>124</v>
      </c>
    </row>
    <row r="1696" spans="2:51" s="12" customFormat="1" ht="11.25">
      <c r="B1696" s="203"/>
      <c r="C1696" s="204"/>
      <c r="D1696" s="193" t="s">
        <v>200</v>
      </c>
      <c r="E1696" s="205" t="s">
        <v>1</v>
      </c>
      <c r="F1696" s="206" t="s">
        <v>232</v>
      </c>
      <c r="G1696" s="204"/>
      <c r="H1696" s="205" t="s">
        <v>1</v>
      </c>
      <c r="I1696" s="207"/>
      <c r="J1696" s="204"/>
      <c r="K1696" s="204"/>
      <c r="L1696" s="208"/>
      <c r="M1696" s="209"/>
      <c r="N1696" s="210"/>
      <c r="O1696" s="210"/>
      <c r="P1696" s="210"/>
      <c r="Q1696" s="210"/>
      <c r="R1696" s="210"/>
      <c r="S1696" s="210"/>
      <c r="T1696" s="211"/>
      <c r="AT1696" s="212" t="s">
        <v>200</v>
      </c>
      <c r="AU1696" s="212" t="s">
        <v>81</v>
      </c>
      <c r="AV1696" s="12" t="s">
        <v>81</v>
      </c>
      <c r="AW1696" s="12" t="s">
        <v>30</v>
      </c>
      <c r="AX1696" s="12" t="s">
        <v>73</v>
      </c>
      <c r="AY1696" s="212" t="s">
        <v>124</v>
      </c>
    </row>
    <row r="1697" spans="1:65" s="12" customFormat="1" ht="11.25">
      <c r="B1697" s="203"/>
      <c r="C1697" s="204"/>
      <c r="D1697" s="193" t="s">
        <v>200</v>
      </c>
      <c r="E1697" s="205" t="s">
        <v>1</v>
      </c>
      <c r="F1697" s="206" t="s">
        <v>229</v>
      </c>
      <c r="G1697" s="204"/>
      <c r="H1697" s="205" t="s">
        <v>1</v>
      </c>
      <c r="I1697" s="207"/>
      <c r="J1697" s="204"/>
      <c r="K1697" s="204"/>
      <c r="L1697" s="208"/>
      <c r="M1697" s="209"/>
      <c r="N1697" s="210"/>
      <c r="O1697" s="210"/>
      <c r="P1697" s="210"/>
      <c r="Q1697" s="210"/>
      <c r="R1697" s="210"/>
      <c r="S1697" s="210"/>
      <c r="T1697" s="211"/>
      <c r="AT1697" s="212" t="s">
        <v>200</v>
      </c>
      <c r="AU1697" s="212" t="s">
        <v>81</v>
      </c>
      <c r="AV1697" s="12" t="s">
        <v>81</v>
      </c>
      <c r="AW1697" s="12" t="s">
        <v>30</v>
      </c>
      <c r="AX1697" s="12" t="s">
        <v>73</v>
      </c>
      <c r="AY1697" s="212" t="s">
        <v>124</v>
      </c>
    </row>
    <row r="1698" spans="1:65" s="13" customFormat="1" ht="11.25">
      <c r="B1698" s="213"/>
      <c r="C1698" s="214"/>
      <c r="D1698" s="193" t="s">
        <v>200</v>
      </c>
      <c r="E1698" s="215" t="s">
        <v>1</v>
      </c>
      <c r="F1698" s="216" t="s">
        <v>1203</v>
      </c>
      <c r="G1698" s="214"/>
      <c r="H1698" s="217">
        <v>12.6</v>
      </c>
      <c r="I1698" s="218"/>
      <c r="J1698" s="214"/>
      <c r="K1698" s="214"/>
      <c r="L1698" s="219"/>
      <c r="M1698" s="220"/>
      <c r="N1698" s="221"/>
      <c r="O1698" s="221"/>
      <c r="P1698" s="221"/>
      <c r="Q1698" s="221"/>
      <c r="R1698" s="221"/>
      <c r="S1698" s="221"/>
      <c r="T1698" s="222"/>
      <c r="AT1698" s="223" t="s">
        <v>200</v>
      </c>
      <c r="AU1698" s="223" t="s">
        <v>81</v>
      </c>
      <c r="AV1698" s="13" t="s">
        <v>83</v>
      </c>
      <c r="AW1698" s="13" t="s">
        <v>30</v>
      </c>
      <c r="AX1698" s="13" t="s">
        <v>73</v>
      </c>
      <c r="AY1698" s="223" t="s">
        <v>124</v>
      </c>
    </row>
    <row r="1699" spans="1:65" s="13" customFormat="1" ht="11.25">
      <c r="B1699" s="213"/>
      <c r="C1699" s="214"/>
      <c r="D1699" s="193" t="s">
        <v>200</v>
      </c>
      <c r="E1699" s="215" t="s">
        <v>1</v>
      </c>
      <c r="F1699" s="216" t="s">
        <v>1204</v>
      </c>
      <c r="G1699" s="214"/>
      <c r="H1699" s="217">
        <v>8.4</v>
      </c>
      <c r="I1699" s="218"/>
      <c r="J1699" s="214"/>
      <c r="K1699" s="214"/>
      <c r="L1699" s="219"/>
      <c r="M1699" s="220"/>
      <c r="N1699" s="221"/>
      <c r="O1699" s="221"/>
      <c r="P1699" s="221"/>
      <c r="Q1699" s="221"/>
      <c r="R1699" s="221"/>
      <c r="S1699" s="221"/>
      <c r="T1699" s="222"/>
      <c r="AT1699" s="223" t="s">
        <v>200</v>
      </c>
      <c r="AU1699" s="223" t="s">
        <v>81</v>
      </c>
      <c r="AV1699" s="13" t="s">
        <v>83</v>
      </c>
      <c r="AW1699" s="13" t="s">
        <v>30</v>
      </c>
      <c r="AX1699" s="13" t="s">
        <v>73</v>
      </c>
      <c r="AY1699" s="223" t="s">
        <v>124</v>
      </c>
    </row>
    <row r="1700" spans="1:65" s="13" customFormat="1" ht="11.25">
      <c r="B1700" s="213"/>
      <c r="C1700" s="214"/>
      <c r="D1700" s="193" t="s">
        <v>200</v>
      </c>
      <c r="E1700" s="215" t="s">
        <v>1</v>
      </c>
      <c r="F1700" s="216" t="s">
        <v>1205</v>
      </c>
      <c r="G1700" s="214"/>
      <c r="H1700" s="217">
        <v>8.4</v>
      </c>
      <c r="I1700" s="218"/>
      <c r="J1700" s="214"/>
      <c r="K1700" s="214"/>
      <c r="L1700" s="219"/>
      <c r="M1700" s="220"/>
      <c r="N1700" s="221"/>
      <c r="O1700" s="221"/>
      <c r="P1700" s="221"/>
      <c r="Q1700" s="221"/>
      <c r="R1700" s="221"/>
      <c r="S1700" s="221"/>
      <c r="T1700" s="222"/>
      <c r="AT1700" s="223" t="s">
        <v>200</v>
      </c>
      <c r="AU1700" s="223" t="s">
        <v>81</v>
      </c>
      <c r="AV1700" s="13" t="s">
        <v>83</v>
      </c>
      <c r="AW1700" s="13" t="s">
        <v>30</v>
      </c>
      <c r="AX1700" s="13" t="s">
        <v>73</v>
      </c>
      <c r="AY1700" s="223" t="s">
        <v>124</v>
      </c>
    </row>
    <row r="1701" spans="1:65" s="13" customFormat="1" ht="11.25">
      <c r="B1701" s="213"/>
      <c r="C1701" s="214"/>
      <c r="D1701" s="193" t="s">
        <v>200</v>
      </c>
      <c r="E1701" s="215" t="s">
        <v>1</v>
      </c>
      <c r="F1701" s="216" t="s">
        <v>1206</v>
      </c>
      <c r="G1701" s="214"/>
      <c r="H1701" s="217">
        <v>8.4</v>
      </c>
      <c r="I1701" s="218"/>
      <c r="J1701" s="214"/>
      <c r="K1701" s="214"/>
      <c r="L1701" s="219"/>
      <c r="M1701" s="220"/>
      <c r="N1701" s="221"/>
      <c r="O1701" s="221"/>
      <c r="P1701" s="221"/>
      <c r="Q1701" s="221"/>
      <c r="R1701" s="221"/>
      <c r="S1701" s="221"/>
      <c r="T1701" s="222"/>
      <c r="AT1701" s="223" t="s">
        <v>200</v>
      </c>
      <c r="AU1701" s="223" t="s">
        <v>81</v>
      </c>
      <c r="AV1701" s="13" t="s">
        <v>83</v>
      </c>
      <c r="AW1701" s="13" t="s">
        <v>30</v>
      </c>
      <c r="AX1701" s="13" t="s">
        <v>73</v>
      </c>
      <c r="AY1701" s="223" t="s">
        <v>124</v>
      </c>
    </row>
    <row r="1702" spans="1:65" s="12" customFormat="1" ht="11.25">
      <c r="B1702" s="203"/>
      <c r="C1702" s="204"/>
      <c r="D1702" s="193" t="s">
        <v>200</v>
      </c>
      <c r="E1702" s="205" t="s">
        <v>1</v>
      </c>
      <c r="F1702" s="206" t="s">
        <v>231</v>
      </c>
      <c r="G1702" s="204"/>
      <c r="H1702" s="205" t="s">
        <v>1</v>
      </c>
      <c r="I1702" s="207"/>
      <c r="J1702" s="204"/>
      <c r="K1702" s="204"/>
      <c r="L1702" s="208"/>
      <c r="M1702" s="209"/>
      <c r="N1702" s="210"/>
      <c r="O1702" s="210"/>
      <c r="P1702" s="210"/>
      <c r="Q1702" s="210"/>
      <c r="R1702" s="210"/>
      <c r="S1702" s="210"/>
      <c r="T1702" s="211"/>
      <c r="AT1702" s="212" t="s">
        <v>200</v>
      </c>
      <c r="AU1702" s="212" t="s">
        <v>81</v>
      </c>
      <c r="AV1702" s="12" t="s">
        <v>81</v>
      </c>
      <c r="AW1702" s="12" t="s">
        <v>30</v>
      </c>
      <c r="AX1702" s="12" t="s">
        <v>73</v>
      </c>
      <c r="AY1702" s="212" t="s">
        <v>124</v>
      </c>
    </row>
    <row r="1703" spans="1:65" s="13" customFormat="1" ht="11.25">
      <c r="B1703" s="213"/>
      <c r="C1703" s="214"/>
      <c r="D1703" s="193" t="s">
        <v>200</v>
      </c>
      <c r="E1703" s="215" t="s">
        <v>1</v>
      </c>
      <c r="F1703" s="216" t="s">
        <v>1207</v>
      </c>
      <c r="G1703" s="214"/>
      <c r="H1703" s="217">
        <v>10.5</v>
      </c>
      <c r="I1703" s="218"/>
      <c r="J1703" s="214"/>
      <c r="K1703" s="214"/>
      <c r="L1703" s="219"/>
      <c r="M1703" s="220"/>
      <c r="N1703" s="221"/>
      <c r="O1703" s="221"/>
      <c r="P1703" s="221"/>
      <c r="Q1703" s="221"/>
      <c r="R1703" s="221"/>
      <c r="S1703" s="221"/>
      <c r="T1703" s="222"/>
      <c r="AT1703" s="223" t="s">
        <v>200</v>
      </c>
      <c r="AU1703" s="223" t="s">
        <v>81</v>
      </c>
      <c r="AV1703" s="13" t="s">
        <v>83</v>
      </c>
      <c r="AW1703" s="13" t="s">
        <v>30</v>
      </c>
      <c r="AX1703" s="13" t="s">
        <v>73</v>
      </c>
      <c r="AY1703" s="223" t="s">
        <v>124</v>
      </c>
    </row>
    <row r="1704" spans="1:65" s="13" customFormat="1" ht="11.25">
      <c r="B1704" s="213"/>
      <c r="C1704" s="214"/>
      <c r="D1704" s="193" t="s">
        <v>200</v>
      </c>
      <c r="E1704" s="215" t="s">
        <v>1</v>
      </c>
      <c r="F1704" s="216" t="s">
        <v>1205</v>
      </c>
      <c r="G1704" s="214"/>
      <c r="H1704" s="217">
        <v>8.4</v>
      </c>
      <c r="I1704" s="218"/>
      <c r="J1704" s="214"/>
      <c r="K1704" s="214"/>
      <c r="L1704" s="219"/>
      <c r="M1704" s="220"/>
      <c r="N1704" s="221"/>
      <c r="O1704" s="221"/>
      <c r="P1704" s="221"/>
      <c r="Q1704" s="221"/>
      <c r="R1704" s="221"/>
      <c r="S1704" s="221"/>
      <c r="T1704" s="222"/>
      <c r="AT1704" s="223" t="s">
        <v>200</v>
      </c>
      <c r="AU1704" s="223" t="s">
        <v>81</v>
      </c>
      <c r="AV1704" s="13" t="s">
        <v>83</v>
      </c>
      <c r="AW1704" s="13" t="s">
        <v>30</v>
      </c>
      <c r="AX1704" s="13" t="s">
        <v>73</v>
      </c>
      <c r="AY1704" s="223" t="s">
        <v>124</v>
      </c>
    </row>
    <row r="1705" spans="1:65" s="13" customFormat="1" ht="11.25">
      <c r="B1705" s="213"/>
      <c r="C1705" s="214"/>
      <c r="D1705" s="193" t="s">
        <v>200</v>
      </c>
      <c r="E1705" s="215" t="s">
        <v>1</v>
      </c>
      <c r="F1705" s="216" t="s">
        <v>1206</v>
      </c>
      <c r="G1705" s="214"/>
      <c r="H1705" s="217">
        <v>8.4</v>
      </c>
      <c r="I1705" s="218"/>
      <c r="J1705" s="214"/>
      <c r="K1705" s="214"/>
      <c r="L1705" s="219"/>
      <c r="M1705" s="220"/>
      <c r="N1705" s="221"/>
      <c r="O1705" s="221"/>
      <c r="P1705" s="221"/>
      <c r="Q1705" s="221"/>
      <c r="R1705" s="221"/>
      <c r="S1705" s="221"/>
      <c r="T1705" s="222"/>
      <c r="AT1705" s="223" t="s">
        <v>200</v>
      </c>
      <c r="AU1705" s="223" t="s">
        <v>81</v>
      </c>
      <c r="AV1705" s="13" t="s">
        <v>83</v>
      </c>
      <c r="AW1705" s="13" t="s">
        <v>30</v>
      </c>
      <c r="AX1705" s="13" t="s">
        <v>73</v>
      </c>
      <c r="AY1705" s="223" t="s">
        <v>124</v>
      </c>
    </row>
    <row r="1706" spans="1:65" s="13" customFormat="1" ht="11.25">
      <c r="B1706" s="213"/>
      <c r="C1706" s="214"/>
      <c r="D1706" s="193" t="s">
        <v>200</v>
      </c>
      <c r="E1706" s="215" t="s">
        <v>1</v>
      </c>
      <c r="F1706" s="216" t="s">
        <v>1208</v>
      </c>
      <c r="G1706" s="214"/>
      <c r="H1706" s="217">
        <v>8.4</v>
      </c>
      <c r="I1706" s="218"/>
      <c r="J1706" s="214"/>
      <c r="K1706" s="214"/>
      <c r="L1706" s="219"/>
      <c r="M1706" s="220"/>
      <c r="N1706" s="221"/>
      <c r="O1706" s="221"/>
      <c r="P1706" s="221"/>
      <c r="Q1706" s="221"/>
      <c r="R1706" s="221"/>
      <c r="S1706" s="221"/>
      <c r="T1706" s="222"/>
      <c r="AT1706" s="223" t="s">
        <v>200</v>
      </c>
      <c r="AU1706" s="223" t="s">
        <v>81</v>
      </c>
      <c r="AV1706" s="13" t="s">
        <v>83</v>
      </c>
      <c r="AW1706" s="13" t="s">
        <v>30</v>
      </c>
      <c r="AX1706" s="13" t="s">
        <v>73</v>
      </c>
      <c r="AY1706" s="223" t="s">
        <v>124</v>
      </c>
    </row>
    <row r="1707" spans="1:65" s="14" customFormat="1" ht="11.25">
      <c r="B1707" s="224"/>
      <c r="C1707" s="225"/>
      <c r="D1707" s="193" t="s">
        <v>200</v>
      </c>
      <c r="E1707" s="226" t="s">
        <v>1</v>
      </c>
      <c r="F1707" s="227" t="s">
        <v>205</v>
      </c>
      <c r="G1707" s="225"/>
      <c r="H1707" s="228">
        <v>213.30000000000004</v>
      </c>
      <c r="I1707" s="229"/>
      <c r="J1707" s="225"/>
      <c r="K1707" s="225"/>
      <c r="L1707" s="230"/>
      <c r="M1707" s="231"/>
      <c r="N1707" s="232"/>
      <c r="O1707" s="232"/>
      <c r="P1707" s="232"/>
      <c r="Q1707" s="232"/>
      <c r="R1707" s="232"/>
      <c r="S1707" s="232"/>
      <c r="T1707" s="233"/>
      <c r="AT1707" s="234" t="s">
        <v>200</v>
      </c>
      <c r="AU1707" s="234" t="s">
        <v>81</v>
      </c>
      <c r="AV1707" s="14" t="s">
        <v>129</v>
      </c>
      <c r="AW1707" s="14" t="s">
        <v>30</v>
      </c>
      <c r="AX1707" s="14" t="s">
        <v>81</v>
      </c>
      <c r="AY1707" s="234" t="s">
        <v>124</v>
      </c>
    </row>
    <row r="1708" spans="1:65" s="2" customFormat="1" ht="37.9" customHeight="1">
      <c r="A1708" s="34"/>
      <c r="B1708" s="35"/>
      <c r="C1708" s="179" t="s">
        <v>1209</v>
      </c>
      <c r="D1708" s="179" t="s">
        <v>125</v>
      </c>
      <c r="E1708" s="180" t="s">
        <v>1210</v>
      </c>
      <c r="F1708" s="181" t="s">
        <v>1211</v>
      </c>
      <c r="G1708" s="182" t="s">
        <v>216</v>
      </c>
      <c r="H1708" s="183">
        <v>20.6</v>
      </c>
      <c r="I1708" s="184"/>
      <c r="J1708" s="185">
        <f>ROUND(I1708*H1708,2)</f>
        <v>0</v>
      </c>
      <c r="K1708" s="186"/>
      <c r="L1708" s="39"/>
      <c r="M1708" s="187" t="s">
        <v>1</v>
      </c>
      <c r="N1708" s="188" t="s">
        <v>38</v>
      </c>
      <c r="O1708" s="71"/>
      <c r="P1708" s="189">
        <f>O1708*H1708</f>
        <v>0</v>
      </c>
      <c r="Q1708" s="189">
        <v>0</v>
      </c>
      <c r="R1708" s="189">
        <f>Q1708*H1708</f>
        <v>0</v>
      </c>
      <c r="S1708" s="189">
        <v>0</v>
      </c>
      <c r="T1708" s="190">
        <f>S1708*H1708</f>
        <v>0</v>
      </c>
      <c r="U1708" s="34"/>
      <c r="V1708" s="34"/>
      <c r="W1708" s="34"/>
      <c r="X1708" s="34"/>
      <c r="Y1708" s="34"/>
      <c r="Z1708" s="34"/>
      <c r="AA1708" s="34"/>
      <c r="AB1708" s="34"/>
      <c r="AC1708" s="34"/>
      <c r="AD1708" s="34"/>
      <c r="AE1708" s="34"/>
      <c r="AR1708" s="191" t="s">
        <v>162</v>
      </c>
      <c r="AT1708" s="191" t="s">
        <v>125</v>
      </c>
      <c r="AU1708" s="191" t="s">
        <v>81</v>
      </c>
      <c r="AY1708" s="17" t="s">
        <v>124</v>
      </c>
      <c r="BE1708" s="192">
        <f>IF(N1708="základní",J1708,0)</f>
        <v>0</v>
      </c>
      <c r="BF1708" s="192">
        <f>IF(N1708="snížená",J1708,0)</f>
        <v>0</v>
      </c>
      <c r="BG1708" s="192">
        <f>IF(N1708="zákl. přenesená",J1708,0)</f>
        <v>0</v>
      </c>
      <c r="BH1708" s="192">
        <f>IF(N1708="sníž. přenesená",J1708,0)</f>
        <v>0</v>
      </c>
      <c r="BI1708" s="192">
        <f>IF(N1708="nulová",J1708,0)</f>
        <v>0</v>
      </c>
      <c r="BJ1708" s="17" t="s">
        <v>81</v>
      </c>
      <c r="BK1708" s="192">
        <f>ROUND(I1708*H1708,2)</f>
        <v>0</v>
      </c>
      <c r="BL1708" s="17" t="s">
        <v>162</v>
      </c>
      <c r="BM1708" s="191" t="s">
        <v>1212</v>
      </c>
    </row>
    <row r="1709" spans="1:65" s="12" customFormat="1" ht="11.25">
      <c r="B1709" s="203"/>
      <c r="C1709" s="204"/>
      <c r="D1709" s="193" t="s">
        <v>200</v>
      </c>
      <c r="E1709" s="205" t="s">
        <v>1</v>
      </c>
      <c r="F1709" s="206" t="s">
        <v>227</v>
      </c>
      <c r="G1709" s="204"/>
      <c r="H1709" s="205" t="s">
        <v>1</v>
      </c>
      <c r="I1709" s="207"/>
      <c r="J1709" s="204"/>
      <c r="K1709" s="204"/>
      <c r="L1709" s="208"/>
      <c r="M1709" s="209"/>
      <c r="N1709" s="210"/>
      <c r="O1709" s="210"/>
      <c r="P1709" s="210"/>
      <c r="Q1709" s="210"/>
      <c r="R1709" s="210"/>
      <c r="S1709" s="210"/>
      <c r="T1709" s="211"/>
      <c r="AT1709" s="212" t="s">
        <v>200</v>
      </c>
      <c r="AU1709" s="212" t="s">
        <v>81</v>
      </c>
      <c r="AV1709" s="12" t="s">
        <v>81</v>
      </c>
      <c r="AW1709" s="12" t="s">
        <v>30</v>
      </c>
      <c r="AX1709" s="12" t="s">
        <v>73</v>
      </c>
      <c r="AY1709" s="212" t="s">
        <v>124</v>
      </c>
    </row>
    <row r="1710" spans="1:65" s="12" customFormat="1" ht="11.25">
      <c r="B1710" s="203"/>
      <c r="C1710" s="204"/>
      <c r="D1710" s="193" t="s">
        <v>200</v>
      </c>
      <c r="E1710" s="205" t="s">
        <v>1</v>
      </c>
      <c r="F1710" s="206" t="s">
        <v>983</v>
      </c>
      <c r="G1710" s="204"/>
      <c r="H1710" s="205" t="s">
        <v>1</v>
      </c>
      <c r="I1710" s="207"/>
      <c r="J1710" s="204"/>
      <c r="K1710" s="204"/>
      <c r="L1710" s="208"/>
      <c r="M1710" s="209"/>
      <c r="N1710" s="210"/>
      <c r="O1710" s="210"/>
      <c r="P1710" s="210"/>
      <c r="Q1710" s="210"/>
      <c r="R1710" s="210"/>
      <c r="S1710" s="210"/>
      <c r="T1710" s="211"/>
      <c r="AT1710" s="212" t="s">
        <v>200</v>
      </c>
      <c r="AU1710" s="212" t="s">
        <v>81</v>
      </c>
      <c r="AV1710" s="12" t="s">
        <v>81</v>
      </c>
      <c r="AW1710" s="12" t="s">
        <v>30</v>
      </c>
      <c r="AX1710" s="12" t="s">
        <v>73</v>
      </c>
      <c r="AY1710" s="212" t="s">
        <v>124</v>
      </c>
    </row>
    <row r="1711" spans="1:65" s="12" customFormat="1" ht="11.25">
      <c r="B1711" s="203"/>
      <c r="C1711" s="204"/>
      <c r="D1711" s="193" t="s">
        <v>200</v>
      </c>
      <c r="E1711" s="205" t="s">
        <v>1</v>
      </c>
      <c r="F1711" s="206" t="s">
        <v>229</v>
      </c>
      <c r="G1711" s="204"/>
      <c r="H1711" s="205" t="s">
        <v>1</v>
      </c>
      <c r="I1711" s="207"/>
      <c r="J1711" s="204"/>
      <c r="K1711" s="204"/>
      <c r="L1711" s="208"/>
      <c r="M1711" s="209"/>
      <c r="N1711" s="210"/>
      <c r="O1711" s="210"/>
      <c r="P1711" s="210"/>
      <c r="Q1711" s="210"/>
      <c r="R1711" s="210"/>
      <c r="S1711" s="210"/>
      <c r="T1711" s="211"/>
      <c r="AT1711" s="212" t="s">
        <v>200</v>
      </c>
      <c r="AU1711" s="212" t="s">
        <v>81</v>
      </c>
      <c r="AV1711" s="12" t="s">
        <v>81</v>
      </c>
      <c r="AW1711" s="12" t="s">
        <v>30</v>
      </c>
      <c r="AX1711" s="12" t="s">
        <v>73</v>
      </c>
      <c r="AY1711" s="212" t="s">
        <v>124</v>
      </c>
    </row>
    <row r="1712" spans="1:65" s="13" customFormat="1" ht="11.25">
      <c r="B1712" s="213"/>
      <c r="C1712" s="214"/>
      <c r="D1712" s="193" t="s">
        <v>200</v>
      </c>
      <c r="E1712" s="215" t="s">
        <v>1</v>
      </c>
      <c r="F1712" s="216" t="s">
        <v>306</v>
      </c>
      <c r="G1712" s="214"/>
      <c r="H1712" s="217">
        <v>1.71</v>
      </c>
      <c r="I1712" s="218"/>
      <c r="J1712" s="214"/>
      <c r="K1712" s="214"/>
      <c r="L1712" s="219"/>
      <c r="M1712" s="220"/>
      <c r="N1712" s="221"/>
      <c r="O1712" s="221"/>
      <c r="P1712" s="221"/>
      <c r="Q1712" s="221"/>
      <c r="R1712" s="221"/>
      <c r="S1712" s="221"/>
      <c r="T1712" s="222"/>
      <c r="AT1712" s="223" t="s">
        <v>200</v>
      </c>
      <c r="AU1712" s="223" t="s">
        <v>81</v>
      </c>
      <c r="AV1712" s="13" t="s">
        <v>83</v>
      </c>
      <c r="AW1712" s="13" t="s">
        <v>30</v>
      </c>
      <c r="AX1712" s="13" t="s">
        <v>73</v>
      </c>
      <c r="AY1712" s="223" t="s">
        <v>124</v>
      </c>
    </row>
    <row r="1713" spans="2:51" s="13" customFormat="1" ht="11.25">
      <c r="B1713" s="213"/>
      <c r="C1713" s="214"/>
      <c r="D1713" s="193" t="s">
        <v>200</v>
      </c>
      <c r="E1713" s="215" t="s">
        <v>1</v>
      </c>
      <c r="F1713" s="216" t="s">
        <v>307</v>
      </c>
      <c r="G1713" s="214"/>
      <c r="H1713" s="217">
        <v>1.17</v>
      </c>
      <c r="I1713" s="218"/>
      <c r="J1713" s="214"/>
      <c r="K1713" s="214"/>
      <c r="L1713" s="219"/>
      <c r="M1713" s="220"/>
      <c r="N1713" s="221"/>
      <c r="O1713" s="221"/>
      <c r="P1713" s="221"/>
      <c r="Q1713" s="221"/>
      <c r="R1713" s="221"/>
      <c r="S1713" s="221"/>
      <c r="T1713" s="222"/>
      <c r="AT1713" s="223" t="s">
        <v>200</v>
      </c>
      <c r="AU1713" s="223" t="s">
        <v>81</v>
      </c>
      <c r="AV1713" s="13" t="s">
        <v>83</v>
      </c>
      <c r="AW1713" s="13" t="s">
        <v>30</v>
      </c>
      <c r="AX1713" s="13" t="s">
        <v>73</v>
      </c>
      <c r="AY1713" s="223" t="s">
        <v>124</v>
      </c>
    </row>
    <row r="1714" spans="2:51" s="13" customFormat="1" ht="11.25">
      <c r="B1714" s="213"/>
      <c r="C1714" s="214"/>
      <c r="D1714" s="193" t="s">
        <v>200</v>
      </c>
      <c r="E1714" s="215" t="s">
        <v>1</v>
      </c>
      <c r="F1714" s="216" t="s">
        <v>308</v>
      </c>
      <c r="G1714" s="214"/>
      <c r="H1714" s="217">
        <v>1.39</v>
      </c>
      <c r="I1714" s="218"/>
      <c r="J1714" s="214"/>
      <c r="K1714" s="214"/>
      <c r="L1714" s="219"/>
      <c r="M1714" s="220"/>
      <c r="N1714" s="221"/>
      <c r="O1714" s="221"/>
      <c r="P1714" s="221"/>
      <c r="Q1714" s="221"/>
      <c r="R1714" s="221"/>
      <c r="S1714" s="221"/>
      <c r="T1714" s="222"/>
      <c r="AT1714" s="223" t="s">
        <v>200</v>
      </c>
      <c r="AU1714" s="223" t="s">
        <v>81</v>
      </c>
      <c r="AV1714" s="13" t="s">
        <v>83</v>
      </c>
      <c r="AW1714" s="13" t="s">
        <v>30</v>
      </c>
      <c r="AX1714" s="13" t="s">
        <v>73</v>
      </c>
      <c r="AY1714" s="223" t="s">
        <v>124</v>
      </c>
    </row>
    <row r="1715" spans="2:51" s="13" customFormat="1" ht="11.25">
      <c r="B1715" s="213"/>
      <c r="C1715" s="214"/>
      <c r="D1715" s="193" t="s">
        <v>200</v>
      </c>
      <c r="E1715" s="215" t="s">
        <v>1</v>
      </c>
      <c r="F1715" s="216" t="s">
        <v>288</v>
      </c>
      <c r="G1715" s="214"/>
      <c r="H1715" s="217">
        <v>3.22</v>
      </c>
      <c r="I1715" s="218"/>
      <c r="J1715" s="214"/>
      <c r="K1715" s="214"/>
      <c r="L1715" s="219"/>
      <c r="M1715" s="220"/>
      <c r="N1715" s="221"/>
      <c r="O1715" s="221"/>
      <c r="P1715" s="221"/>
      <c r="Q1715" s="221"/>
      <c r="R1715" s="221"/>
      <c r="S1715" s="221"/>
      <c r="T1715" s="222"/>
      <c r="AT1715" s="223" t="s">
        <v>200</v>
      </c>
      <c r="AU1715" s="223" t="s">
        <v>81</v>
      </c>
      <c r="AV1715" s="13" t="s">
        <v>83</v>
      </c>
      <c r="AW1715" s="13" t="s">
        <v>30</v>
      </c>
      <c r="AX1715" s="13" t="s">
        <v>73</v>
      </c>
      <c r="AY1715" s="223" t="s">
        <v>124</v>
      </c>
    </row>
    <row r="1716" spans="2:51" s="12" customFormat="1" ht="11.25">
      <c r="B1716" s="203"/>
      <c r="C1716" s="204"/>
      <c r="D1716" s="193" t="s">
        <v>200</v>
      </c>
      <c r="E1716" s="205" t="s">
        <v>1</v>
      </c>
      <c r="F1716" s="206" t="s">
        <v>231</v>
      </c>
      <c r="G1716" s="204"/>
      <c r="H1716" s="205" t="s">
        <v>1</v>
      </c>
      <c r="I1716" s="207"/>
      <c r="J1716" s="204"/>
      <c r="K1716" s="204"/>
      <c r="L1716" s="208"/>
      <c r="M1716" s="209"/>
      <c r="N1716" s="210"/>
      <c r="O1716" s="210"/>
      <c r="P1716" s="210"/>
      <c r="Q1716" s="210"/>
      <c r="R1716" s="210"/>
      <c r="S1716" s="210"/>
      <c r="T1716" s="211"/>
      <c r="AT1716" s="212" t="s">
        <v>200</v>
      </c>
      <c r="AU1716" s="212" t="s">
        <v>81</v>
      </c>
      <c r="AV1716" s="12" t="s">
        <v>81</v>
      </c>
      <c r="AW1716" s="12" t="s">
        <v>30</v>
      </c>
      <c r="AX1716" s="12" t="s">
        <v>73</v>
      </c>
      <c r="AY1716" s="212" t="s">
        <v>124</v>
      </c>
    </row>
    <row r="1717" spans="2:51" s="13" customFormat="1" ht="11.25">
      <c r="B1717" s="213"/>
      <c r="C1717" s="214"/>
      <c r="D1717" s="193" t="s">
        <v>200</v>
      </c>
      <c r="E1717" s="215" t="s">
        <v>1</v>
      </c>
      <c r="F1717" s="216" t="s">
        <v>327</v>
      </c>
      <c r="G1717" s="214"/>
      <c r="H1717" s="217">
        <v>1.71</v>
      </c>
      <c r="I1717" s="218"/>
      <c r="J1717" s="214"/>
      <c r="K1717" s="214"/>
      <c r="L1717" s="219"/>
      <c r="M1717" s="220"/>
      <c r="N1717" s="221"/>
      <c r="O1717" s="221"/>
      <c r="P1717" s="221"/>
      <c r="Q1717" s="221"/>
      <c r="R1717" s="221"/>
      <c r="S1717" s="221"/>
      <c r="T1717" s="222"/>
      <c r="AT1717" s="223" t="s">
        <v>200</v>
      </c>
      <c r="AU1717" s="223" t="s">
        <v>81</v>
      </c>
      <c r="AV1717" s="13" t="s">
        <v>83</v>
      </c>
      <c r="AW1717" s="13" t="s">
        <v>30</v>
      </c>
      <c r="AX1717" s="13" t="s">
        <v>73</v>
      </c>
      <c r="AY1717" s="223" t="s">
        <v>124</v>
      </c>
    </row>
    <row r="1718" spans="2:51" s="13" customFormat="1" ht="11.25">
      <c r="B1718" s="213"/>
      <c r="C1718" s="214"/>
      <c r="D1718" s="193" t="s">
        <v>200</v>
      </c>
      <c r="E1718" s="215" t="s">
        <v>1</v>
      </c>
      <c r="F1718" s="216" t="s">
        <v>328</v>
      </c>
      <c r="G1718" s="214"/>
      <c r="H1718" s="217">
        <v>1.17</v>
      </c>
      <c r="I1718" s="218"/>
      <c r="J1718" s="214"/>
      <c r="K1718" s="214"/>
      <c r="L1718" s="219"/>
      <c r="M1718" s="220"/>
      <c r="N1718" s="221"/>
      <c r="O1718" s="221"/>
      <c r="P1718" s="221"/>
      <c r="Q1718" s="221"/>
      <c r="R1718" s="221"/>
      <c r="S1718" s="221"/>
      <c r="T1718" s="222"/>
      <c r="AT1718" s="223" t="s">
        <v>200</v>
      </c>
      <c r="AU1718" s="223" t="s">
        <v>81</v>
      </c>
      <c r="AV1718" s="13" t="s">
        <v>83</v>
      </c>
      <c r="AW1718" s="13" t="s">
        <v>30</v>
      </c>
      <c r="AX1718" s="13" t="s">
        <v>73</v>
      </c>
      <c r="AY1718" s="223" t="s">
        <v>124</v>
      </c>
    </row>
    <row r="1719" spans="2:51" s="13" customFormat="1" ht="11.25">
      <c r="B1719" s="213"/>
      <c r="C1719" s="214"/>
      <c r="D1719" s="193" t="s">
        <v>200</v>
      </c>
      <c r="E1719" s="215" t="s">
        <v>1</v>
      </c>
      <c r="F1719" s="216" t="s">
        <v>311</v>
      </c>
      <c r="G1719" s="214"/>
      <c r="H1719" s="217">
        <v>1.39</v>
      </c>
      <c r="I1719" s="218"/>
      <c r="J1719" s="214"/>
      <c r="K1719" s="214"/>
      <c r="L1719" s="219"/>
      <c r="M1719" s="220"/>
      <c r="N1719" s="221"/>
      <c r="O1719" s="221"/>
      <c r="P1719" s="221"/>
      <c r="Q1719" s="221"/>
      <c r="R1719" s="221"/>
      <c r="S1719" s="221"/>
      <c r="T1719" s="222"/>
      <c r="AT1719" s="223" t="s">
        <v>200</v>
      </c>
      <c r="AU1719" s="223" t="s">
        <v>81</v>
      </c>
      <c r="AV1719" s="13" t="s">
        <v>83</v>
      </c>
      <c r="AW1719" s="13" t="s">
        <v>30</v>
      </c>
      <c r="AX1719" s="13" t="s">
        <v>73</v>
      </c>
      <c r="AY1719" s="223" t="s">
        <v>124</v>
      </c>
    </row>
    <row r="1720" spans="2:51" s="12" customFormat="1" ht="11.25">
      <c r="B1720" s="203"/>
      <c r="C1720" s="204"/>
      <c r="D1720" s="193" t="s">
        <v>200</v>
      </c>
      <c r="E1720" s="205" t="s">
        <v>1</v>
      </c>
      <c r="F1720" s="206" t="s">
        <v>232</v>
      </c>
      <c r="G1720" s="204"/>
      <c r="H1720" s="205" t="s">
        <v>1</v>
      </c>
      <c r="I1720" s="207"/>
      <c r="J1720" s="204"/>
      <c r="K1720" s="204"/>
      <c r="L1720" s="208"/>
      <c r="M1720" s="209"/>
      <c r="N1720" s="210"/>
      <c r="O1720" s="210"/>
      <c r="P1720" s="210"/>
      <c r="Q1720" s="210"/>
      <c r="R1720" s="210"/>
      <c r="S1720" s="210"/>
      <c r="T1720" s="211"/>
      <c r="AT1720" s="212" t="s">
        <v>200</v>
      </c>
      <c r="AU1720" s="212" t="s">
        <v>81</v>
      </c>
      <c r="AV1720" s="12" t="s">
        <v>81</v>
      </c>
      <c r="AW1720" s="12" t="s">
        <v>30</v>
      </c>
      <c r="AX1720" s="12" t="s">
        <v>73</v>
      </c>
      <c r="AY1720" s="212" t="s">
        <v>124</v>
      </c>
    </row>
    <row r="1721" spans="2:51" s="12" customFormat="1" ht="11.25">
      <c r="B1721" s="203"/>
      <c r="C1721" s="204"/>
      <c r="D1721" s="193" t="s">
        <v>200</v>
      </c>
      <c r="E1721" s="205" t="s">
        <v>1</v>
      </c>
      <c r="F1721" s="206" t="s">
        <v>998</v>
      </c>
      <c r="G1721" s="204"/>
      <c r="H1721" s="205" t="s">
        <v>1</v>
      </c>
      <c r="I1721" s="207"/>
      <c r="J1721" s="204"/>
      <c r="K1721" s="204"/>
      <c r="L1721" s="208"/>
      <c r="M1721" s="209"/>
      <c r="N1721" s="210"/>
      <c r="O1721" s="210"/>
      <c r="P1721" s="210"/>
      <c r="Q1721" s="210"/>
      <c r="R1721" s="210"/>
      <c r="S1721" s="210"/>
      <c r="T1721" s="211"/>
      <c r="AT1721" s="212" t="s">
        <v>200</v>
      </c>
      <c r="AU1721" s="212" t="s">
        <v>81</v>
      </c>
      <c r="AV1721" s="12" t="s">
        <v>81</v>
      </c>
      <c r="AW1721" s="12" t="s">
        <v>30</v>
      </c>
      <c r="AX1721" s="12" t="s">
        <v>73</v>
      </c>
      <c r="AY1721" s="212" t="s">
        <v>124</v>
      </c>
    </row>
    <row r="1722" spans="2:51" s="12" customFormat="1" ht="11.25">
      <c r="B1722" s="203"/>
      <c r="C1722" s="204"/>
      <c r="D1722" s="193" t="s">
        <v>200</v>
      </c>
      <c r="E1722" s="205" t="s">
        <v>1</v>
      </c>
      <c r="F1722" s="206" t="s">
        <v>229</v>
      </c>
      <c r="G1722" s="204"/>
      <c r="H1722" s="205" t="s">
        <v>1</v>
      </c>
      <c r="I1722" s="207"/>
      <c r="J1722" s="204"/>
      <c r="K1722" s="204"/>
      <c r="L1722" s="208"/>
      <c r="M1722" s="209"/>
      <c r="N1722" s="210"/>
      <c r="O1722" s="210"/>
      <c r="P1722" s="210"/>
      <c r="Q1722" s="210"/>
      <c r="R1722" s="210"/>
      <c r="S1722" s="210"/>
      <c r="T1722" s="211"/>
      <c r="AT1722" s="212" t="s">
        <v>200</v>
      </c>
      <c r="AU1722" s="212" t="s">
        <v>81</v>
      </c>
      <c r="AV1722" s="12" t="s">
        <v>81</v>
      </c>
      <c r="AW1722" s="12" t="s">
        <v>30</v>
      </c>
      <c r="AX1722" s="12" t="s">
        <v>73</v>
      </c>
      <c r="AY1722" s="212" t="s">
        <v>124</v>
      </c>
    </row>
    <row r="1723" spans="2:51" s="13" customFormat="1" ht="11.25">
      <c r="B1723" s="213"/>
      <c r="C1723" s="214"/>
      <c r="D1723" s="193" t="s">
        <v>200</v>
      </c>
      <c r="E1723" s="215" t="s">
        <v>1</v>
      </c>
      <c r="F1723" s="216" t="s">
        <v>361</v>
      </c>
      <c r="G1723" s="214"/>
      <c r="H1723" s="217">
        <v>1.86</v>
      </c>
      <c r="I1723" s="218"/>
      <c r="J1723" s="214"/>
      <c r="K1723" s="214"/>
      <c r="L1723" s="219"/>
      <c r="M1723" s="220"/>
      <c r="N1723" s="221"/>
      <c r="O1723" s="221"/>
      <c r="P1723" s="221"/>
      <c r="Q1723" s="221"/>
      <c r="R1723" s="221"/>
      <c r="S1723" s="221"/>
      <c r="T1723" s="222"/>
      <c r="AT1723" s="223" t="s">
        <v>200</v>
      </c>
      <c r="AU1723" s="223" t="s">
        <v>81</v>
      </c>
      <c r="AV1723" s="13" t="s">
        <v>83</v>
      </c>
      <c r="AW1723" s="13" t="s">
        <v>30</v>
      </c>
      <c r="AX1723" s="13" t="s">
        <v>73</v>
      </c>
      <c r="AY1723" s="223" t="s">
        <v>124</v>
      </c>
    </row>
    <row r="1724" spans="2:51" s="13" customFormat="1" ht="11.25">
      <c r="B1724" s="213"/>
      <c r="C1724" s="214"/>
      <c r="D1724" s="193" t="s">
        <v>200</v>
      </c>
      <c r="E1724" s="215" t="s">
        <v>1</v>
      </c>
      <c r="F1724" s="216" t="s">
        <v>362</v>
      </c>
      <c r="G1724" s="214"/>
      <c r="H1724" s="217">
        <v>1.17</v>
      </c>
      <c r="I1724" s="218"/>
      <c r="J1724" s="214"/>
      <c r="K1724" s="214"/>
      <c r="L1724" s="219"/>
      <c r="M1724" s="220"/>
      <c r="N1724" s="221"/>
      <c r="O1724" s="221"/>
      <c r="P1724" s="221"/>
      <c r="Q1724" s="221"/>
      <c r="R1724" s="221"/>
      <c r="S1724" s="221"/>
      <c r="T1724" s="222"/>
      <c r="AT1724" s="223" t="s">
        <v>200</v>
      </c>
      <c r="AU1724" s="223" t="s">
        <v>81</v>
      </c>
      <c r="AV1724" s="13" t="s">
        <v>83</v>
      </c>
      <c r="AW1724" s="13" t="s">
        <v>30</v>
      </c>
      <c r="AX1724" s="13" t="s">
        <v>73</v>
      </c>
      <c r="AY1724" s="223" t="s">
        <v>124</v>
      </c>
    </row>
    <row r="1725" spans="2:51" s="13" customFormat="1" ht="11.25">
      <c r="B1725" s="213"/>
      <c r="C1725" s="214"/>
      <c r="D1725" s="193" t="s">
        <v>200</v>
      </c>
      <c r="E1725" s="215" t="s">
        <v>1</v>
      </c>
      <c r="F1725" s="216" t="s">
        <v>363</v>
      </c>
      <c r="G1725" s="214"/>
      <c r="H1725" s="217">
        <v>1.39</v>
      </c>
      <c r="I1725" s="218"/>
      <c r="J1725" s="214"/>
      <c r="K1725" s="214"/>
      <c r="L1725" s="219"/>
      <c r="M1725" s="220"/>
      <c r="N1725" s="221"/>
      <c r="O1725" s="221"/>
      <c r="P1725" s="221"/>
      <c r="Q1725" s="221"/>
      <c r="R1725" s="221"/>
      <c r="S1725" s="221"/>
      <c r="T1725" s="222"/>
      <c r="AT1725" s="223" t="s">
        <v>200</v>
      </c>
      <c r="AU1725" s="223" t="s">
        <v>81</v>
      </c>
      <c r="AV1725" s="13" t="s">
        <v>83</v>
      </c>
      <c r="AW1725" s="13" t="s">
        <v>30</v>
      </c>
      <c r="AX1725" s="13" t="s">
        <v>73</v>
      </c>
      <c r="AY1725" s="223" t="s">
        <v>124</v>
      </c>
    </row>
    <row r="1726" spans="2:51" s="12" customFormat="1" ht="11.25">
      <c r="B1726" s="203"/>
      <c r="C1726" s="204"/>
      <c r="D1726" s="193" t="s">
        <v>200</v>
      </c>
      <c r="E1726" s="205" t="s">
        <v>1</v>
      </c>
      <c r="F1726" s="206" t="s">
        <v>999</v>
      </c>
      <c r="G1726" s="204"/>
      <c r="H1726" s="205" t="s">
        <v>1</v>
      </c>
      <c r="I1726" s="207"/>
      <c r="J1726" s="204"/>
      <c r="K1726" s="204"/>
      <c r="L1726" s="208"/>
      <c r="M1726" s="209"/>
      <c r="N1726" s="210"/>
      <c r="O1726" s="210"/>
      <c r="P1726" s="210"/>
      <c r="Q1726" s="210"/>
      <c r="R1726" s="210"/>
      <c r="S1726" s="210"/>
      <c r="T1726" s="211"/>
      <c r="AT1726" s="212" t="s">
        <v>200</v>
      </c>
      <c r="AU1726" s="212" t="s">
        <v>81</v>
      </c>
      <c r="AV1726" s="12" t="s">
        <v>81</v>
      </c>
      <c r="AW1726" s="12" t="s">
        <v>30</v>
      </c>
      <c r="AX1726" s="12" t="s">
        <v>73</v>
      </c>
      <c r="AY1726" s="212" t="s">
        <v>124</v>
      </c>
    </row>
    <row r="1727" spans="2:51" s="12" customFormat="1" ht="11.25">
      <c r="B1727" s="203"/>
      <c r="C1727" s="204"/>
      <c r="D1727" s="193" t="s">
        <v>200</v>
      </c>
      <c r="E1727" s="205" t="s">
        <v>1</v>
      </c>
      <c r="F1727" s="206" t="s">
        <v>231</v>
      </c>
      <c r="G1727" s="204"/>
      <c r="H1727" s="205" t="s">
        <v>1</v>
      </c>
      <c r="I1727" s="207"/>
      <c r="J1727" s="204"/>
      <c r="K1727" s="204"/>
      <c r="L1727" s="208"/>
      <c r="M1727" s="209"/>
      <c r="N1727" s="210"/>
      <c r="O1727" s="210"/>
      <c r="P1727" s="210"/>
      <c r="Q1727" s="210"/>
      <c r="R1727" s="210"/>
      <c r="S1727" s="210"/>
      <c r="T1727" s="211"/>
      <c r="AT1727" s="212" t="s">
        <v>200</v>
      </c>
      <c r="AU1727" s="212" t="s">
        <v>81</v>
      </c>
      <c r="AV1727" s="12" t="s">
        <v>81</v>
      </c>
      <c r="AW1727" s="12" t="s">
        <v>30</v>
      </c>
      <c r="AX1727" s="12" t="s">
        <v>73</v>
      </c>
      <c r="AY1727" s="212" t="s">
        <v>124</v>
      </c>
    </row>
    <row r="1728" spans="2:51" s="13" customFormat="1" ht="11.25">
      <c r="B1728" s="213"/>
      <c r="C1728" s="214"/>
      <c r="D1728" s="193" t="s">
        <v>200</v>
      </c>
      <c r="E1728" s="215" t="s">
        <v>1</v>
      </c>
      <c r="F1728" s="216" t="s">
        <v>373</v>
      </c>
      <c r="G1728" s="214"/>
      <c r="H1728" s="217">
        <v>1.86</v>
      </c>
      <c r="I1728" s="218"/>
      <c r="J1728" s="214"/>
      <c r="K1728" s="214"/>
      <c r="L1728" s="219"/>
      <c r="M1728" s="220"/>
      <c r="N1728" s="221"/>
      <c r="O1728" s="221"/>
      <c r="P1728" s="221"/>
      <c r="Q1728" s="221"/>
      <c r="R1728" s="221"/>
      <c r="S1728" s="221"/>
      <c r="T1728" s="222"/>
      <c r="AT1728" s="223" t="s">
        <v>200</v>
      </c>
      <c r="AU1728" s="223" t="s">
        <v>81</v>
      </c>
      <c r="AV1728" s="13" t="s">
        <v>83</v>
      </c>
      <c r="AW1728" s="13" t="s">
        <v>30</v>
      </c>
      <c r="AX1728" s="13" t="s">
        <v>73</v>
      </c>
      <c r="AY1728" s="223" t="s">
        <v>124</v>
      </c>
    </row>
    <row r="1729" spans="1:65" s="13" customFormat="1" ht="11.25">
      <c r="B1729" s="213"/>
      <c r="C1729" s="214"/>
      <c r="D1729" s="193" t="s">
        <v>200</v>
      </c>
      <c r="E1729" s="215" t="s">
        <v>1</v>
      </c>
      <c r="F1729" s="216" t="s">
        <v>374</v>
      </c>
      <c r="G1729" s="214"/>
      <c r="H1729" s="217">
        <v>1.17</v>
      </c>
      <c r="I1729" s="218"/>
      <c r="J1729" s="214"/>
      <c r="K1729" s="214"/>
      <c r="L1729" s="219"/>
      <c r="M1729" s="220"/>
      <c r="N1729" s="221"/>
      <c r="O1729" s="221"/>
      <c r="P1729" s="221"/>
      <c r="Q1729" s="221"/>
      <c r="R1729" s="221"/>
      <c r="S1729" s="221"/>
      <c r="T1729" s="222"/>
      <c r="AT1729" s="223" t="s">
        <v>200</v>
      </c>
      <c r="AU1729" s="223" t="s">
        <v>81</v>
      </c>
      <c r="AV1729" s="13" t="s">
        <v>83</v>
      </c>
      <c r="AW1729" s="13" t="s">
        <v>30</v>
      </c>
      <c r="AX1729" s="13" t="s">
        <v>73</v>
      </c>
      <c r="AY1729" s="223" t="s">
        <v>124</v>
      </c>
    </row>
    <row r="1730" spans="1:65" s="13" customFormat="1" ht="11.25">
      <c r="B1730" s="213"/>
      <c r="C1730" s="214"/>
      <c r="D1730" s="193" t="s">
        <v>200</v>
      </c>
      <c r="E1730" s="215" t="s">
        <v>1</v>
      </c>
      <c r="F1730" s="216" t="s">
        <v>375</v>
      </c>
      <c r="G1730" s="214"/>
      <c r="H1730" s="217">
        <v>1.39</v>
      </c>
      <c r="I1730" s="218"/>
      <c r="J1730" s="214"/>
      <c r="K1730" s="214"/>
      <c r="L1730" s="219"/>
      <c r="M1730" s="220"/>
      <c r="N1730" s="221"/>
      <c r="O1730" s="221"/>
      <c r="P1730" s="221"/>
      <c r="Q1730" s="221"/>
      <c r="R1730" s="221"/>
      <c r="S1730" s="221"/>
      <c r="T1730" s="222"/>
      <c r="AT1730" s="223" t="s">
        <v>200</v>
      </c>
      <c r="AU1730" s="223" t="s">
        <v>81</v>
      </c>
      <c r="AV1730" s="13" t="s">
        <v>83</v>
      </c>
      <c r="AW1730" s="13" t="s">
        <v>30</v>
      </c>
      <c r="AX1730" s="13" t="s">
        <v>73</v>
      </c>
      <c r="AY1730" s="223" t="s">
        <v>124</v>
      </c>
    </row>
    <row r="1731" spans="1:65" s="14" customFormat="1" ht="11.25">
      <c r="B1731" s="224"/>
      <c r="C1731" s="225"/>
      <c r="D1731" s="193" t="s">
        <v>200</v>
      </c>
      <c r="E1731" s="226" t="s">
        <v>1</v>
      </c>
      <c r="F1731" s="227" t="s">
        <v>205</v>
      </c>
      <c r="G1731" s="225"/>
      <c r="H1731" s="228">
        <v>20.6</v>
      </c>
      <c r="I1731" s="229"/>
      <c r="J1731" s="225"/>
      <c r="K1731" s="225"/>
      <c r="L1731" s="230"/>
      <c r="M1731" s="231"/>
      <c r="N1731" s="232"/>
      <c r="O1731" s="232"/>
      <c r="P1731" s="232"/>
      <c r="Q1731" s="232"/>
      <c r="R1731" s="232"/>
      <c r="S1731" s="232"/>
      <c r="T1731" s="233"/>
      <c r="AT1731" s="234" t="s">
        <v>200</v>
      </c>
      <c r="AU1731" s="234" t="s">
        <v>81</v>
      </c>
      <c r="AV1731" s="14" t="s">
        <v>129</v>
      </c>
      <c r="AW1731" s="14" t="s">
        <v>30</v>
      </c>
      <c r="AX1731" s="14" t="s">
        <v>81</v>
      </c>
      <c r="AY1731" s="234" t="s">
        <v>124</v>
      </c>
    </row>
    <row r="1732" spans="1:65" s="2" customFormat="1" ht="37.9" customHeight="1">
      <c r="A1732" s="34"/>
      <c r="B1732" s="35"/>
      <c r="C1732" s="179" t="s">
        <v>680</v>
      </c>
      <c r="D1732" s="179" t="s">
        <v>125</v>
      </c>
      <c r="E1732" s="180" t="s">
        <v>1213</v>
      </c>
      <c r="F1732" s="181" t="s">
        <v>1214</v>
      </c>
      <c r="G1732" s="182" t="s">
        <v>1215</v>
      </c>
      <c r="H1732" s="183">
        <v>296.64</v>
      </c>
      <c r="I1732" s="184"/>
      <c r="J1732" s="185">
        <f>ROUND(I1732*H1732,2)</f>
        <v>0</v>
      </c>
      <c r="K1732" s="186"/>
      <c r="L1732" s="39"/>
      <c r="M1732" s="187" t="s">
        <v>1</v>
      </c>
      <c r="N1732" s="188" t="s">
        <v>38</v>
      </c>
      <c r="O1732" s="71"/>
      <c r="P1732" s="189">
        <f>O1732*H1732</f>
        <v>0</v>
      </c>
      <c r="Q1732" s="189">
        <v>0</v>
      </c>
      <c r="R1732" s="189">
        <f>Q1732*H1732</f>
        <v>0</v>
      </c>
      <c r="S1732" s="189">
        <v>0</v>
      </c>
      <c r="T1732" s="190">
        <f>S1732*H1732</f>
        <v>0</v>
      </c>
      <c r="U1732" s="34"/>
      <c r="V1732" s="34"/>
      <c r="W1732" s="34"/>
      <c r="X1732" s="34"/>
      <c r="Y1732" s="34"/>
      <c r="Z1732" s="34"/>
      <c r="AA1732" s="34"/>
      <c r="AB1732" s="34"/>
      <c r="AC1732" s="34"/>
      <c r="AD1732" s="34"/>
      <c r="AE1732" s="34"/>
      <c r="AR1732" s="191" t="s">
        <v>162</v>
      </c>
      <c r="AT1732" s="191" t="s">
        <v>125</v>
      </c>
      <c r="AU1732" s="191" t="s">
        <v>81</v>
      </c>
      <c r="AY1732" s="17" t="s">
        <v>124</v>
      </c>
      <c r="BE1732" s="192">
        <f>IF(N1732="základní",J1732,0)</f>
        <v>0</v>
      </c>
      <c r="BF1732" s="192">
        <f>IF(N1732="snížená",J1732,0)</f>
        <v>0</v>
      </c>
      <c r="BG1732" s="192">
        <f>IF(N1732="zákl. přenesená",J1732,0)</f>
        <v>0</v>
      </c>
      <c r="BH1732" s="192">
        <f>IF(N1732="sníž. přenesená",J1732,0)</f>
        <v>0</v>
      </c>
      <c r="BI1732" s="192">
        <f>IF(N1732="nulová",J1732,0)</f>
        <v>0</v>
      </c>
      <c r="BJ1732" s="17" t="s">
        <v>81</v>
      </c>
      <c r="BK1732" s="192">
        <f>ROUND(I1732*H1732,2)</f>
        <v>0</v>
      </c>
      <c r="BL1732" s="17" t="s">
        <v>162</v>
      </c>
      <c r="BM1732" s="191" t="s">
        <v>1216</v>
      </c>
    </row>
    <row r="1733" spans="1:65" s="13" customFormat="1" ht="11.25">
      <c r="B1733" s="213"/>
      <c r="C1733" s="214"/>
      <c r="D1733" s="193" t="s">
        <v>200</v>
      </c>
      <c r="E1733" s="215" t="s">
        <v>1</v>
      </c>
      <c r="F1733" s="216" t="s">
        <v>1217</v>
      </c>
      <c r="G1733" s="214"/>
      <c r="H1733" s="217">
        <v>296.64</v>
      </c>
      <c r="I1733" s="218"/>
      <c r="J1733" s="214"/>
      <c r="K1733" s="214"/>
      <c r="L1733" s="219"/>
      <c r="M1733" s="220"/>
      <c r="N1733" s="221"/>
      <c r="O1733" s="221"/>
      <c r="P1733" s="221"/>
      <c r="Q1733" s="221"/>
      <c r="R1733" s="221"/>
      <c r="S1733" s="221"/>
      <c r="T1733" s="222"/>
      <c r="AT1733" s="223" t="s">
        <v>200</v>
      </c>
      <c r="AU1733" s="223" t="s">
        <v>81</v>
      </c>
      <c r="AV1733" s="13" t="s">
        <v>83</v>
      </c>
      <c r="AW1733" s="13" t="s">
        <v>30</v>
      </c>
      <c r="AX1733" s="13" t="s">
        <v>73</v>
      </c>
      <c r="AY1733" s="223" t="s">
        <v>124</v>
      </c>
    </row>
    <row r="1734" spans="1:65" s="12" customFormat="1" ht="11.25">
      <c r="B1734" s="203"/>
      <c r="C1734" s="204"/>
      <c r="D1734" s="193" t="s">
        <v>200</v>
      </c>
      <c r="E1734" s="205" t="s">
        <v>1</v>
      </c>
      <c r="F1734" s="206" t="s">
        <v>1218</v>
      </c>
      <c r="G1734" s="204"/>
      <c r="H1734" s="205" t="s">
        <v>1</v>
      </c>
      <c r="I1734" s="207"/>
      <c r="J1734" s="204"/>
      <c r="K1734" s="204"/>
      <c r="L1734" s="208"/>
      <c r="M1734" s="209"/>
      <c r="N1734" s="210"/>
      <c r="O1734" s="210"/>
      <c r="P1734" s="210"/>
      <c r="Q1734" s="210"/>
      <c r="R1734" s="210"/>
      <c r="S1734" s="210"/>
      <c r="T1734" s="211"/>
      <c r="AT1734" s="212" t="s">
        <v>200</v>
      </c>
      <c r="AU1734" s="212" t="s">
        <v>81</v>
      </c>
      <c r="AV1734" s="12" t="s">
        <v>81</v>
      </c>
      <c r="AW1734" s="12" t="s">
        <v>30</v>
      </c>
      <c r="AX1734" s="12" t="s">
        <v>73</v>
      </c>
      <c r="AY1734" s="212" t="s">
        <v>124</v>
      </c>
    </row>
    <row r="1735" spans="1:65" s="14" customFormat="1" ht="11.25">
      <c r="B1735" s="224"/>
      <c r="C1735" s="225"/>
      <c r="D1735" s="193" t="s">
        <v>200</v>
      </c>
      <c r="E1735" s="226" t="s">
        <v>1</v>
      </c>
      <c r="F1735" s="227" t="s">
        <v>205</v>
      </c>
      <c r="G1735" s="225"/>
      <c r="H1735" s="228">
        <v>296.64</v>
      </c>
      <c r="I1735" s="229"/>
      <c r="J1735" s="225"/>
      <c r="K1735" s="225"/>
      <c r="L1735" s="230"/>
      <c r="M1735" s="231"/>
      <c r="N1735" s="232"/>
      <c r="O1735" s="232"/>
      <c r="P1735" s="232"/>
      <c r="Q1735" s="232"/>
      <c r="R1735" s="232"/>
      <c r="S1735" s="232"/>
      <c r="T1735" s="233"/>
      <c r="AT1735" s="234" t="s">
        <v>200</v>
      </c>
      <c r="AU1735" s="234" t="s">
        <v>81</v>
      </c>
      <c r="AV1735" s="14" t="s">
        <v>129</v>
      </c>
      <c r="AW1735" s="14" t="s">
        <v>30</v>
      </c>
      <c r="AX1735" s="14" t="s">
        <v>81</v>
      </c>
      <c r="AY1735" s="234" t="s">
        <v>124</v>
      </c>
    </row>
    <row r="1736" spans="1:65" s="2" customFormat="1" ht="33" customHeight="1">
      <c r="A1736" s="34"/>
      <c r="B1736" s="35"/>
      <c r="C1736" s="179" t="s">
        <v>1219</v>
      </c>
      <c r="D1736" s="179" t="s">
        <v>125</v>
      </c>
      <c r="E1736" s="180" t="s">
        <v>1220</v>
      </c>
      <c r="F1736" s="181" t="s">
        <v>1221</v>
      </c>
      <c r="G1736" s="182" t="s">
        <v>216</v>
      </c>
      <c r="H1736" s="183">
        <v>28.843</v>
      </c>
      <c r="I1736" s="184"/>
      <c r="J1736" s="185">
        <f>ROUND(I1736*H1736,2)</f>
        <v>0</v>
      </c>
      <c r="K1736" s="186"/>
      <c r="L1736" s="39"/>
      <c r="M1736" s="187" t="s">
        <v>1</v>
      </c>
      <c r="N1736" s="188" t="s">
        <v>38</v>
      </c>
      <c r="O1736" s="71"/>
      <c r="P1736" s="189">
        <f>O1736*H1736</f>
        <v>0</v>
      </c>
      <c r="Q1736" s="189">
        <v>0</v>
      </c>
      <c r="R1736" s="189">
        <f>Q1736*H1736</f>
        <v>0</v>
      </c>
      <c r="S1736" s="189">
        <v>0</v>
      </c>
      <c r="T1736" s="190">
        <f>S1736*H1736</f>
        <v>0</v>
      </c>
      <c r="U1736" s="34"/>
      <c r="V1736" s="34"/>
      <c r="W1736" s="34"/>
      <c r="X1736" s="34"/>
      <c r="Y1736" s="34"/>
      <c r="Z1736" s="34"/>
      <c r="AA1736" s="34"/>
      <c r="AB1736" s="34"/>
      <c r="AC1736" s="34"/>
      <c r="AD1736" s="34"/>
      <c r="AE1736" s="34"/>
      <c r="AR1736" s="191" t="s">
        <v>162</v>
      </c>
      <c r="AT1736" s="191" t="s">
        <v>125</v>
      </c>
      <c r="AU1736" s="191" t="s">
        <v>81</v>
      </c>
      <c r="AY1736" s="17" t="s">
        <v>124</v>
      </c>
      <c r="BE1736" s="192">
        <f>IF(N1736="základní",J1736,0)</f>
        <v>0</v>
      </c>
      <c r="BF1736" s="192">
        <f>IF(N1736="snížená",J1736,0)</f>
        <v>0</v>
      </c>
      <c r="BG1736" s="192">
        <f>IF(N1736="zákl. přenesená",J1736,0)</f>
        <v>0</v>
      </c>
      <c r="BH1736" s="192">
        <f>IF(N1736="sníž. přenesená",J1736,0)</f>
        <v>0</v>
      </c>
      <c r="BI1736" s="192">
        <f>IF(N1736="nulová",J1736,0)</f>
        <v>0</v>
      </c>
      <c r="BJ1736" s="17" t="s">
        <v>81</v>
      </c>
      <c r="BK1736" s="192">
        <f>ROUND(I1736*H1736,2)</f>
        <v>0</v>
      </c>
      <c r="BL1736" s="17" t="s">
        <v>162</v>
      </c>
      <c r="BM1736" s="191" t="s">
        <v>1222</v>
      </c>
    </row>
    <row r="1737" spans="1:65" s="13" customFormat="1" ht="11.25">
      <c r="B1737" s="213"/>
      <c r="C1737" s="214"/>
      <c r="D1737" s="193" t="s">
        <v>200</v>
      </c>
      <c r="E1737" s="215" t="s">
        <v>1</v>
      </c>
      <c r="F1737" s="216" t="s">
        <v>1223</v>
      </c>
      <c r="G1737" s="214"/>
      <c r="H1737" s="217">
        <v>20.6</v>
      </c>
      <c r="I1737" s="218"/>
      <c r="J1737" s="214"/>
      <c r="K1737" s="214"/>
      <c r="L1737" s="219"/>
      <c r="M1737" s="220"/>
      <c r="N1737" s="221"/>
      <c r="O1737" s="221"/>
      <c r="P1737" s="221"/>
      <c r="Q1737" s="221"/>
      <c r="R1737" s="221"/>
      <c r="S1737" s="221"/>
      <c r="T1737" s="222"/>
      <c r="AT1737" s="223" t="s">
        <v>200</v>
      </c>
      <c r="AU1737" s="223" t="s">
        <v>81</v>
      </c>
      <c r="AV1737" s="13" t="s">
        <v>83</v>
      </c>
      <c r="AW1737" s="13" t="s">
        <v>30</v>
      </c>
      <c r="AX1737" s="13" t="s">
        <v>73</v>
      </c>
      <c r="AY1737" s="223" t="s">
        <v>124</v>
      </c>
    </row>
    <row r="1738" spans="1:65" s="12" customFormat="1" ht="11.25">
      <c r="B1738" s="203"/>
      <c r="C1738" s="204"/>
      <c r="D1738" s="193" t="s">
        <v>200</v>
      </c>
      <c r="E1738" s="205" t="s">
        <v>1</v>
      </c>
      <c r="F1738" s="206" t="s">
        <v>1224</v>
      </c>
      <c r="G1738" s="204"/>
      <c r="H1738" s="205" t="s">
        <v>1</v>
      </c>
      <c r="I1738" s="207"/>
      <c r="J1738" s="204"/>
      <c r="K1738" s="204"/>
      <c r="L1738" s="208"/>
      <c r="M1738" s="209"/>
      <c r="N1738" s="210"/>
      <c r="O1738" s="210"/>
      <c r="P1738" s="210"/>
      <c r="Q1738" s="210"/>
      <c r="R1738" s="210"/>
      <c r="S1738" s="210"/>
      <c r="T1738" s="211"/>
      <c r="AT1738" s="212" t="s">
        <v>200</v>
      </c>
      <c r="AU1738" s="212" t="s">
        <v>81</v>
      </c>
      <c r="AV1738" s="12" t="s">
        <v>81</v>
      </c>
      <c r="AW1738" s="12" t="s">
        <v>30</v>
      </c>
      <c r="AX1738" s="12" t="s">
        <v>73</v>
      </c>
      <c r="AY1738" s="212" t="s">
        <v>124</v>
      </c>
    </row>
    <row r="1739" spans="1:65" s="13" customFormat="1" ht="11.25">
      <c r="B1739" s="213"/>
      <c r="C1739" s="214"/>
      <c r="D1739" s="193" t="s">
        <v>200</v>
      </c>
      <c r="E1739" s="215" t="s">
        <v>1</v>
      </c>
      <c r="F1739" s="216" t="s">
        <v>1225</v>
      </c>
      <c r="G1739" s="214"/>
      <c r="H1739" s="217">
        <v>8.2430000000000003</v>
      </c>
      <c r="I1739" s="218"/>
      <c r="J1739" s="214"/>
      <c r="K1739" s="214"/>
      <c r="L1739" s="219"/>
      <c r="M1739" s="220"/>
      <c r="N1739" s="221"/>
      <c r="O1739" s="221"/>
      <c r="P1739" s="221"/>
      <c r="Q1739" s="221"/>
      <c r="R1739" s="221"/>
      <c r="S1739" s="221"/>
      <c r="T1739" s="222"/>
      <c r="AT1739" s="223" t="s">
        <v>200</v>
      </c>
      <c r="AU1739" s="223" t="s">
        <v>81</v>
      </c>
      <c r="AV1739" s="13" t="s">
        <v>83</v>
      </c>
      <c r="AW1739" s="13" t="s">
        <v>30</v>
      </c>
      <c r="AX1739" s="13" t="s">
        <v>73</v>
      </c>
      <c r="AY1739" s="223" t="s">
        <v>124</v>
      </c>
    </row>
    <row r="1740" spans="1:65" s="12" customFormat="1" ht="11.25">
      <c r="B1740" s="203"/>
      <c r="C1740" s="204"/>
      <c r="D1740" s="193" t="s">
        <v>200</v>
      </c>
      <c r="E1740" s="205" t="s">
        <v>1</v>
      </c>
      <c r="F1740" s="206" t="s">
        <v>1226</v>
      </c>
      <c r="G1740" s="204"/>
      <c r="H1740" s="205" t="s">
        <v>1</v>
      </c>
      <c r="I1740" s="207"/>
      <c r="J1740" s="204"/>
      <c r="K1740" s="204"/>
      <c r="L1740" s="208"/>
      <c r="M1740" s="209"/>
      <c r="N1740" s="210"/>
      <c r="O1740" s="210"/>
      <c r="P1740" s="210"/>
      <c r="Q1740" s="210"/>
      <c r="R1740" s="210"/>
      <c r="S1740" s="210"/>
      <c r="T1740" s="211"/>
      <c r="AT1740" s="212" t="s">
        <v>200</v>
      </c>
      <c r="AU1740" s="212" t="s">
        <v>81</v>
      </c>
      <c r="AV1740" s="12" t="s">
        <v>81</v>
      </c>
      <c r="AW1740" s="12" t="s">
        <v>30</v>
      </c>
      <c r="AX1740" s="12" t="s">
        <v>73</v>
      </c>
      <c r="AY1740" s="212" t="s">
        <v>124</v>
      </c>
    </row>
    <row r="1741" spans="1:65" s="14" customFormat="1" ht="11.25">
      <c r="B1741" s="224"/>
      <c r="C1741" s="225"/>
      <c r="D1741" s="193" t="s">
        <v>200</v>
      </c>
      <c r="E1741" s="226" t="s">
        <v>1</v>
      </c>
      <c r="F1741" s="227" t="s">
        <v>205</v>
      </c>
      <c r="G1741" s="225"/>
      <c r="H1741" s="228">
        <v>28.843000000000004</v>
      </c>
      <c r="I1741" s="229"/>
      <c r="J1741" s="225"/>
      <c r="K1741" s="225"/>
      <c r="L1741" s="230"/>
      <c r="M1741" s="231"/>
      <c r="N1741" s="232"/>
      <c r="O1741" s="232"/>
      <c r="P1741" s="232"/>
      <c r="Q1741" s="232"/>
      <c r="R1741" s="232"/>
      <c r="S1741" s="232"/>
      <c r="T1741" s="233"/>
      <c r="AT1741" s="234" t="s">
        <v>200</v>
      </c>
      <c r="AU1741" s="234" t="s">
        <v>81</v>
      </c>
      <c r="AV1741" s="14" t="s">
        <v>129</v>
      </c>
      <c r="AW1741" s="14" t="s">
        <v>30</v>
      </c>
      <c r="AX1741" s="14" t="s">
        <v>81</v>
      </c>
      <c r="AY1741" s="234" t="s">
        <v>124</v>
      </c>
    </row>
    <row r="1742" spans="1:65" s="2" customFormat="1" ht="24.2" customHeight="1">
      <c r="A1742" s="34"/>
      <c r="B1742" s="35"/>
      <c r="C1742" s="179" t="s">
        <v>687</v>
      </c>
      <c r="D1742" s="179" t="s">
        <v>125</v>
      </c>
      <c r="E1742" s="180" t="s">
        <v>1227</v>
      </c>
      <c r="F1742" s="181" t="s">
        <v>1228</v>
      </c>
      <c r="G1742" s="182" t="s">
        <v>526</v>
      </c>
      <c r="H1742" s="183">
        <v>1.0960000000000001</v>
      </c>
      <c r="I1742" s="184"/>
      <c r="J1742" s="185">
        <f>ROUND(I1742*H1742,2)</f>
        <v>0</v>
      </c>
      <c r="K1742" s="186"/>
      <c r="L1742" s="39"/>
      <c r="M1742" s="187" t="s">
        <v>1</v>
      </c>
      <c r="N1742" s="188" t="s">
        <v>38</v>
      </c>
      <c r="O1742" s="71"/>
      <c r="P1742" s="189">
        <f>O1742*H1742</f>
        <v>0</v>
      </c>
      <c r="Q1742" s="189">
        <v>0</v>
      </c>
      <c r="R1742" s="189">
        <f>Q1742*H1742</f>
        <v>0</v>
      </c>
      <c r="S1742" s="189">
        <v>0</v>
      </c>
      <c r="T1742" s="190">
        <f>S1742*H1742</f>
        <v>0</v>
      </c>
      <c r="U1742" s="34"/>
      <c r="V1742" s="34"/>
      <c r="W1742" s="34"/>
      <c r="X1742" s="34"/>
      <c r="Y1742" s="34"/>
      <c r="Z1742" s="34"/>
      <c r="AA1742" s="34"/>
      <c r="AB1742" s="34"/>
      <c r="AC1742" s="34"/>
      <c r="AD1742" s="34"/>
      <c r="AE1742" s="34"/>
      <c r="AR1742" s="191" t="s">
        <v>162</v>
      </c>
      <c r="AT1742" s="191" t="s">
        <v>125</v>
      </c>
      <c r="AU1742" s="191" t="s">
        <v>81</v>
      </c>
      <c r="AY1742" s="17" t="s">
        <v>124</v>
      </c>
      <c r="BE1742" s="192">
        <f>IF(N1742="základní",J1742,0)</f>
        <v>0</v>
      </c>
      <c r="BF1742" s="192">
        <f>IF(N1742="snížená",J1742,0)</f>
        <v>0</v>
      </c>
      <c r="BG1742" s="192">
        <f>IF(N1742="zákl. přenesená",J1742,0)</f>
        <v>0</v>
      </c>
      <c r="BH1742" s="192">
        <f>IF(N1742="sníž. přenesená",J1742,0)</f>
        <v>0</v>
      </c>
      <c r="BI1742" s="192">
        <f>IF(N1742="nulová",J1742,0)</f>
        <v>0</v>
      </c>
      <c r="BJ1742" s="17" t="s">
        <v>81</v>
      </c>
      <c r="BK1742" s="192">
        <f>ROUND(I1742*H1742,2)</f>
        <v>0</v>
      </c>
      <c r="BL1742" s="17" t="s">
        <v>162</v>
      </c>
      <c r="BM1742" s="191" t="s">
        <v>1229</v>
      </c>
    </row>
    <row r="1743" spans="1:65" s="2" customFormat="1" ht="19.5">
      <c r="A1743" s="34"/>
      <c r="B1743" s="35"/>
      <c r="C1743" s="36"/>
      <c r="D1743" s="193" t="s">
        <v>198</v>
      </c>
      <c r="E1743" s="36"/>
      <c r="F1743" s="194" t="s">
        <v>1230</v>
      </c>
      <c r="G1743" s="36"/>
      <c r="H1743" s="36"/>
      <c r="I1743" s="195"/>
      <c r="J1743" s="36"/>
      <c r="K1743" s="36"/>
      <c r="L1743" s="39"/>
      <c r="M1743" s="196"/>
      <c r="N1743" s="197"/>
      <c r="O1743" s="71"/>
      <c r="P1743" s="71"/>
      <c r="Q1743" s="71"/>
      <c r="R1743" s="71"/>
      <c r="S1743" s="71"/>
      <c r="T1743" s="72"/>
      <c r="U1743" s="34"/>
      <c r="V1743" s="34"/>
      <c r="W1743" s="34"/>
      <c r="X1743" s="34"/>
      <c r="Y1743" s="34"/>
      <c r="Z1743" s="34"/>
      <c r="AA1743" s="34"/>
      <c r="AB1743" s="34"/>
      <c r="AC1743" s="34"/>
      <c r="AD1743" s="34"/>
      <c r="AE1743" s="34"/>
      <c r="AT1743" s="17" t="s">
        <v>198</v>
      </c>
      <c r="AU1743" s="17" t="s">
        <v>81</v>
      </c>
    </row>
    <row r="1744" spans="1:65" s="11" customFormat="1" ht="25.9" customHeight="1">
      <c r="B1744" s="165"/>
      <c r="C1744" s="166"/>
      <c r="D1744" s="167" t="s">
        <v>72</v>
      </c>
      <c r="E1744" s="168" t="s">
        <v>1231</v>
      </c>
      <c r="F1744" s="168" t="s">
        <v>1232</v>
      </c>
      <c r="G1744" s="166"/>
      <c r="H1744" s="166"/>
      <c r="I1744" s="169"/>
      <c r="J1744" s="170">
        <f>BK1744</f>
        <v>0</v>
      </c>
      <c r="K1744" s="166"/>
      <c r="L1744" s="171"/>
      <c r="M1744" s="172"/>
      <c r="N1744" s="173"/>
      <c r="O1744" s="173"/>
      <c r="P1744" s="174">
        <f>SUM(P1745:P1978)</f>
        <v>0</v>
      </c>
      <c r="Q1744" s="173"/>
      <c r="R1744" s="174">
        <f>SUM(R1745:R1978)</f>
        <v>0</v>
      </c>
      <c r="S1744" s="173"/>
      <c r="T1744" s="175">
        <f>SUM(T1745:T1978)</f>
        <v>0</v>
      </c>
      <c r="AR1744" s="176" t="s">
        <v>83</v>
      </c>
      <c r="AT1744" s="177" t="s">
        <v>72</v>
      </c>
      <c r="AU1744" s="177" t="s">
        <v>73</v>
      </c>
      <c r="AY1744" s="176" t="s">
        <v>124</v>
      </c>
      <c r="BK1744" s="178">
        <f>SUM(BK1745:BK1978)</f>
        <v>0</v>
      </c>
    </row>
    <row r="1745" spans="1:65" s="2" customFormat="1" ht="24.2" customHeight="1">
      <c r="A1745" s="34"/>
      <c r="B1745" s="35"/>
      <c r="C1745" s="179" t="s">
        <v>1233</v>
      </c>
      <c r="D1745" s="179" t="s">
        <v>125</v>
      </c>
      <c r="E1745" s="180" t="s">
        <v>1234</v>
      </c>
      <c r="F1745" s="181" t="s">
        <v>1235</v>
      </c>
      <c r="G1745" s="182" t="s">
        <v>216</v>
      </c>
      <c r="H1745" s="183">
        <v>817.06500000000005</v>
      </c>
      <c r="I1745" s="184"/>
      <c r="J1745" s="185">
        <f>ROUND(I1745*H1745,2)</f>
        <v>0</v>
      </c>
      <c r="K1745" s="186"/>
      <c r="L1745" s="39"/>
      <c r="M1745" s="187" t="s">
        <v>1</v>
      </c>
      <c r="N1745" s="188" t="s">
        <v>38</v>
      </c>
      <c r="O1745" s="71"/>
      <c r="P1745" s="189">
        <f>O1745*H1745</f>
        <v>0</v>
      </c>
      <c r="Q1745" s="189">
        <v>0</v>
      </c>
      <c r="R1745" s="189">
        <f>Q1745*H1745</f>
        <v>0</v>
      </c>
      <c r="S1745" s="189">
        <v>0</v>
      </c>
      <c r="T1745" s="190">
        <f>S1745*H1745</f>
        <v>0</v>
      </c>
      <c r="U1745" s="34"/>
      <c r="V1745" s="34"/>
      <c r="W1745" s="34"/>
      <c r="X1745" s="34"/>
      <c r="Y1745" s="34"/>
      <c r="Z1745" s="34"/>
      <c r="AA1745" s="34"/>
      <c r="AB1745" s="34"/>
      <c r="AC1745" s="34"/>
      <c r="AD1745" s="34"/>
      <c r="AE1745" s="34"/>
      <c r="AR1745" s="191" t="s">
        <v>162</v>
      </c>
      <c r="AT1745" s="191" t="s">
        <v>125</v>
      </c>
      <c r="AU1745" s="191" t="s">
        <v>81</v>
      </c>
      <c r="AY1745" s="17" t="s">
        <v>124</v>
      </c>
      <c r="BE1745" s="192">
        <f>IF(N1745="základní",J1745,0)</f>
        <v>0</v>
      </c>
      <c r="BF1745" s="192">
        <f>IF(N1745="snížená",J1745,0)</f>
        <v>0</v>
      </c>
      <c r="BG1745" s="192">
        <f>IF(N1745="zákl. přenesená",J1745,0)</f>
        <v>0</v>
      </c>
      <c r="BH1745" s="192">
        <f>IF(N1745="sníž. přenesená",J1745,0)</f>
        <v>0</v>
      </c>
      <c r="BI1745" s="192">
        <f>IF(N1745="nulová",J1745,0)</f>
        <v>0</v>
      </c>
      <c r="BJ1745" s="17" t="s">
        <v>81</v>
      </c>
      <c r="BK1745" s="192">
        <f>ROUND(I1745*H1745,2)</f>
        <v>0</v>
      </c>
      <c r="BL1745" s="17" t="s">
        <v>162</v>
      </c>
      <c r="BM1745" s="191" t="s">
        <v>1236</v>
      </c>
    </row>
    <row r="1746" spans="1:65" s="2" customFormat="1" ht="19.5">
      <c r="A1746" s="34"/>
      <c r="B1746" s="35"/>
      <c r="C1746" s="36"/>
      <c r="D1746" s="193" t="s">
        <v>198</v>
      </c>
      <c r="E1746" s="36"/>
      <c r="F1746" s="194" t="s">
        <v>1237</v>
      </c>
      <c r="G1746" s="36"/>
      <c r="H1746" s="36"/>
      <c r="I1746" s="195"/>
      <c r="J1746" s="36"/>
      <c r="K1746" s="36"/>
      <c r="L1746" s="39"/>
      <c r="M1746" s="196"/>
      <c r="N1746" s="197"/>
      <c r="O1746" s="71"/>
      <c r="P1746" s="71"/>
      <c r="Q1746" s="71"/>
      <c r="R1746" s="71"/>
      <c r="S1746" s="71"/>
      <c r="T1746" s="72"/>
      <c r="U1746" s="34"/>
      <c r="V1746" s="34"/>
      <c r="W1746" s="34"/>
      <c r="X1746" s="34"/>
      <c r="Y1746" s="34"/>
      <c r="Z1746" s="34"/>
      <c r="AA1746" s="34"/>
      <c r="AB1746" s="34"/>
      <c r="AC1746" s="34"/>
      <c r="AD1746" s="34"/>
      <c r="AE1746" s="34"/>
      <c r="AT1746" s="17" t="s">
        <v>198</v>
      </c>
      <c r="AU1746" s="17" t="s">
        <v>81</v>
      </c>
    </row>
    <row r="1747" spans="1:65" s="12" customFormat="1" ht="11.25">
      <c r="B1747" s="203"/>
      <c r="C1747" s="204"/>
      <c r="D1747" s="193" t="s">
        <v>200</v>
      </c>
      <c r="E1747" s="205" t="s">
        <v>1</v>
      </c>
      <c r="F1747" s="206" t="s">
        <v>1238</v>
      </c>
      <c r="G1747" s="204"/>
      <c r="H1747" s="205" t="s">
        <v>1</v>
      </c>
      <c r="I1747" s="207"/>
      <c r="J1747" s="204"/>
      <c r="K1747" s="204"/>
      <c r="L1747" s="208"/>
      <c r="M1747" s="209"/>
      <c r="N1747" s="210"/>
      <c r="O1747" s="210"/>
      <c r="P1747" s="210"/>
      <c r="Q1747" s="210"/>
      <c r="R1747" s="210"/>
      <c r="S1747" s="210"/>
      <c r="T1747" s="211"/>
      <c r="AT1747" s="212" t="s">
        <v>200</v>
      </c>
      <c r="AU1747" s="212" t="s">
        <v>81</v>
      </c>
      <c r="AV1747" s="12" t="s">
        <v>81</v>
      </c>
      <c r="AW1747" s="12" t="s">
        <v>30</v>
      </c>
      <c r="AX1747" s="12" t="s">
        <v>73</v>
      </c>
      <c r="AY1747" s="212" t="s">
        <v>124</v>
      </c>
    </row>
    <row r="1748" spans="1:65" s="13" customFormat="1" ht="11.25">
      <c r="B1748" s="213"/>
      <c r="C1748" s="214"/>
      <c r="D1748" s="193" t="s">
        <v>200</v>
      </c>
      <c r="E1748" s="215" t="s">
        <v>1</v>
      </c>
      <c r="F1748" s="216" t="s">
        <v>1239</v>
      </c>
      <c r="G1748" s="214"/>
      <c r="H1748" s="217">
        <v>817.06500000000005</v>
      </c>
      <c r="I1748" s="218"/>
      <c r="J1748" s="214"/>
      <c r="K1748" s="214"/>
      <c r="L1748" s="219"/>
      <c r="M1748" s="220"/>
      <c r="N1748" s="221"/>
      <c r="O1748" s="221"/>
      <c r="P1748" s="221"/>
      <c r="Q1748" s="221"/>
      <c r="R1748" s="221"/>
      <c r="S1748" s="221"/>
      <c r="T1748" s="222"/>
      <c r="AT1748" s="223" t="s">
        <v>200</v>
      </c>
      <c r="AU1748" s="223" t="s">
        <v>81</v>
      </c>
      <c r="AV1748" s="13" t="s">
        <v>83</v>
      </c>
      <c r="AW1748" s="13" t="s">
        <v>30</v>
      </c>
      <c r="AX1748" s="13" t="s">
        <v>73</v>
      </c>
      <c r="AY1748" s="223" t="s">
        <v>124</v>
      </c>
    </row>
    <row r="1749" spans="1:65" s="14" customFormat="1" ht="11.25">
      <c r="B1749" s="224"/>
      <c r="C1749" s="225"/>
      <c r="D1749" s="193" t="s">
        <v>200</v>
      </c>
      <c r="E1749" s="226" t="s">
        <v>1</v>
      </c>
      <c r="F1749" s="227" t="s">
        <v>205</v>
      </c>
      <c r="G1749" s="225"/>
      <c r="H1749" s="228">
        <v>817.06500000000005</v>
      </c>
      <c r="I1749" s="229"/>
      <c r="J1749" s="225"/>
      <c r="K1749" s="225"/>
      <c r="L1749" s="230"/>
      <c r="M1749" s="231"/>
      <c r="N1749" s="232"/>
      <c r="O1749" s="232"/>
      <c r="P1749" s="232"/>
      <c r="Q1749" s="232"/>
      <c r="R1749" s="232"/>
      <c r="S1749" s="232"/>
      <c r="T1749" s="233"/>
      <c r="AT1749" s="234" t="s">
        <v>200</v>
      </c>
      <c r="AU1749" s="234" t="s">
        <v>81</v>
      </c>
      <c r="AV1749" s="14" t="s">
        <v>129</v>
      </c>
      <c r="AW1749" s="14" t="s">
        <v>30</v>
      </c>
      <c r="AX1749" s="14" t="s">
        <v>81</v>
      </c>
      <c r="AY1749" s="234" t="s">
        <v>124</v>
      </c>
    </row>
    <row r="1750" spans="1:65" s="2" customFormat="1" ht="16.5" customHeight="1">
      <c r="A1750" s="34"/>
      <c r="B1750" s="35"/>
      <c r="C1750" s="179" t="s">
        <v>696</v>
      </c>
      <c r="D1750" s="179" t="s">
        <v>125</v>
      </c>
      <c r="E1750" s="180" t="s">
        <v>1240</v>
      </c>
      <c r="F1750" s="181" t="s">
        <v>1241</v>
      </c>
      <c r="G1750" s="182" t="s">
        <v>216</v>
      </c>
      <c r="H1750" s="183">
        <v>817.06500000000005</v>
      </c>
      <c r="I1750" s="184"/>
      <c r="J1750" s="185">
        <f>ROUND(I1750*H1750,2)</f>
        <v>0</v>
      </c>
      <c r="K1750" s="186"/>
      <c r="L1750" s="39"/>
      <c r="M1750" s="187" t="s">
        <v>1</v>
      </c>
      <c r="N1750" s="188" t="s">
        <v>38</v>
      </c>
      <c r="O1750" s="71"/>
      <c r="P1750" s="189">
        <f>O1750*H1750</f>
        <v>0</v>
      </c>
      <c r="Q1750" s="189">
        <v>0</v>
      </c>
      <c r="R1750" s="189">
        <f>Q1750*H1750</f>
        <v>0</v>
      </c>
      <c r="S1750" s="189">
        <v>0</v>
      </c>
      <c r="T1750" s="190">
        <f>S1750*H1750</f>
        <v>0</v>
      </c>
      <c r="U1750" s="34"/>
      <c r="V1750" s="34"/>
      <c r="W1750" s="34"/>
      <c r="X1750" s="34"/>
      <c r="Y1750" s="34"/>
      <c r="Z1750" s="34"/>
      <c r="AA1750" s="34"/>
      <c r="AB1750" s="34"/>
      <c r="AC1750" s="34"/>
      <c r="AD1750" s="34"/>
      <c r="AE1750" s="34"/>
      <c r="AR1750" s="191" t="s">
        <v>162</v>
      </c>
      <c r="AT1750" s="191" t="s">
        <v>125</v>
      </c>
      <c r="AU1750" s="191" t="s">
        <v>81</v>
      </c>
      <c r="AY1750" s="17" t="s">
        <v>124</v>
      </c>
      <c r="BE1750" s="192">
        <f>IF(N1750="základní",J1750,0)</f>
        <v>0</v>
      </c>
      <c r="BF1750" s="192">
        <f>IF(N1750="snížená",J1750,0)</f>
        <v>0</v>
      </c>
      <c r="BG1750" s="192">
        <f>IF(N1750="zákl. přenesená",J1750,0)</f>
        <v>0</v>
      </c>
      <c r="BH1750" s="192">
        <f>IF(N1750="sníž. přenesená",J1750,0)</f>
        <v>0</v>
      </c>
      <c r="BI1750" s="192">
        <f>IF(N1750="nulová",J1750,0)</f>
        <v>0</v>
      </c>
      <c r="BJ1750" s="17" t="s">
        <v>81</v>
      </c>
      <c r="BK1750" s="192">
        <f>ROUND(I1750*H1750,2)</f>
        <v>0</v>
      </c>
      <c r="BL1750" s="17" t="s">
        <v>162</v>
      </c>
      <c r="BM1750" s="191" t="s">
        <v>1242</v>
      </c>
    </row>
    <row r="1751" spans="1:65" s="2" customFormat="1" ht="19.5">
      <c r="A1751" s="34"/>
      <c r="B1751" s="35"/>
      <c r="C1751" s="36"/>
      <c r="D1751" s="193" t="s">
        <v>198</v>
      </c>
      <c r="E1751" s="36"/>
      <c r="F1751" s="194" t="s">
        <v>1237</v>
      </c>
      <c r="G1751" s="36"/>
      <c r="H1751" s="36"/>
      <c r="I1751" s="195"/>
      <c r="J1751" s="36"/>
      <c r="K1751" s="36"/>
      <c r="L1751" s="39"/>
      <c r="M1751" s="196"/>
      <c r="N1751" s="197"/>
      <c r="O1751" s="71"/>
      <c r="P1751" s="71"/>
      <c r="Q1751" s="71"/>
      <c r="R1751" s="71"/>
      <c r="S1751" s="71"/>
      <c r="T1751" s="72"/>
      <c r="U1751" s="34"/>
      <c r="V1751" s="34"/>
      <c r="W1751" s="34"/>
      <c r="X1751" s="34"/>
      <c r="Y1751" s="34"/>
      <c r="Z1751" s="34"/>
      <c r="AA1751" s="34"/>
      <c r="AB1751" s="34"/>
      <c r="AC1751" s="34"/>
      <c r="AD1751" s="34"/>
      <c r="AE1751" s="34"/>
      <c r="AT1751" s="17" t="s">
        <v>198</v>
      </c>
      <c r="AU1751" s="17" t="s">
        <v>81</v>
      </c>
    </row>
    <row r="1752" spans="1:65" s="12" customFormat="1" ht="11.25">
      <c r="B1752" s="203"/>
      <c r="C1752" s="204"/>
      <c r="D1752" s="193" t="s">
        <v>200</v>
      </c>
      <c r="E1752" s="205" t="s">
        <v>1</v>
      </c>
      <c r="F1752" s="206" t="s">
        <v>1243</v>
      </c>
      <c r="G1752" s="204"/>
      <c r="H1752" s="205" t="s">
        <v>1</v>
      </c>
      <c r="I1752" s="207"/>
      <c r="J1752" s="204"/>
      <c r="K1752" s="204"/>
      <c r="L1752" s="208"/>
      <c r="M1752" s="209"/>
      <c r="N1752" s="210"/>
      <c r="O1752" s="210"/>
      <c r="P1752" s="210"/>
      <c r="Q1752" s="210"/>
      <c r="R1752" s="210"/>
      <c r="S1752" s="210"/>
      <c r="T1752" s="211"/>
      <c r="AT1752" s="212" t="s">
        <v>200</v>
      </c>
      <c r="AU1752" s="212" t="s">
        <v>81</v>
      </c>
      <c r="AV1752" s="12" t="s">
        <v>81</v>
      </c>
      <c r="AW1752" s="12" t="s">
        <v>30</v>
      </c>
      <c r="AX1752" s="12" t="s">
        <v>73</v>
      </c>
      <c r="AY1752" s="212" t="s">
        <v>124</v>
      </c>
    </row>
    <row r="1753" spans="1:65" s="13" customFormat="1" ht="11.25">
      <c r="B1753" s="213"/>
      <c r="C1753" s="214"/>
      <c r="D1753" s="193" t="s">
        <v>200</v>
      </c>
      <c r="E1753" s="215" t="s">
        <v>1</v>
      </c>
      <c r="F1753" s="216" t="s">
        <v>1239</v>
      </c>
      <c r="G1753" s="214"/>
      <c r="H1753" s="217">
        <v>817.06500000000005</v>
      </c>
      <c r="I1753" s="218"/>
      <c r="J1753" s="214"/>
      <c r="K1753" s="214"/>
      <c r="L1753" s="219"/>
      <c r="M1753" s="220"/>
      <c r="N1753" s="221"/>
      <c r="O1753" s="221"/>
      <c r="P1753" s="221"/>
      <c r="Q1753" s="221"/>
      <c r="R1753" s="221"/>
      <c r="S1753" s="221"/>
      <c r="T1753" s="222"/>
      <c r="AT1753" s="223" t="s">
        <v>200</v>
      </c>
      <c r="AU1753" s="223" t="s">
        <v>81</v>
      </c>
      <c r="AV1753" s="13" t="s">
        <v>83</v>
      </c>
      <c r="AW1753" s="13" t="s">
        <v>30</v>
      </c>
      <c r="AX1753" s="13" t="s">
        <v>73</v>
      </c>
      <c r="AY1753" s="223" t="s">
        <v>124</v>
      </c>
    </row>
    <row r="1754" spans="1:65" s="14" customFormat="1" ht="11.25">
      <c r="B1754" s="224"/>
      <c r="C1754" s="225"/>
      <c r="D1754" s="193" t="s">
        <v>200</v>
      </c>
      <c r="E1754" s="226" t="s">
        <v>1</v>
      </c>
      <c r="F1754" s="227" t="s">
        <v>205</v>
      </c>
      <c r="G1754" s="225"/>
      <c r="H1754" s="228">
        <v>817.06500000000005</v>
      </c>
      <c r="I1754" s="229"/>
      <c r="J1754" s="225"/>
      <c r="K1754" s="225"/>
      <c r="L1754" s="230"/>
      <c r="M1754" s="231"/>
      <c r="N1754" s="232"/>
      <c r="O1754" s="232"/>
      <c r="P1754" s="232"/>
      <c r="Q1754" s="232"/>
      <c r="R1754" s="232"/>
      <c r="S1754" s="232"/>
      <c r="T1754" s="233"/>
      <c r="AT1754" s="234" t="s">
        <v>200</v>
      </c>
      <c r="AU1754" s="234" t="s">
        <v>81</v>
      </c>
      <c r="AV1754" s="14" t="s">
        <v>129</v>
      </c>
      <c r="AW1754" s="14" t="s">
        <v>30</v>
      </c>
      <c r="AX1754" s="14" t="s">
        <v>81</v>
      </c>
      <c r="AY1754" s="234" t="s">
        <v>124</v>
      </c>
    </row>
    <row r="1755" spans="1:65" s="2" customFormat="1" ht="37.9" customHeight="1">
      <c r="A1755" s="34"/>
      <c r="B1755" s="35"/>
      <c r="C1755" s="179" t="s">
        <v>1244</v>
      </c>
      <c r="D1755" s="179" t="s">
        <v>125</v>
      </c>
      <c r="E1755" s="180" t="s">
        <v>1245</v>
      </c>
      <c r="F1755" s="181" t="s">
        <v>1246</v>
      </c>
      <c r="G1755" s="182" t="s">
        <v>235</v>
      </c>
      <c r="H1755" s="183">
        <v>817.06500000000005</v>
      </c>
      <c r="I1755" s="184"/>
      <c r="J1755" s="185">
        <f>ROUND(I1755*H1755,2)</f>
        <v>0</v>
      </c>
      <c r="K1755" s="186"/>
      <c r="L1755" s="39"/>
      <c r="M1755" s="187" t="s">
        <v>1</v>
      </c>
      <c r="N1755" s="188" t="s">
        <v>38</v>
      </c>
      <c r="O1755" s="71"/>
      <c r="P1755" s="189">
        <f>O1755*H1755</f>
        <v>0</v>
      </c>
      <c r="Q1755" s="189">
        <v>0</v>
      </c>
      <c r="R1755" s="189">
        <f>Q1755*H1755</f>
        <v>0</v>
      </c>
      <c r="S1755" s="189">
        <v>0</v>
      </c>
      <c r="T1755" s="190">
        <f>S1755*H1755</f>
        <v>0</v>
      </c>
      <c r="U1755" s="34"/>
      <c r="V1755" s="34"/>
      <c r="W1755" s="34"/>
      <c r="X1755" s="34"/>
      <c r="Y1755" s="34"/>
      <c r="Z1755" s="34"/>
      <c r="AA1755" s="34"/>
      <c r="AB1755" s="34"/>
      <c r="AC1755" s="34"/>
      <c r="AD1755" s="34"/>
      <c r="AE1755" s="34"/>
      <c r="AR1755" s="191" t="s">
        <v>162</v>
      </c>
      <c r="AT1755" s="191" t="s">
        <v>125</v>
      </c>
      <c r="AU1755" s="191" t="s">
        <v>81</v>
      </c>
      <c r="AY1755" s="17" t="s">
        <v>124</v>
      </c>
      <c r="BE1755" s="192">
        <f>IF(N1755="základní",J1755,0)</f>
        <v>0</v>
      </c>
      <c r="BF1755" s="192">
        <f>IF(N1755="snížená",J1755,0)</f>
        <v>0</v>
      </c>
      <c r="BG1755" s="192">
        <f>IF(N1755="zákl. přenesená",J1755,0)</f>
        <v>0</v>
      </c>
      <c r="BH1755" s="192">
        <f>IF(N1755="sníž. přenesená",J1755,0)</f>
        <v>0</v>
      </c>
      <c r="BI1755" s="192">
        <f>IF(N1755="nulová",J1755,0)</f>
        <v>0</v>
      </c>
      <c r="BJ1755" s="17" t="s">
        <v>81</v>
      </c>
      <c r="BK1755" s="192">
        <f>ROUND(I1755*H1755,2)</f>
        <v>0</v>
      </c>
      <c r="BL1755" s="17" t="s">
        <v>162</v>
      </c>
      <c r="BM1755" s="191" t="s">
        <v>1247</v>
      </c>
    </row>
    <row r="1756" spans="1:65" s="12" customFormat="1" ht="11.25">
      <c r="B1756" s="203"/>
      <c r="C1756" s="204"/>
      <c r="D1756" s="193" t="s">
        <v>200</v>
      </c>
      <c r="E1756" s="205" t="s">
        <v>1</v>
      </c>
      <c r="F1756" s="206" t="s">
        <v>1238</v>
      </c>
      <c r="G1756" s="204"/>
      <c r="H1756" s="205" t="s">
        <v>1</v>
      </c>
      <c r="I1756" s="207"/>
      <c r="J1756" s="204"/>
      <c r="K1756" s="204"/>
      <c r="L1756" s="208"/>
      <c r="M1756" s="209"/>
      <c r="N1756" s="210"/>
      <c r="O1756" s="210"/>
      <c r="P1756" s="210"/>
      <c r="Q1756" s="210"/>
      <c r="R1756" s="210"/>
      <c r="S1756" s="210"/>
      <c r="T1756" s="211"/>
      <c r="AT1756" s="212" t="s">
        <v>200</v>
      </c>
      <c r="AU1756" s="212" t="s">
        <v>81</v>
      </c>
      <c r="AV1756" s="12" t="s">
        <v>81</v>
      </c>
      <c r="AW1756" s="12" t="s">
        <v>30</v>
      </c>
      <c r="AX1756" s="12" t="s">
        <v>73</v>
      </c>
      <c r="AY1756" s="212" t="s">
        <v>124</v>
      </c>
    </row>
    <row r="1757" spans="1:65" s="13" customFormat="1" ht="11.25">
      <c r="B1757" s="213"/>
      <c r="C1757" s="214"/>
      <c r="D1757" s="193" t="s">
        <v>200</v>
      </c>
      <c r="E1757" s="215" t="s">
        <v>1</v>
      </c>
      <c r="F1757" s="216" t="s">
        <v>1239</v>
      </c>
      <c r="G1757" s="214"/>
      <c r="H1757" s="217">
        <v>817.06500000000005</v>
      </c>
      <c r="I1757" s="218"/>
      <c r="J1757" s="214"/>
      <c r="K1757" s="214"/>
      <c r="L1757" s="219"/>
      <c r="M1757" s="220"/>
      <c r="N1757" s="221"/>
      <c r="O1757" s="221"/>
      <c r="P1757" s="221"/>
      <c r="Q1757" s="221"/>
      <c r="R1757" s="221"/>
      <c r="S1757" s="221"/>
      <c r="T1757" s="222"/>
      <c r="AT1757" s="223" t="s">
        <v>200</v>
      </c>
      <c r="AU1757" s="223" t="s">
        <v>81</v>
      </c>
      <c r="AV1757" s="13" t="s">
        <v>83</v>
      </c>
      <c r="AW1757" s="13" t="s">
        <v>30</v>
      </c>
      <c r="AX1757" s="13" t="s">
        <v>73</v>
      </c>
      <c r="AY1757" s="223" t="s">
        <v>124</v>
      </c>
    </row>
    <row r="1758" spans="1:65" s="14" customFormat="1" ht="11.25">
      <c r="B1758" s="224"/>
      <c r="C1758" s="225"/>
      <c r="D1758" s="193" t="s">
        <v>200</v>
      </c>
      <c r="E1758" s="226" t="s">
        <v>1</v>
      </c>
      <c r="F1758" s="227" t="s">
        <v>205</v>
      </c>
      <c r="G1758" s="225"/>
      <c r="H1758" s="228">
        <v>817.06500000000005</v>
      </c>
      <c r="I1758" s="229"/>
      <c r="J1758" s="225"/>
      <c r="K1758" s="225"/>
      <c r="L1758" s="230"/>
      <c r="M1758" s="231"/>
      <c r="N1758" s="232"/>
      <c r="O1758" s="232"/>
      <c r="P1758" s="232"/>
      <c r="Q1758" s="232"/>
      <c r="R1758" s="232"/>
      <c r="S1758" s="232"/>
      <c r="T1758" s="233"/>
      <c r="AT1758" s="234" t="s">
        <v>200</v>
      </c>
      <c r="AU1758" s="234" t="s">
        <v>81</v>
      </c>
      <c r="AV1758" s="14" t="s">
        <v>129</v>
      </c>
      <c r="AW1758" s="14" t="s">
        <v>30</v>
      </c>
      <c r="AX1758" s="14" t="s">
        <v>81</v>
      </c>
      <c r="AY1758" s="234" t="s">
        <v>124</v>
      </c>
    </row>
    <row r="1759" spans="1:65" s="2" customFormat="1" ht="24.2" customHeight="1">
      <c r="A1759" s="34"/>
      <c r="B1759" s="35"/>
      <c r="C1759" s="179" t="s">
        <v>709</v>
      </c>
      <c r="D1759" s="179" t="s">
        <v>125</v>
      </c>
      <c r="E1759" s="180" t="s">
        <v>1248</v>
      </c>
      <c r="F1759" s="181" t="s">
        <v>1249</v>
      </c>
      <c r="G1759" s="182" t="s">
        <v>216</v>
      </c>
      <c r="H1759" s="183">
        <v>578.80999999999995</v>
      </c>
      <c r="I1759" s="184"/>
      <c r="J1759" s="185">
        <f>ROUND(I1759*H1759,2)</f>
        <v>0</v>
      </c>
      <c r="K1759" s="186"/>
      <c r="L1759" s="39"/>
      <c r="M1759" s="187" t="s">
        <v>1</v>
      </c>
      <c r="N1759" s="188" t="s">
        <v>38</v>
      </c>
      <c r="O1759" s="71"/>
      <c r="P1759" s="189">
        <f>O1759*H1759</f>
        <v>0</v>
      </c>
      <c r="Q1759" s="189">
        <v>0</v>
      </c>
      <c r="R1759" s="189">
        <f>Q1759*H1759</f>
        <v>0</v>
      </c>
      <c r="S1759" s="189">
        <v>0</v>
      </c>
      <c r="T1759" s="190">
        <f>S1759*H1759</f>
        <v>0</v>
      </c>
      <c r="U1759" s="34"/>
      <c r="V1759" s="34"/>
      <c r="W1759" s="34"/>
      <c r="X1759" s="34"/>
      <c r="Y1759" s="34"/>
      <c r="Z1759" s="34"/>
      <c r="AA1759" s="34"/>
      <c r="AB1759" s="34"/>
      <c r="AC1759" s="34"/>
      <c r="AD1759" s="34"/>
      <c r="AE1759" s="34"/>
      <c r="AR1759" s="191" t="s">
        <v>162</v>
      </c>
      <c r="AT1759" s="191" t="s">
        <v>125</v>
      </c>
      <c r="AU1759" s="191" t="s">
        <v>81</v>
      </c>
      <c r="AY1759" s="17" t="s">
        <v>124</v>
      </c>
      <c r="BE1759" s="192">
        <f>IF(N1759="základní",J1759,0)</f>
        <v>0</v>
      </c>
      <c r="BF1759" s="192">
        <f>IF(N1759="snížená",J1759,0)</f>
        <v>0</v>
      </c>
      <c r="BG1759" s="192">
        <f>IF(N1759="zákl. přenesená",J1759,0)</f>
        <v>0</v>
      </c>
      <c r="BH1759" s="192">
        <f>IF(N1759="sníž. přenesená",J1759,0)</f>
        <v>0</v>
      </c>
      <c r="BI1759" s="192">
        <f>IF(N1759="nulová",J1759,0)</f>
        <v>0</v>
      </c>
      <c r="BJ1759" s="17" t="s">
        <v>81</v>
      </c>
      <c r="BK1759" s="192">
        <f>ROUND(I1759*H1759,2)</f>
        <v>0</v>
      </c>
      <c r="BL1759" s="17" t="s">
        <v>162</v>
      </c>
      <c r="BM1759" s="191" t="s">
        <v>1250</v>
      </c>
    </row>
    <row r="1760" spans="1:65" s="12" customFormat="1" ht="11.25">
      <c r="B1760" s="203"/>
      <c r="C1760" s="204"/>
      <c r="D1760" s="193" t="s">
        <v>200</v>
      </c>
      <c r="E1760" s="205" t="s">
        <v>1</v>
      </c>
      <c r="F1760" s="206" t="s">
        <v>557</v>
      </c>
      <c r="G1760" s="204"/>
      <c r="H1760" s="205" t="s">
        <v>1</v>
      </c>
      <c r="I1760" s="207"/>
      <c r="J1760" s="204"/>
      <c r="K1760" s="204"/>
      <c r="L1760" s="208"/>
      <c r="M1760" s="209"/>
      <c r="N1760" s="210"/>
      <c r="O1760" s="210"/>
      <c r="P1760" s="210"/>
      <c r="Q1760" s="210"/>
      <c r="R1760" s="210"/>
      <c r="S1760" s="210"/>
      <c r="T1760" s="211"/>
      <c r="AT1760" s="212" t="s">
        <v>200</v>
      </c>
      <c r="AU1760" s="212" t="s">
        <v>81</v>
      </c>
      <c r="AV1760" s="12" t="s">
        <v>81</v>
      </c>
      <c r="AW1760" s="12" t="s">
        <v>30</v>
      </c>
      <c r="AX1760" s="12" t="s">
        <v>73</v>
      </c>
      <c r="AY1760" s="212" t="s">
        <v>124</v>
      </c>
    </row>
    <row r="1761" spans="2:51" s="12" customFormat="1" ht="11.25">
      <c r="B1761" s="203"/>
      <c r="C1761" s="204"/>
      <c r="D1761" s="193" t="s">
        <v>200</v>
      </c>
      <c r="E1761" s="205" t="s">
        <v>1</v>
      </c>
      <c r="F1761" s="206" t="s">
        <v>555</v>
      </c>
      <c r="G1761" s="204"/>
      <c r="H1761" s="205" t="s">
        <v>1</v>
      </c>
      <c r="I1761" s="207"/>
      <c r="J1761" s="204"/>
      <c r="K1761" s="204"/>
      <c r="L1761" s="208"/>
      <c r="M1761" s="209"/>
      <c r="N1761" s="210"/>
      <c r="O1761" s="210"/>
      <c r="P1761" s="210"/>
      <c r="Q1761" s="210"/>
      <c r="R1761" s="210"/>
      <c r="S1761" s="210"/>
      <c r="T1761" s="211"/>
      <c r="AT1761" s="212" t="s">
        <v>200</v>
      </c>
      <c r="AU1761" s="212" t="s">
        <v>81</v>
      </c>
      <c r="AV1761" s="12" t="s">
        <v>81</v>
      </c>
      <c r="AW1761" s="12" t="s">
        <v>30</v>
      </c>
      <c r="AX1761" s="12" t="s">
        <v>73</v>
      </c>
      <c r="AY1761" s="212" t="s">
        <v>124</v>
      </c>
    </row>
    <row r="1762" spans="2:51" s="12" customFormat="1" ht="11.25">
      <c r="B1762" s="203"/>
      <c r="C1762" s="204"/>
      <c r="D1762" s="193" t="s">
        <v>200</v>
      </c>
      <c r="E1762" s="205" t="s">
        <v>1</v>
      </c>
      <c r="F1762" s="206" t="s">
        <v>229</v>
      </c>
      <c r="G1762" s="204"/>
      <c r="H1762" s="205" t="s">
        <v>1</v>
      </c>
      <c r="I1762" s="207"/>
      <c r="J1762" s="204"/>
      <c r="K1762" s="204"/>
      <c r="L1762" s="208"/>
      <c r="M1762" s="209"/>
      <c r="N1762" s="210"/>
      <c r="O1762" s="210"/>
      <c r="P1762" s="210"/>
      <c r="Q1762" s="210"/>
      <c r="R1762" s="210"/>
      <c r="S1762" s="210"/>
      <c r="T1762" s="211"/>
      <c r="AT1762" s="212" t="s">
        <v>200</v>
      </c>
      <c r="AU1762" s="212" t="s">
        <v>81</v>
      </c>
      <c r="AV1762" s="12" t="s">
        <v>81</v>
      </c>
      <c r="AW1762" s="12" t="s">
        <v>30</v>
      </c>
      <c r="AX1762" s="12" t="s">
        <v>73</v>
      </c>
      <c r="AY1762" s="212" t="s">
        <v>124</v>
      </c>
    </row>
    <row r="1763" spans="2:51" s="13" customFormat="1" ht="11.25">
      <c r="B1763" s="213"/>
      <c r="C1763" s="214"/>
      <c r="D1763" s="193" t="s">
        <v>200</v>
      </c>
      <c r="E1763" s="215" t="s">
        <v>1</v>
      </c>
      <c r="F1763" s="216" t="s">
        <v>277</v>
      </c>
      <c r="G1763" s="214"/>
      <c r="H1763" s="217">
        <v>53.99</v>
      </c>
      <c r="I1763" s="218"/>
      <c r="J1763" s="214"/>
      <c r="K1763" s="214"/>
      <c r="L1763" s="219"/>
      <c r="M1763" s="220"/>
      <c r="N1763" s="221"/>
      <c r="O1763" s="221"/>
      <c r="P1763" s="221"/>
      <c r="Q1763" s="221"/>
      <c r="R1763" s="221"/>
      <c r="S1763" s="221"/>
      <c r="T1763" s="222"/>
      <c r="AT1763" s="223" t="s">
        <v>200</v>
      </c>
      <c r="AU1763" s="223" t="s">
        <v>81</v>
      </c>
      <c r="AV1763" s="13" t="s">
        <v>83</v>
      </c>
      <c r="AW1763" s="13" t="s">
        <v>30</v>
      </c>
      <c r="AX1763" s="13" t="s">
        <v>73</v>
      </c>
      <c r="AY1763" s="223" t="s">
        <v>124</v>
      </c>
    </row>
    <row r="1764" spans="2:51" s="13" customFormat="1" ht="11.25">
      <c r="B1764" s="213"/>
      <c r="C1764" s="214"/>
      <c r="D1764" s="193" t="s">
        <v>200</v>
      </c>
      <c r="E1764" s="215" t="s">
        <v>1</v>
      </c>
      <c r="F1764" s="216" t="s">
        <v>279</v>
      </c>
      <c r="G1764" s="214"/>
      <c r="H1764" s="217">
        <v>34.86</v>
      </c>
      <c r="I1764" s="218"/>
      <c r="J1764" s="214"/>
      <c r="K1764" s="214"/>
      <c r="L1764" s="219"/>
      <c r="M1764" s="220"/>
      <c r="N1764" s="221"/>
      <c r="O1764" s="221"/>
      <c r="P1764" s="221"/>
      <c r="Q1764" s="221"/>
      <c r="R1764" s="221"/>
      <c r="S1764" s="221"/>
      <c r="T1764" s="222"/>
      <c r="AT1764" s="223" t="s">
        <v>200</v>
      </c>
      <c r="AU1764" s="223" t="s">
        <v>81</v>
      </c>
      <c r="AV1764" s="13" t="s">
        <v>83</v>
      </c>
      <c r="AW1764" s="13" t="s">
        <v>30</v>
      </c>
      <c r="AX1764" s="13" t="s">
        <v>73</v>
      </c>
      <c r="AY1764" s="223" t="s">
        <v>124</v>
      </c>
    </row>
    <row r="1765" spans="2:51" s="13" customFormat="1" ht="11.25">
      <c r="B1765" s="213"/>
      <c r="C1765" s="214"/>
      <c r="D1765" s="193" t="s">
        <v>200</v>
      </c>
      <c r="E1765" s="215" t="s">
        <v>1</v>
      </c>
      <c r="F1765" s="216" t="s">
        <v>280</v>
      </c>
      <c r="G1765" s="214"/>
      <c r="H1765" s="217">
        <v>39.46</v>
      </c>
      <c r="I1765" s="218"/>
      <c r="J1765" s="214"/>
      <c r="K1765" s="214"/>
      <c r="L1765" s="219"/>
      <c r="M1765" s="220"/>
      <c r="N1765" s="221"/>
      <c r="O1765" s="221"/>
      <c r="P1765" s="221"/>
      <c r="Q1765" s="221"/>
      <c r="R1765" s="221"/>
      <c r="S1765" s="221"/>
      <c r="T1765" s="222"/>
      <c r="AT1765" s="223" t="s">
        <v>200</v>
      </c>
      <c r="AU1765" s="223" t="s">
        <v>81</v>
      </c>
      <c r="AV1765" s="13" t="s">
        <v>83</v>
      </c>
      <c r="AW1765" s="13" t="s">
        <v>30</v>
      </c>
      <c r="AX1765" s="13" t="s">
        <v>73</v>
      </c>
      <c r="AY1765" s="223" t="s">
        <v>124</v>
      </c>
    </row>
    <row r="1766" spans="2:51" s="13" customFormat="1" ht="11.25">
      <c r="B1766" s="213"/>
      <c r="C1766" s="214"/>
      <c r="D1766" s="193" t="s">
        <v>200</v>
      </c>
      <c r="E1766" s="215" t="s">
        <v>1</v>
      </c>
      <c r="F1766" s="216" t="s">
        <v>558</v>
      </c>
      <c r="G1766" s="214"/>
      <c r="H1766" s="217">
        <v>26.95</v>
      </c>
      <c r="I1766" s="218"/>
      <c r="J1766" s="214"/>
      <c r="K1766" s="214"/>
      <c r="L1766" s="219"/>
      <c r="M1766" s="220"/>
      <c r="N1766" s="221"/>
      <c r="O1766" s="221"/>
      <c r="P1766" s="221"/>
      <c r="Q1766" s="221"/>
      <c r="R1766" s="221"/>
      <c r="S1766" s="221"/>
      <c r="T1766" s="222"/>
      <c r="AT1766" s="223" t="s">
        <v>200</v>
      </c>
      <c r="AU1766" s="223" t="s">
        <v>81</v>
      </c>
      <c r="AV1766" s="13" t="s">
        <v>83</v>
      </c>
      <c r="AW1766" s="13" t="s">
        <v>30</v>
      </c>
      <c r="AX1766" s="13" t="s">
        <v>73</v>
      </c>
      <c r="AY1766" s="223" t="s">
        <v>124</v>
      </c>
    </row>
    <row r="1767" spans="2:51" s="12" customFormat="1" ht="11.25">
      <c r="B1767" s="203"/>
      <c r="C1767" s="204"/>
      <c r="D1767" s="193" t="s">
        <v>200</v>
      </c>
      <c r="E1767" s="205" t="s">
        <v>1</v>
      </c>
      <c r="F1767" s="206" t="s">
        <v>231</v>
      </c>
      <c r="G1767" s="204"/>
      <c r="H1767" s="205" t="s">
        <v>1</v>
      </c>
      <c r="I1767" s="207"/>
      <c r="J1767" s="204"/>
      <c r="K1767" s="204"/>
      <c r="L1767" s="208"/>
      <c r="M1767" s="209"/>
      <c r="N1767" s="210"/>
      <c r="O1767" s="210"/>
      <c r="P1767" s="210"/>
      <c r="Q1767" s="210"/>
      <c r="R1767" s="210"/>
      <c r="S1767" s="210"/>
      <c r="T1767" s="211"/>
      <c r="AT1767" s="212" t="s">
        <v>200</v>
      </c>
      <c r="AU1767" s="212" t="s">
        <v>81</v>
      </c>
      <c r="AV1767" s="12" t="s">
        <v>81</v>
      </c>
      <c r="AW1767" s="12" t="s">
        <v>30</v>
      </c>
      <c r="AX1767" s="12" t="s">
        <v>73</v>
      </c>
      <c r="AY1767" s="212" t="s">
        <v>124</v>
      </c>
    </row>
    <row r="1768" spans="2:51" s="13" customFormat="1" ht="11.25">
      <c r="B1768" s="213"/>
      <c r="C1768" s="214"/>
      <c r="D1768" s="193" t="s">
        <v>200</v>
      </c>
      <c r="E1768" s="215" t="s">
        <v>1</v>
      </c>
      <c r="F1768" s="216" t="s">
        <v>290</v>
      </c>
      <c r="G1768" s="214"/>
      <c r="H1768" s="217">
        <v>54.21</v>
      </c>
      <c r="I1768" s="218"/>
      <c r="J1768" s="214"/>
      <c r="K1768" s="214"/>
      <c r="L1768" s="219"/>
      <c r="M1768" s="220"/>
      <c r="N1768" s="221"/>
      <c r="O1768" s="221"/>
      <c r="P1768" s="221"/>
      <c r="Q1768" s="221"/>
      <c r="R1768" s="221"/>
      <c r="S1768" s="221"/>
      <c r="T1768" s="222"/>
      <c r="AT1768" s="223" t="s">
        <v>200</v>
      </c>
      <c r="AU1768" s="223" t="s">
        <v>81</v>
      </c>
      <c r="AV1768" s="13" t="s">
        <v>83</v>
      </c>
      <c r="AW1768" s="13" t="s">
        <v>30</v>
      </c>
      <c r="AX1768" s="13" t="s">
        <v>73</v>
      </c>
      <c r="AY1768" s="223" t="s">
        <v>124</v>
      </c>
    </row>
    <row r="1769" spans="2:51" s="13" customFormat="1" ht="11.25">
      <c r="B1769" s="213"/>
      <c r="C1769" s="214"/>
      <c r="D1769" s="193" t="s">
        <v>200</v>
      </c>
      <c r="E1769" s="215" t="s">
        <v>1</v>
      </c>
      <c r="F1769" s="216" t="s">
        <v>292</v>
      </c>
      <c r="G1769" s="214"/>
      <c r="H1769" s="217">
        <v>72.98</v>
      </c>
      <c r="I1769" s="218"/>
      <c r="J1769" s="214"/>
      <c r="K1769" s="214"/>
      <c r="L1769" s="219"/>
      <c r="M1769" s="220"/>
      <c r="N1769" s="221"/>
      <c r="O1769" s="221"/>
      <c r="P1769" s="221"/>
      <c r="Q1769" s="221"/>
      <c r="R1769" s="221"/>
      <c r="S1769" s="221"/>
      <c r="T1769" s="222"/>
      <c r="AT1769" s="223" t="s">
        <v>200</v>
      </c>
      <c r="AU1769" s="223" t="s">
        <v>81</v>
      </c>
      <c r="AV1769" s="13" t="s">
        <v>83</v>
      </c>
      <c r="AW1769" s="13" t="s">
        <v>30</v>
      </c>
      <c r="AX1769" s="13" t="s">
        <v>73</v>
      </c>
      <c r="AY1769" s="223" t="s">
        <v>124</v>
      </c>
    </row>
    <row r="1770" spans="2:51" s="13" customFormat="1" ht="11.25">
      <c r="B1770" s="213"/>
      <c r="C1770" s="214"/>
      <c r="D1770" s="193" t="s">
        <v>200</v>
      </c>
      <c r="E1770" s="215" t="s">
        <v>1</v>
      </c>
      <c r="F1770" s="216" t="s">
        <v>559</v>
      </c>
      <c r="G1770" s="214"/>
      <c r="H1770" s="217">
        <v>20.58</v>
      </c>
      <c r="I1770" s="218"/>
      <c r="J1770" s="214"/>
      <c r="K1770" s="214"/>
      <c r="L1770" s="219"/>
      <c r="M1770" s="220"/>
      <c r="N1770" s="221"/>
      <c r="O1770" s="221"/>
      <c r="P1770" s="221"/>
      <c r="Q1770" s="221"/>
      <c r="R1770" s="221"/>
      <c r="S1770" s="221"/>
      <c r="T1770" s="222"/>
      <c r="AT1770" s="223" t="s">
        <v>200</v>
      </c>
      <c r="AU1770" s="223" t="s">
        <v>81</v>
      </c>
      <c r="AV1770" s="13" t="s">
        <v>83</v>
      </c>
      <c r="AW1770" s="13" t="s">
        <v>30</v>
      </c>
      <c r="AX1770" s="13" t="s">
        <v>73</v>
      </c>
      <c r="AY1770" s="223" t="s">
        <v>124</v>
      </c>
    </row>
    <row r="1771" spans="2:51" s="15" customFormat="1" ht="11.25">
      <c r="B1771" s="235"/>
      <c r="C1771" s="236"/>
      <c r="D1771" s="193" t="s">
        <v>200</v>
      </c>
      <c r="E1771" s="237" t="s">
        <v>1</v>
      </c>
      <c r="F1771" s="238" t="s">
        <v>556</v>
      </c>
      <c r="G1771" s="236"/>
      <c r="H1771" s="239">
        <v>303.02999999999997</v>
      </c>
      <c r="I1771" s="240"/>
      <c r="J1771" s="236"/>
      <c r="K1771" s="236"/>
      <c r="L1771" s="241"/>
      <c r="M1771" s="242"/>
      <c r="N1771" s="243"/>
      <c r="O1771" s="243"/>
      <c r="P1771" s="243"/>
      <c r="Q1771" s="243"/>
      <c r="R1771" s="243"/>
      <c r="S1771" s="243"/>
      <c r="T1771" s="244"/>
      <c r="AT1771" s="245" t="s">
        <v>200</v>
      </c>
      <c r="AU1771" s="245" t="s">
        <v>81</v>
      </c>
      <c r="AV1771" s="15" t="s">
        <v>135</v>
      </c>
      <c r="AW1771" s="15" t="s">
        <v>30</v>
      </c>
      <c r="AX1771" s="15" t="s">
        <v>73</v>
      </c>
      <c r="AY1771" s="245" t="s">
        <v>124</v>
      </c>
    </row>
    <row r="1772" spans="2:51" s="12" customFormat="1" ht="11.25">
      <c r="B1772" s="203"/>
      <c r="C1772" s="204"/>
      <c r="D1772" s="193" t="s">
        <v>200</v>
      </c>
      <c r="E1772" s="205" t="s">
        <v>1</v>
      </c>
      <c r="F1772" s="206" t="s">
        <v>1251</v>
      </c>
      <c r="G1772" s="204"/>
      <c r="H1772" s="205" t="s">
        <v>1</v>
      </c>
      <c r="I1772" s="207"/>
      <c r="J1772" s="204"/>
      <c r="K1772" s="204"/>
      <c r="L1772" s="208"/>
      <c r="M1772" s="209"/>
      <c r="N1772" s="210"/>
      <c r="O1772" s="210"/>
      <c r="P1772" s="210"/>
      <c r="Q1772" s="210"/>
      <c r="R1772" s="210"/>
      <c r="S1772" s="210"/>
      <c r="T1772" s="211"/>
      <c r="AT1772" s="212" t="s">
        <v>200</v>
      </c>
      <c r="AU1772" s="212" t="s">
        <v>81</v>
      </c>
      <c r="AV1772" s="12" t="s">
        <v>81</v>
      </c>
      <c r="AW1772" s="12" t="s">
        <v>30</v>
      </c>
      <c r="AX1772" s="12" t="s">
        <v>73</v>
      </c>
      <c r="AY1772" s="212" t="s">
        <v>124</v>
      </c>
    </row>
    <row r="1773" spans="2:51" s="12" customFormat="1" ht="11.25">
      <c r="B1773" s="203"/>
      <c r="C1773" s="204"/>
      <c r="D1773" s="193" t="s">
        <v>200</v>
      </c>
      <c r="E1773" s="205" t="s">
        <v>1</v>
      </c>
      <c r="F1773" s="206" t="s">
        <v>561</v>
      </c>
      <c r="G1773" s="204"/>
      <c r="H1773" s="205" t="s">
        <v>1</v>
      </c>
      <c r="I1773" s="207"/>
      <c r="J1773" s="204"/>
      <c r="K1773" s="204"/>
      <c r="L1773" s="208"/>
      <c r="M1773" s="209"/>
      <c r="N1773" s="210"/>
      <c r="O1773" s="210"/>
      <c r="P1773" s="210"/>
      <c r="Q1773" s="210"/>
      <c r="R1773" s="210"/>
      <c r="S1773" s="210"/>
      <c r="T1773" s="211"/>
      <c r="AT1773" s="212" t="s">
        <v>200</v>
      </c>
      <c r="AU1773" s="212" t="s">
        <v>81</v>
      </c>
      <c r="AV1773" s="12" t="s">
        <v>81</v>
      </c>
      <c r="AW1773" s="12" t="s">
        <v>30</v>
      </c>
      <c r="AX1773" s="12" t="s">
        <v>73</v>
      </c>
      <c r="AY1773" s="212" t="s">
        <v>124</v>
      </c>
    </row>
    <row r="1774" spans="2:51" s="12" customFormat="1" ht="11.25">
      <c r="B1774" s="203"/>
      <c r="C1774" s="204"/>
      <c r="D1774" s="193" t="s">
        <v>200</v>
      </c>
      <c r="E1774" s="205" t="s">
        <v>1</v>
      </c>
      <c r="F1774" s="206" t="s">
        <v>231</v>
      </c>
      <c r="G1774" s="204"/>
      <c r="H1774" s="205" t="s">
        <v>1</v>
      </c>
      <c r="I1774" s="207"/>
      <c r="J1774" s="204"/>
      <c r="K1774" s="204"/>
      <c r="L1774" s="208"/>
      <c r="M1774" s="209"/>
      <c r="N1774" s="210"/>
      <c r="O1774" s="210"/>
      <c r="P1774" s="210"/>
      <c r="Q1774" s="210"/>
      <c r="R1774" s="210"/>
      <c r="S1774" s="210"/>
      <c r="T1774" s="211"/>
      <c r="AT1774" s="212" t="s">
        <v>200</v>
      </c>
      <c r="AU1774" s="212" t="s">
        <v>81</v>
      </c>
      <c r="AV1774" s="12" t="s">
        <v>81</v>
      </c>
      <c r="AW1774" s="12" t="s">
        <v>30</v>
      </c>
      <c r="AX1774" s="12" t="s">
        <v>73</v>
      </c>
      <c r="AY1774" s="212" t="s">
        <v>124</v>
      </c>
    </row>
    <row r="1775" spans="2:51" s="13" customFormat="1" ht="11.25">
      <c r="B1775" s="213"/>
      <c r="C1775" s="214"/>
      <c r="D1775" s="193" t="s">
        <v>200</v>
      </c>
      <c r="E1775" s="215" t="s">
        <v>1</v>
      </c>
      <c r="F1775" s="216" t="s">
        <v>376</v>
      </c>
      <c r="G1775" s="214"/>
      <c r="H1775" s="217">
        <v>20.23</v>
      </c>
      <c r="I1775" s="218"/>
      <c r="J1775" s="214"/>
      <c r="K1775" s="214"/>
      <c r="L1775" s="219"/>
      <c r="M1775" s="220"/>
      <c r="N1775" s="221"/>
      <c r="O1775" s="221"/>
      <c r="P1775" s="221"/>
      <c r="Q1775" s="221"/>
      <c r="R1775" s="221"/>
      <c r="S1775" s="221"/>
      <c r="T1775" s="222"/>
      <c r="AT1775" s="223" t="s">
        <v>200</v>
      </c>
      <c r="AU1775" s="223" t="s">
        <v>81</v>
      </c>
      <c r="AV1775" s="13" t="s">
        <v>83</v>
      </c>
      <c r="AW1775" s="13" t="s">
        <v>30</v>
      </c>
      <c r="AX1775" s="13" t="s">
        <v>73</v>
      </c>
      <c r="AY1775" s="223" t="s">
        <v>124</v>
      </c>
    </row>
    <row r="1776" spans="2:51" s="15" customFormat="1" ht="11.25">
      <c r="B1776" s="235"/>
      <c r="C1776" s="236"/>
      <c r="D1776" s="193" t="s">
        <v>200</v>
      </c>
      <c r="E1776" s="237" t="s">
        <v>1</v>
      </c>
      <c r="F1776" s="238" t="s">
        <v>556</v>
      </c>
      <c r="G1776" s="236"/>
      <c r="H1776" s="239">
        <v>20.23</v>
      </c>
      <c r="I1776" s="240"/>
      <c r="J1776" s="236"/>
      <c r="K1776" s="236"/>
      <c r="L1776" s="241"/>
      <c r="M1776" s="242"/>
      <c r="N1776" s="243"/>
      <c r="O1776" s="243"/>
      <c r="P1776" s="243"/>
      <c r="Q1776" s="243"/>
      <c r="R1776" s="243"/>
      <c r="S1776" s="243"/>
      <c r="T1776" s="244"/>
      <c r="AT1776" s="245" t="s">
        <v>200</v>
      </c>
      <c r="AU1776" s="245" t="s">
        <v>81</v>
      </c>
      <c r="AV1776" s="15" t="s">
        <v>135</v>
      </c>
      <c r="AW1776" s="15" t="s">
        <v>30</v>
      </c>
      <c r="AX1776" s="15" t="s">
        <v>73</v>
      </c>
      <c r="AY1776" s="245" t="s">
        <v>124</v>
      </c>
    </row>
    <row r="1777" spans="1:65" s="12" customFormat="1" ht="11.25">
      <c r="B1777" s="203"/>
      <c r="C1777" s="204"/>
      <c r="D1777" s="193" t="s">
        <v>200</v>
      </c>
      <c r="E1777" s="205" t="s">
        <v>1</v>
      </c>
      <c r="F1777" s="206" t="s">
        <v>564</v>
      </c>
      <c r="G1777" s="204"/>
      <c r="H1777" s="205" t="s">
        <v>1</v>
      </c>
      <c r="I1777" s="207"/>
      <c r="J1777" s="204"/>
      <c r="K1777" s="204"/>
      <c r="L1777" s="208"/>
      <c r="M1777" s="209"/>
      <c r="N1777" s="210"/>
      <c r="O1777" s="210"/>
      <c r="P1777" s="210"/>
      <c r="Q1777" s="210"/>
      <c r="R1777" s="210"/>
      <c r="S1777" s="210"/>
      <c r="T1777" s="211"/>
      <c r="AT1777" s="212" t="s">
        <v>200</v>
      </c>
      <c r="AU1777" s="212" t="s">
        <v>81</v>
      </c>
      <c r="AV1777" s="12" t="s">
        <v>81</v>
      </c>
      <c r="AW1777" s="12" t="s">
        <v>30</v>
      </c>
      <c r="AX1777" s="12" t="s">
        <v>73</v>
      </c>
      <c r="AY1777" s="212" t="s">
        <v>124</v>
      </c>
    </row>
    <row r="1778" spans="1:65" s="12" customFormat="1" ht="11.25">
      <c r="B1778" s="203"/>
      <c r="C1778" s="204"/>
      <c r="D1778" s="193" t="s">
        <v>200</v>
      </c>
      <c r="E1778" s="205" t="s">
        <v>1</v>
      </c>
      <c r="F1778" s="206" t="s">
        <v>561</v>
      </c>
      <c r="G1778" s="204"/>
      <c r="H1778" s="205" t="s">
        <v>1</v>
      </c>
      <c r="I1778" s="207"/>
      <c r="J1778" s="204"/>
      <c r="K1778" s="204"/>
      <c r="L1778" s="208"/>
      <c r="M1778" s="209"/>
      <c r="N1778" s="210"/>
      <c r="O1778" s="210"/>
      <c r="P1778" s="210"/>
      <c r="Q1778" s="210"/>
      <c r="R1778" s="210"/>
      <c r="S1778" s="210"/>
      <c r="T1778" s="211"/>
      <c r="AT1778" s="212" t="s">
        <v>200</v>
      </c>
      <c r="AU1778" s="212" t="s">
        <v>81</v>
      </c>
      <c r="AV1778" s="12" t="s">
        <v>81</v>
      </c>
      <c r="AW1778" s="12" t="s">
        <v>30</v>
      </c>
      <c r="AX1778" s="12" t="s">
        <v>73</v>
      </c>
      <c r="AY1778" s="212" t="s">
        <v>124</v>
      </c>
    </row>
    <row r="1779" spans="1:65" s="12" customFormat="1" ht="11.25">
      <c r="B1779" s="203"/>
      <c r="C1779" s="204"/>
      <c r="D1779" s="193" t="s">
        <v>200</v>
      </c>
      <c r="E1779" s="205" t="s">
        <v>1</v>
      </c>
      <c r="F1779" s="206" t="s">
        <v>229</v>
      </c>
      <c r="G1779" s="204"/>
      <c r="H1779" s="205" t="s">
        <v>1</v>
      </c>
      <c r="I1779" s="207"/>
      <c r="J1779" s="204"/>
      <c r="K1779" s="204"/>
      <c r="L1779" s="208"/>
      <c r="M1779" s="209"/>
      <c r="N1779" s="210"/>
      <c r="O1779" s="210"/>
      <c r="P1779" s="210"/>
      <c r="Q1779" s="210"/>
      <c r="R1779" s="210"/>
      <c r="S1779" s="210"/>
      <c r="T1779" s="211"/>
      <c r="AT1779" s="212" t="s">
        <v>200</v>
      </c>
      <c r="AU1779" s="212" t="s">
        <v>81</v>
      </c>
      <c r="AV1779" s="12" t="s">
        <v>81</v>
      </c>
      <c r="AW1779" s="12" t="s">
        <v>30</v>
      </c>
      <c r="AX1779" s="12" t="s">
        <v>73</v>
      </c>
      <c r="AY1779" s="212" t="s">
        <v>124</v>
      </c>
    </row>
    <row r="1780" spans="1:65" s="13" customFormat="1" ht="11.25">
      <c r="B1780" s="213"/>
      <c r="C1780" s="214"/>
      <c r="D1780" s="193" t="s">
        <v>200</v>
      </c>
      <c r="E1780" s="215" t="s">
        <v>1</v>
      </c>
      <c r="F1780" s="216" t="s">
        <v>354</v>
      </c>
      <c r="G1780" s="214"/>
      <c r="H1780" s="217">
        <v>54.04</v>
      </c>
      <c r="I1780" s="218"/>
      <c r="J1780" s="214"/>
      <c r="K1780" s="214"/>
      <c r="L1780" s="219"/>
      <c r="M1780" s="220"/>
      <c r="N1780" s="221"/>
      <c r="O1780" s="221"/>
      <c r="P1780" s="221"/>
      <c r="Q1780" s="221"/>
      <c r="R1780" s="221"/>
      <c r="S1780" s="221"/>
      <c r="T1780" s="222"/>
      <c r="AT1780" s="223" t="s">
        <v>200</v>
      </c>
      <c r="AU1780" s="223" t="s">
        <v>81</v>
      </c>
      <c r="AV1780" s="13" t="s">
        <v>83</v>
      </c>
      <c r="AW1780" s="13" t="s">
        <v>30</v>
      </c>
      <c r="AX1780" s="13" t="s">
        <v>73</v>
      </c>
      <c r="AY1780" s="223" t="s">
        <v>124</v>
      </c>
    </row>
    <row r="1781" spans="1:65" s="13" customFormat="1" ht="11.25">
      <c r="B1781" s="213"/>
      <c r="C1781" s="214"/>
      <c r="D1781" s="193" t="s">
        <v>200</v>
      </c>
      <c r="E1781" s="215" t="s">
        <v>1</v>
      </c>
      <c r="F1781" s="216" t="s">
        <v>355</v>
      </c>
      <c r="G1781" s="214"/>
      <c r="H1781" s="217">
        <v>34.86</v>
      </c>
      <c r="I1781" s="218"/>
      <c r="J1781" s="214"/>
      <c r="K1781" s="214"/>
      <c r="L1781" s="219"/>
      <c r="M1781" s="220"/>
      <c r="N1781" s="221"/>
      <c r="O1781" s="221"/>
      <c r="P1781" s="221"/>
      <c r="Q1781" s="221"/>
      <c r="R1781" s="221"/>
      <c r="S1781" s="221"/>
      <c r="T1781" s="222"/>
      <c r="AT1781" s="223" t="s">
        <v>200</v>
      </c>
      <c r="AU1781" s="223" t="s">
        <v>81</v>
      </c>
      <c r="AV1781" s="13" t="s">
        <v>83</v>
      </c>
      <c r="AW1781" s="13" t="s">
        <v>30</v>
      </c>
      <c r="AX1781" s="13" t="s">
        <v>73</v>
      </c>
      <c r="AY1781" s="223" t="s">
        <v>124</v>
      </c>
    </row>
    <row r="1782" spans="1:65" s="13" customFormat="1" ht="11.25">
      <c r="B1782" s="213"/>
      <c r="C1782" s="214"/>
      <c r="D1782" s="193" t="s">
        <v>200</v>
      </c>
      <c r="E1782" s="215" t="s">
        <v>1</v>
      </c>
      <c r="F1782" s="216" t="s">
        <v>356</v>
      </c>
      <c r="G1782" s="214"/>
      <c r="H1782" s="217">
        <v>39.46</v>
      </c>
      <c r="I1782" s="218"/>
      <c r="J1782" s="214"/>
      <c r="K1782" s="214"/>
      <c r="L1782" s="219"/>
      <c r="M1782" s="220"/>
      <c r="N1782" s="221"/>
      <c r="O1782" s="221"/>
      <c r="P1782" s="221"/>
      <c r="Q1782" s="221"/>
      <c r="R1782" s="221"/>
      <c r="S1782" s="221"/>
      <c r="T1782" s="222"/>
      <c r="AT1782" s="223" t="s">
        <v>200</v>
      </c>
      <c r="AU1782" s="223" t="s">
        <v>81</v>
      </c>
      <c r="AV1782" s="13" t="s">
        <v>83</v>
      </c>
      <c r="AW1782" s="13" t="s">
        <v>30</v>
      </c>
      <c r="AX1782" s="13" t="s">
        <v>73</v>
      </c>
      <c r="AY1782" s="223" t="s">
        <v>124</v>
      </c>
    </row>
    <row r="1783" spans="1:65" s="12" customFormat="1" ht="11.25">
      <c r="B1783" s="203"/>
      <c r="C1783" s="204"/>
      <c r="D1783" s="193" t="s">
        <v>200</v>
      </c>
      <c r="E1783" s="205" t="s">
        <v>1</v>
      </c>
      <c r="F1783" s="206" t="s">
        <v>231</v>
      </c>
      <c r="G1783" s="204"/>
      <c r="H1783" s="205" t="s">
        <v>1</v>
      </c>
      <c r="I1783" s="207"/>
      <c r="J1783" s="204"/>
      <c r="K1783" s="204"/>
      <c r="L1783" s="208"/>
      <c r="M1783" s="209"/>
      <c r="N1783" s="210"/>
      <c r="O1783" s="210"/>
      <c r="P1783" s="210"/>
      <c r="Q1783" s="210"/>
      <c r="R1783" s="210"/>
      <c r="S1783" s="210"/>
      <c r="T1783" s="211"/>
      <c r="AT1783" s="212" t="s">
        <v>200</v>
      </c>
      <c r="AU1783" s="212" t="s">
        <v>81</v>
      </c>
      <c r="AV1783" s="12" t="s">
        <v>81</v>
      </c>
      <c r="AW1783" s="12" t="s">
        <v>30</v>
      </c>
      <c r="AX1783" s="12" t="s">
        <v>73</v>
      </c>
      <c r="AY1783" s="212" t="s">
        <v>124</v>
      </c>
    </row>
    <row r="1784" spans="1:65" s="13" customFormat="1" ht="11.25">
      <c r="B1784" s="213"/>
      <c r="C1784" s="214"/>
      <c r="D1784" s="193" t="s">
        <v>200</v>
      </c>
      <c r="E1784" s="215" t="s">
        <v>1</v>
      </c>
      <c r="F1784" s="216" t="s">
        <v>366</v>
      </c>
      <c r="G1784" s="214"/>
      <c r="H1784" s="217">
        <v>54.21</v>
      </c>
      <c r="I1784" s="218"/>
      <c r="J1784" s="214"/>
      <c r="K1784" s="214"/>
      <c r="L1784" s="219"/>
      <c r="M1784" s="220"/>
      <c r="N1784" s="221"/>
      <c r="O1784" s="221"/>
      <c r="P1784" s="221"/>
      <c r="Q1784" s="221"/>
      <c r="R1784" s="221"/>
      <c r="S1784" s="221"/>
      <c r="T1784" s="222"/>
      <c r="AT1784" s="223" t="s">
        <v>200</v>
      </c>
      <c r="AU1784" s="223" t="s">
        <v>81</v>
      </c>
      <c r="AV1784" s="13" t="s">
        <v>83</v>
      </c>
      <c r="AW1784" s="13" t="s">
        <v>30</v>
      </c>
      <c r="AX1784" s="13" t="s">
        <v>73</v>
      </c>
      <c r="AY1784" s="223" t="s">
        <v>124</v>
      </c>
    </row>
    <row r="1785" spans="1:65" s="13" customFormat="1" ht="11.25">
      <c r="B1785" s="213"/>
      <c r="C1785" s="214"/>
      <c r="D1785" s="193" t="s">
        <v>200</v>
      </c>
      <c r="E1785" s="215" t="s">
        <v>1</v>
      </c>
      <c r="F1785" s="216" t="s">
        <v>367</v>
      </c>
      <c r="G1785" s="214"/>
      <c r="H1785" s="217">
        <v>72.98</v>
      </c>
      <c r="I1785" s="218"/>
      <c r="J1785" s="214"/>
      <c r="K1785" s="214"/>
      <c r="L1785" s="219"/>
      <c r="M1785" s="220"/>
      <c r="N1785" s="221"/>
      <c r="O1785" s="221"/>
      <c r="P1785" s="221"/>
      <c r="Q1785" s="221"/>
      <c r="R1785" s="221"/>
      <c r="S1785" s="221"/>
      <c r="T1785" s="222"/>
      <c r="AT1785" s="223" t="s">
        <v>200</v>
      </c>
      <c r="AU1785" s="223" t="s">
        <v>81</v>
      </c>
      <c r="AV1785" s="13" t="s">
        <v>83</v>
      </c>
      <c r="AW1785" s="13" t="s">
        <v>30</v>
      </c>
      <c r="AX1785" s="13" t="s">
        <v>73</v>
      </c>
      <c r="AY1785" s="223" t="s">
        <v>124</v>
      </c>
    </row>
    <row r="1786" spans="1:65" s="15" customFormat="1" ht="11.25">
      <c r="B1786" s="235"/>
      <c r="C1786" s="236"/>
      <c r="D1786" s="193" t="s">
        <v>200</v>
      </c>
      <c r="E1786" s="237" t="s">
        <v>1</v>
      </c>
      <c r="F1786" s="238" t="s">
        <v>556</v>
      </c>
      <c r="G1786" s="236"/>
      <c r="H1786" s="239">
        <v>255.55</v>
      </c>
      <c r="I1786" s="240"/>
      <c r="J1786" s="236"/>
      <c r="K1786" s="236"/>
      <c r="L1786" s="241"/>
      <c r="M1786" s="242"/>
      <c r="N1786" s="243"/>
      <c r="O1786" s="243"/>
      <c r="P1786" s="243"/>
      <c r="Q1786" s="243"/>
      <c r="R1786" s="243"/>
      <c r="S1786" s="243"/>
      <c r="T1786" s="244"/>
      <c r="AT1786" s="245" t="s">
        <v>200</v>
      </c>
      <c r="AU1786" s="245" t="s">
        <v>81</v>
      </c>
      <c r="AV1786" s="15" t="s">
        <v>135</v>
      </c>
      <c r="AW1786" s="15" t="s">
        <v>30</v>
      </c>
      <c r="AX1786" s="15" t="s">
        <v>73</v>
      </c>
      <c r="AY1786" s="245" t="s">
        <v>124</v>
      </c>
    </row>
    <row r="1787" spans="1:65" s="14" customFormat="1" ht="11.25">
      <c r="B1787" s="224"/>
      <c r="C1787" s="225"/>
      <c r="D1787" s="193" t="s">
        <v>200</v>
      </c>
      <c r="E1787" s="226" t="s">
        <v>1</v>
      </c>
      <c r="F1787" s="227" t="s">
        <v>205</v>
      </c>
      <c r="G1787" s="225"/>
      <c r="H1787" s="228">
        <v>578.80999999999995</v>
      </c>
      <c r="I1787" s="229"/>
      <c r="J1787" s="225"/>
      <c r="K1787" s="225"/>
      <c r="L1787" s="230"/>
      <c r="M1787" s="231"/>
      <c r="N1787" s="232"/>
      <c r="O1787" s="232"/>
      <c r="P1787" s="232"/>
      <c r="Q1787" s="232"/>
      <c r="R1787" s="232"/>
      <c r="S1787" s="232"/>
      <c r="T1787" s="233"/>
      <c r="AT1787" s="234" t="s">
        <v>200</v>
      </c>
      <c r="AU1787" s="234" t="s">
        <v>81</v>
      </c>
      <c r="AV1787" s="14" t="s">
        <v>129</v>
      </c>
      <c r="AW1787" s="14" t="s">
        <v>30</v>
      </c>
      <c r="AX1787" s="14" t="s">
        <v>81</v>
      </c>
      <c r="AY1787" s="234" t="s">
        <v>124</v>
      </c>
    </row>
    <row r="1788" spans="1:65" s="2" customFormat="1" ht="33" customHeight="1">
      <c r="A1788" s="34"/>
      <c r="B1788" s="35"/>
      <c r="C1788" s="179" t="s">
        <v>1252</v>
      </c>
      <c r="D1788" s="179" t="s">
        <v>125</v>
      </c>
      <c r="E1788" s="180" t="s">
        <v>1253</v>
      </c>
      <c r="F1788" s="181" t="s">
        <v>1254</v>
      </c>
      <c r="G1788" s="182" t="s">
        <v>216</v>
      </c>
      <c r="H1788" s="183">
        <v>100.96</v>
      </c>
      <c r="I1788" s="184"/>
      <c r="J1788" s="185">
        <f>ROUND(I1788*H1788,2)</f>
        <v>0</v>
      </c>
      <c r="K1788" s="186"/>
      <c r="L1788" s="39"/>
      <c r="M1788" s="187" t="s">
        <v>1</v>
      </c>
      <c r="N1788" s="188" t="s">
        <v>38</v>
      </c>
      <c r="O1788" s="71"/>
      <c r="P1788" s="189">
        <f>O1788*H1788</f>
        <v>0</v>
      </c>
      <c r="Q1788" s="189">
        <v>0</v>
      </c>
      <c r="R1788" s="189">
        <f>Q1788*H1788</f>
        <v>0</v>
      </c>
      <c r="S1788" s="189">
        <v>0</v>
      </c>
      <c r="T1788" s="190">
        <f>S1788*H1788</f>
        <v>0</v>
      </c>
      <c r="U1788" s="34"/>
      <c r="V1788" s="34"/>
      <c r="W1788" s="34"/>
      <c r="X1788" s="34"/>
      <c r="Y1788" s="34"/>
      <c r="Z1788" s="34"/>
      <c r="AA1788" s="34"/>
      <c r="AB1788" s="34"/>
      <c r="AC1788" s="34"/>
      <c r="AD1788" s="34"/>
      <c r="AE1788" s="34"/>
      <c r="AR1788" s="191" t="s">
        <v>162</v>
      </c>
      <c r="AT1788" s="191" t="s">
        <v>125</v>
      </c>
      <c r="AU1788" s="191" t="s">
        <v>81</v>
      </c>
      <c r="AY1788" s="17" t="s">
        <v>124</v>
      </c>
      <c r="BE1788" s="192">
        <f>IF(N1788="základní",J1788,0)</f>
        <v>0</v>
      </c>
      <c r="BF1788" s="192">
        <f>IF(N1788="snížená",J1788,0)</f>
        <v>0</v>
      </c>
      <c r="BG1788" s="192">
        <f>IF(N1788="zákl. přenesená",J1788,0)</f>
        <v>0</v>
      </c>
      <c r="BH1788" s="192">
        <f>IF(N1788="sníž. přenesená",J1788,0)</f>
        <v>0</v>
      </c>
      <c r="BI1788" s="192">
        <f>IF(N1788="nulová",J1788,0)</f>
        <v>0</v>
      </c>
      <c r="BJ1788" s="17" t="s">
        <v>81</v>
      </c>
      <c r="BK1788" s="192">
        <f>ROUND(I1788*H1788,2)</f>
        <v>0</v>
      </c>
      <c r="BL1788" s="17" t="s">
        <v>162</v>
      </c>
      <c r="BM1788" s="191" t="s">
        <v>1255</v>
      </c>
    </row>
    <row r="1789" spans="1:65" s="12" customFormat="1" ht="11.25">
      <c r="B1789" s="203"/>
      <c r="C1789" s="204"/>
      <c r="D1789" s="193" t="s">
        <v>200</v>
      </c>
      <c r="E1789" s="205" t="s">
        <v>1</v>
      </c>
      <c r="F1789" s="206" t="s">
        <v>557</v>
      </c>
      <c r="G1789" s="204"/>
      <c r="H1789" s="205" t="s">
        <v>1</v>
      </c>
      <c r="I1789" s="207"/>
      <c r="J1789" s="204"/>
      <c r="K1789" s="204"/>
      <c r="L1789" s="208"/>
      <c r="M1789" s="209"/>
      <c r="N1789" s="210"/>
      <c r="O1789" s="210"/>
      <c r="P1789" s="210"/>
      <c r="Q1789" s="210"/>
      <c r="R1789" s="210"/>
      <c r="S1789" s="210"/>
      <c r="T1789" s="211"/>
      <c r="AT1789" s="212" t="s">
        <v>200</v>
      </c>
      <c r="AU1789" s="212" t="s">
        <v>81</v>
      </c>
      <c r="AV1789" s="12" t="s">
        <v>81</v>
      </c>
      <c r="AW1789" s="12" t="s">
        <v>30</v>
      </c>
      <c r="AX1789" s="12" t="s">
        <v>73</v>
      </c>
      <c r="AY1789" s="212" t="s">
        <v>124</v>
      </c>
    </row>
    <row r="1790" spans="1:65" s="12" customFormat="1" ht="11.25">
      <c r="B1790" s="203"/>
      <c r="C1790" s="204"/>
      <c r="D1790" s="193" t="s">
        <v>200</v>
      </c>
      <c r="E1790" s="205" t="s">
        <v>1</v>
      </c>
      <c r="F1790" s="206" t="s">
        <v>555</v>
      </c>
      <c r="G1790" s="204"/>
      <c r="H1790" s="205" t="s">
        <v>1</v>
      </c>
      <c r="I1790" s="207"/>
      <c r="J1790" s="204"/>
      <c r="K1790" s="204"/>
      <c r="L1790" s="208"/>
      <c r="M1790" s="209"/>
      <c r="N1790" s="210"/>
      <c r="O1790" s="210"/>
      <c r="P1790" s="210"/>
      <c r="Q1790" s="210"/>
      <c r="R1790" s="210"/>
      <c r="S1790" s="210"/>
      <c r="T1790" s="211"/>
      <c r="AT1790" s="212" t="s">
        <v>200</v>
      </c>
      <c r="AU1790" s="212" t="s">
        <v>81</v>
      </c>
      <c r="AV1790" s="12" t="s">
        <v>81</v>
      </c>
      <c r="AW1790" s="12" t="s">
        <v>30</v>
      </c>
      <c r="AX1790" s="12" t="s">
        <v>73</v>
      </c>
      <c r="AY1790" s="212" t="s">
        <v>124</v>
      </c>
    </row>
    <row r="1791" spans="1:65" s="12" customFormat="1" ht="11.25">
      <c r="B1791" s="203"/>
      <c r="C1791" s="204"/>
      <c r="D1791" s="193" t="s">
        <v>200</v>
      </c>
      <c r="E1791" s="205" t="s">
        <v>1</v>
      </c>
      <c r="F1791" s="206" t="s">
        <v>229</v>
      </c>
      <c r="G1791" s="204"/>
      <c r="H1791" s="205" t="s">
        <v>1</v>
      </c>
      <c r="I1791" s="207"/>
      <c r="J1791" s="204"/>
      <c r="K1791" s="204"/>
      <c r="L1791" s="208"/>
      <c r="M1791" s="209"/>
      <c r="N1791" s="210"/>
      <c r="O1791" s="210"/>
      <c r="P1791" s="210"/>
      <c r="Q1791" s="210"/>
      <c r="R1791" s="210"/>
      <c r="S1791" s="210"/>
      <c r="T1791" s="211"/>
      <c r="AT1791" s="212" t="s">
        <v>200</v>
      </c>
      <c r="AU1791" s="212" t="s">
        <v>81</v>
      </c>
      <c r="AV1791" s="12" t="s">
        <v>81</v>
      </c>
      <c r="AW1791" s="12" t="s">
        <v>30</v>
      </c>
      <c r="AX1791" s="12" t="s">
        <v>73</v>
      </c>
      <c r="AY1791" s="212" t="s">
        <v>124</v>
      </c>
    </row>
    <row r="1792" spans="1:65" s="13" customFormat="1" ht="11.25">
      <c r="B1792" s="213"/>
      <c r="C1792" s="214"/>
      <c r="D1792" s="193" t="s">
        <v>200</v>
      </c>
      <c r="E1792" s="215" t="s">
        <v>1</v>
      </c>
      <c r="F1792" s="216" t="s">
        <v>276</v>
      </c>
      <c r="G1792" s="214"/>
      <c r="H1792" s="217">
        <v>18.77</v>
      </c>
      <c r="I1792" s="218"/>
      <c r="J1792" s="214"/>
      <c r="K1792" s="214"/>
      <c r="L1792" s="219"/>
      <c r="M1792" s="220"/>
      <c r="N1792" s="221"/>
      <c r="O1792" s="221"/>
      <c r="P1792" s="221"/>
      <c r="Q1792" s="221"/>
      <c r="R1792" s="221"/>
      <c r="S1792" s="221"/>
      <c r="T1792" s="222"/>
      <c r="AT1792" s="223" t="s">
        <v>200</v>
      </c>
      <c r="AU1792" s="223" t="s">
        <v>81</v>
      </c>
      <c r="AV1792" s="13" t="s">
        <v>83</v>
      </c>
      <c r="AW1792" s="13" t="s">
        <v>30</v>
      </c>
      <c r="AX1792" s="13" t="s">
        <v>73</v>
      </c>
      <c r="AY1792" s="223" t="s">
        <v>124</v>
      </c>
    </row>
    <row r="1793" spans="2:51" s="12" customFormat="1" ht="11.25">
      <c r="B1793" s="203"/>
      <c r="C1793" s="204"/>
      <c r="D1793" s="193" t="s">
        <v>200</v>
      </c>
      <c r="E1793" s="205" t="s">
        <v>1</v>
      </c>
      <c r="F1793" s="206" t="s">
        <v>231</v>
      </c>
      <c r="G1793" s="204"/>
      <c r="H1793" s="205" t="s">
        <v>1</v>
      </c>
      <c r="I1793" s="207"/>
      <c r="J1793" s="204"/>
      <c r="K1793" s="204"/>
      <c r="L1793" s="208"/>
      <c r="M1793" s="209"/>
      <c r="N1793" s="210"/>
      <c r="O1793" s="210"/>
      <c r="P1793" s="210"/>
      <c r="Q1793" s="210"/>
      <c r="R1793" s="210"/>
      <c r="S1793" s="210"/>
      <c r="T1793" s="211"/>
      <c r="AT1793" s="212" t="s">
        <v>200</v>
      </c>
      <c r="AU1793" s="212" t="s">
        <v>81</v>
      </c>
      <c r="AV1793" s="12" t="s">
        <v>81</v>
      </c>
      <c r="AW1793" s="12" t="s">
        <v>30</v>
      </c>
      <c r="AX1793" s="12" t="s">
        <v>73</v>
      </c>
      <c r="AY1793" s="212" t="s">
        <v>124</v>
      </c>
    </row>
    <row r="1794" spans="2:51" s="13" customFormat="1" ht="11.25">
      <c r="B1794" s="213"/>
      <c r="C1794" s="214"/>
      <c r="D1794" s="193" t="s">
        <v>200</v>
      </c>
      <c r="E1794" s="215" t="s">
        <v>1</v>
      </c>
      <c r="F1794" s="216" t="s">
        <v>289</v>
      </c>
      <c r="G1794" s="214"/>
      <c r="H1794" s="217">
        <v>18.87</v>
      </c>
      <c r="I1794" s="218"/>
      <c r="J1794" s="214"/>
      <c r="K1794" s="214"/>
      <c r="L1794" s="219"/>
      <c r="M1794" s="220"/>
      <c r="N1794" s="221"/>
      <c r="O1794" s="221"/>
      <c r="P1794" s="221"/>
      <c r="Q1794" s="221"/>
      <c r="R1794" s="221"/>
      <c r="S1794" s="221"/>
      <c r="T1794" s="222"/>
      <c r="AT1794" s="223" t="s">
        <v>200</v>
      </c>
      <c r="AU1794" s="223" t="s">
        <v>81</v>
      </c>
      <c r="AV1794" s="13" t="s">
        <v>83</v>
      </c>
      <c r="AW1794" s="13" t="s">
        <v>30</v>
      </c>
      <c r="AX1794" s="13" t="s">
        <v>73</v>
      </c>
      <c r="AY1794" s="223" t="s">
        <v>124</v>
      </c>
    </row>
    <row r="1795" spans="2:51" s="15" customFormat="1" ht="11.25">
      <c r="B1795" s="235"/>
      <c r="C1795" s="236"/>
      <c r="D1795" s="193" t="s">
        <v>200</v>
      </c>
      <c r="E1795" s="237" t="s">
        <v>1</v>
      </c>
      <c r="F1795" s="238" t="s">
        <v>556</v>
      </c>
      <c r="G1795" s="236"/>
      <c r="H1795" s="239">
        <v>37.64</v>
      </c>
      <c r="I1795" s="240"/>
      <c r="J1795" s="236"/>
      <c r="K1795" s="236"/>
      <c r="L1795" s="241"/>
      <c r="M1795" s="242"/>
      <c r="N1795" s="243"/>
      <c r="O1795" s="243"/>
      <c r="P1795" s="243"/>
      <c r="Q1795" s="243"/>
      <c r="R1795" s="243"/>
      <c r="S1795" s="243"/>
      <c r="T1795" s="244"/>
      <c r="AT1795" s="245" t="s">
        <v>200</v>
      </c>
      <c r="AU1795" s="245" t="s">
        <v>81</v>
      </c>
      <c r="AV1795" s="15" t="s">
        <v>135</v>
      </c>
      <c r="AW1795" s="15" t="s">
        <v>30</v>
      </c>
      <c r="AX1795" s="15" t="s">
        <v>73</v>
      </c>
      <c r="AY1795" s="245" t="s">
        <v>124</v>
      </c>
    </row>
    <row r="1796" spans="2:51" s="12" customFormat="1" ht="11.25">
      <c r="B1796" s="203"/>
      <c r="C1796" s="204"/>
      <c r="D1796" s="193" t="s">
        <v>200</v>
      </c>
      <c r="E1796" s="205" t="s">
        <v>1</v>
      </c>
      <c r="F1796" s="206" t="s">
        <v>1251</v>
      </c>
      <c r="G1796" s="204"/>
      <c r="H1796" s="205" t="s">
        <v>1</v>
      </c>
      <c r="I1796" s="207"/>
      <c r="J1796" s="204"/>
      <c r="K1796" s="204"/>
      <c r="L1796" s="208"/>
      <c r="M1796" s="209"/>
      <c r="N1796" s="210"/>
      <c r="O1796" s="210"/>
      <c r="P1796" s="210"/>
      <c r="Q1796" s="210"/>
      <c r="R1796" s="210"/>
      <c r="S1796" s="210"/>
      <c r="T1796" s="211"/>
      <c r="AT1796" s="212" t="s">
        <v>200</v>
      </c>
      <c r="AU1796" s="212" t="s">
        <v>81</v>
      </c>
      <c r="AV1796" s="12" t="s">
        <v>81</v>
      </c>
      <c r="AW1796" s="12" t="s">
        <v>30</v>
      </c>
      <c r="AX1796" s="12" t="s">
        <v>73</v>
      </c>
      <c r="AY1796" s="212" t="s">
        <v>124</v>
      </c>
    </row>
    <row r="1797" spans="2:51" s="12" customFormat="1" ht="11.25">
      <c r="B1797" s="203"/>
      <c r="C1797" s="204"/>
      <c r="D1797" s="193" t="s">
        <v>200</v>
      </c>
      <c r="E1797" s="205" t="s">
        <v>1</v>
      </c>
      <c r="F1797" s="206" t="s">
        <v>555</v>
      </c>
      <c r="G1797" s="204"/>
      <c r="H1797" s="205" t="s">
        <v>1</v>
      </c>
      <c r="I1797" s="207"/>
      <c r="J1797" s="204"/>
      <c r="K1797" s="204"/>
      <c r="L1797" s="208"/>
      <c r="M1797" s="209"/>
      <c r="N1797" s="210"/>
      <c r="O1797" s="210"/>
      <c r="P1797" s="210"/>
      <c r="Q1797" s="210"/>
      <c r="R1797" s="210"/>
      <c r="S1797" s="210"/>
      <c r="T1797" s="211"/>
      <c r="AT1797" s="212" t="s">
        <v>200</v>
      </c>
      <c r="AU1797" s="212" t="s">
        <v>81</v>
      </c>
      <c r="AV1797" s="12" t="s">
        <v>81</v>
      </c>
      <c r="AW1797" s="12" t="s">
        <v>30</v>
      </c>
      <c r="AX1797" s="12" t="s">
        <v>73</v>
      </c>
      <c r="AY1797" s="212" t="s">
        <v>124</v>
      </c>
    </row>
    <row r="1798" spans="2:51" s="12" customFormat="1" ht="11.25">
      <c r="B1798" s="203"/>
      <c r="C1798" s="204"/>
      <c r="D1798" s="193" t="s">
        <v>200</v>
      </c>
      <c r="E1798" s="205" t="s">
        <v>1</v>
      </c>
      <c r="F1798" s="206" t="s">
        <v>229</v>
      </c>
      <c r="G1798" s="204"/>
      <c r="H1798" s="205" t="s">
        <v>1</v>
      </c>
      <c r="I1798" s="207"/>
      <c r="J1798" s="204"/>
      <c r="K1798" s="204"/>
      <c r="L1798" s="208"/>
      <c r="M1798" s="209"/>
      <c r="N1798" s="210"/>
      <c r="O1798" s="210"/>
      <c r="P1798" s="210"/>
      <c r="Q1798" s="210"/>
      <c r="R1798" s="210"/>
      <c r="S1798" s="210"/>
      <c r="T1798" s="211"/>
      <c r="AT1798" s="212" t="s">
        <v>200</v>
      </c>
      <c r="AU1798" s="212" t="s">
        <v>81</v>
      </c>
      <c r="AV1798" s="12" t="s">
        <v>81</v>
      </c>
      <c r="AW1798" s="12" t="s">
        <v>30</v>
      </c>
      <c r="AX1798" s="12" t="s">
        <v>73</v>
      </c>
      <c r="AY1798" s="212" t="s">
        <v>124</v>
      </c>
    </row>
    <row r="1799" spans="2:51" s="13" customFormat="1" ht="11.25">
      <c r="B1799" s="213"/>
      <c r="C1799" s="214"/>
      <c r="D1799" s="193" t="s">
        <v>200</v>
      </c>
      <c r="E1799" s="215" t="s">
        <v>1</v>
      </c>
      <c r="F1799" s="216" t="s">
        <v>1256</v>
      </c>
      <c r="G1799" s="214"/>
      <c r="H1799" s="217">
        <v>13.94</v>
      </c>
      <c r="I1799" s="218"/>
      <c r="J1799" s="214"/>
      <c r="K1799" s="214"/>
      <c r="L1799" s="219"/>
      <c r="M1799" s="220"/>
      <c r="N1799" s="221"/>
      <c r="O1799" s="221"/>
      <c r="P1799" s="221"/>
      <c r="Q1799" s="221"/>
      <c r="R1799" s="221"/>
      <c r="S1799" s="221"/>
      <c r="T1799" s="222"/>
      <c r="AT1799" s="223" t="s">
        <v>200</v>
      </c>
      <c r="AU1799" s="223" t="s">
        <v>81</v>
      </c>
      <c r="AV1799" s="13" t="s">
        <v>83</v>
      </c>
      <c r="AW1799" s="13" t="s">
        <v>30</v>
      </c>
      <c r="AX1799" s="13" t="s">
        <v>73</v>
      </c>
      <c r="AY1799" s="223" t="s">
        <v>124</v>
      </c>
    </row>
    <row r="1800" spans="2:51" s="12" customFormat="1" ht="11.25">
      <c r="B1800" s="203"/>
      <c r="C1800" s="204"/>
      <c r="D1800" s="193" t="s">
        <v>200</v>
      </c>
      <c r="E1800" s="205" t="s">
        <v>1</v>
      </c>
      <c r="F1800" s="206" t="s">
        <v>231</v>
      </c>
      <c r="G1800" s="204"/>
      <c r="H1800" s="205" t="s">
        <v>1</v>
      </c>
      <c r="I1800" s="207"/>
      <c r="J1800" s="204"/>
      <c r="K1800" s="204"/>
      <c r="L1800" s="208"/>
      <c r="M1800" s="209"/>
      <c r="N1800" s="210"/>
      <c r="O1800" s="210"/>
      <c r="P1800" s="210"/>
      <c r="Q1800" s="210"/>
      <c r="R1800" s="210"/>
      <c r="S1800" s="210"/>
      <c r="T1800" s="211"/>
      <c r="AT1800" s="212" t="s">
        <v>200</v>
      </c>
      <c r="AU1800" s="212" t="s">
        <v>81</v>
      </c>
      <c r="AV1800" s="12" t="s">
        <v>81</v>
      </c>
      <c r="AW1800" s="12" t="s">
        <v>30</v>
      </c>
      <c r="AX1800" s="12" t="s">
        <v>73</v>
      </c>
      <c r="AY1800" s="212" t="s">
        <v>124</v>
      </c>
    </row>
    <row r="1801" spans="2:51" s="13" customFormat="1" ht="11.25">
      <c r="B1801" s="213"/>
      <c r="C1801" s="214"/>
      <c r="D1801" s="193" t="s">
        <v>200</v>
      </c>
      <c r="E1801" s="215" t="s">
        <v>1</v>
      </c>
      <c r="F1801" s="216" t="s">
        <v>1257</v>
      </c>
      <c r="G1801" s="214"/>
      <c r="H1801" s="217">
        <v>11.74</v>
      </c>
      <c r="I1801" s="218"/>
      <c r="J1801" s="214"/>
      <c r="K1801" s="214"/>
      <c r="L1801" s="219"/>
      <c r="M1801" s="220"/>
      <c r="N1801" s="221"/>
      <c r="O1801" s="221"/>
      <c r="P1801" s="221"/>
      <c r="Q1801" s="221"/>
      <c r="R1801" s="221"/>
      <c r="S1801" s="221"/>
      <c r="T1801" s="222"/>
      <c r="AT1801" s="223" t="s">
        <v>200</v>
      </c>
      <c r="AU1801" s="223" t="s">
        <v>81</v>
      </c>
      <c r="AV1801" s="13" t="s">
        <v>83</v>
      </c>
      <c r="AW1801" s="13" t="s">
        <v>30</v>
      </c>
      <c r="AX1801" s="13" t="s">
        <v>73</v>
      </c>
      <c r="AY1801" s="223" t="s">
        <v>124</v>
      </c>
    </row>
    <row r="1802" spans="2:51" s="15" customFormat="1" ht="11.25">
      <c r="B1802" s="235"/>
      <c r="C1802" s="236"/>
      <c r="D1802" s="193" t="s">
        <v>200</v>
      </c>
      <c r="E1802" s="237" t="s">
        <v>1</v>
      </c>
      <c r="F1802" s="238" t="s">
        <v>556</v>
      </c>
      <c r="G1802" s="236"/>
      <c r="H1802" s="239">
        <v>25.68</v>
      </c>
      <c r="I1802" s="240"/>
      <c r="J1802" s="236"/>
      <c r="K1802" s="236"/>
      <c r="L1802" s="241"/>
      <c r="M1802" s="242"/>
      <c r="N1802" s="243"/>
      <c r="O1802" s="243"/>
      <c r="P1802" s="243"/>
      <c r="Q1802" s="243"/>
      <c r="R1802" s="243"/>
      <c r="S1802" s="243"/>
      <c r="T1802" s="244"/>
      <c r="AT1802" s="245" t="s">
        <v>200</v>
      </c>
      <c r="AU1802" s="245" t="s">
        <v>81</v>
      </c>
      <c r="AV1802" s="15" t="s">
        <v>135</v>
      </c>
      <c r="AW1802" s="15" t="s">
        <v>30</v>
      </c>
      <c r="AX1802" s="15" t="s">
        <v>73</v>
      </c>
      <c r="AY1802" s="245" t="s">
        <v>124</v>
      </c>
    </row>
    <row r="1803" spans="2:51" s="12" customFormat="1" ht="11.25">
      <c r="B1803" s="203"/>
      <c r="C1803" s="204"/>
      <c r="D1803" s="193" t="s">
        <v>200</v>
      </c>
      <c r="E1803" s="205" t="s">
        <v>1</v>
      </c>
      <c r="F1803" s="206" t="s">
        <v>564</v>
      </c>
      <c r="G1803" s="204"/>
      <c r="H1803" s="205" t="s">
        <v>1</v>
      </c>
      <c r="I1803" s="207"/>
      <c r="J1803" s="204"/>
      <c r="K1803" s="204"/>
      <c r="L1803" s="208"/>
      <c r="M1803" s="209"/>
      <c r="N1803" s="210"/>
      <c r="O1803" s="210"/>
      <c r="P1803" s="210"/>
      <c r="Q1803" s="210"/>
      <c r="R1803" s="210"/>
      <c r="S1803" s="210"/>
      <c r="T1803" s="211"/>
      <c r="AT1803" s="212" t="s">
        <v>200</v>
      </c>
      <c r="AU1803" s="212" t="s">
        <v>81</v>
      </c>
      <c r="AV1803" s="12" t="s">
        <v>81</v>
      </c>
      <c r="AW1803" s="12" t="s">
        <v>30</v>
      </c>
      <c r="AX1803" s="12" t="s">
        <v>73</v>
      </c>
      <c r="AY1803" s="212" t="s">
        <v>124</v>
      </c>
    </row>
    <row r="1804" spans="2:51" s="12" customFormat="1" ht="11.25">
      <c r="B1804" s="203"/>
      <c r="C1804" s="204"/>
      <c r="D1804" s="193" t="s">
        <v>200</v>
      </c>
      <c r="E1804" s="205" t="s">
        <v>1</v>
      </c>
      <c r="F1804" s="206" t="s">
        <v>561</v>
      </c>
      <c r="G1804" s="204"/>
      <c r="H1804" s="205" t="s">
        <v>1</v>
      </c>
      <c r="I1804" s="207"/>
      <c r="J1804" s="204"/>
      <c r="K1804" s="204"/>
      <c r="L1804" s="208"/>
      <c r="M1804" s="209"/>
      <c r="N1804" s="210"/>
      <c r="O1804" s="210"/>
      <c r="P1804" s="210"/>
      <c r="Q1804" s="210"/>
      <c r="R1804" s="210"/>
      <c r="S1804" s="210"/>
      <c r="T1804" s="211"/>
      <c r="AT1804" s="212" t="s">
        <v>200</v>
      </c>
      <c r="AU1804" s="212" t="s">
        <v>81</v>
      </c>
      <c r="AV1804" s="12" t="s">
        <v>81</v>
      </c>
      <c r="AW1804" s="12" t="s">
        <v>30</v>
      </c>
      <c r="AX1804" s="12" t="s">
        <v>73</v>
      </c>
      <c r="AY1804" s="212" t="s">
        <v>124</v>
      </c>
    </row>
    <row r="1805" spans="2:51" s="12" customFormat="1" ht="11.25">
      <c r="B1805" s="203"/>
      <c r="C1805" s="204"/>
      <c r="D1805" s="193" t="s">
        <v>200</v>
      </c>
      <c r="E1805" s="205" t="s">
        <v>1</v>
      </c>
      <c r="F1805" s="206" t="s">
        <v>229</v>
      </c>
      <c r="G1805" s="204"/>
      <c r="H1805" s="205" t="s">
        <v>1</v>
      </c>
      <c r="I1805" s="207"/>
      <c r="J1805" s="204"/>
      <c r="K1805" s="204"/>
      <c r="L1805" s="208"/>
      <c r="M1805" s="209"/>
      <c r="N1805" s="210"/>
      <c r="O1805" s="210"/>
      <c r="P1805" s="210"/>
      <c r="Q1805" s="210"/>
      <c r="R1805" s="210"/>
      <c r="S1805" s="210"/>
      <c r="T1805" s="211"/>
      <c r="AT1805" s="212" t="s">
        <v>200</v>
      </c>
      <c r="AU1805" s="212" t="s">
        <v>81</v>
      </c>
      <c r="AV1805" s="12" t="s">
        <v>81</v>
      </c>
      <c r="AW1805" s="12" t="s">
        <v>30</v>
      </c>
      <c r="AX1805" s="12" t="s">
        <v>73</v>
      </c>
      <c r="AY1805" s="212" t="s">
        <v>124</v>
      </c>
    </row>
    <row r="1806" spans="2:51" s="13" customFormat="1" ht="11.25">
      <c r="B1806" s="213"/>
      <c r="C1806" s="214"/>
      <c r="D1806" s="193" t="s">
        <v>200</v>
      </c>
      <c r="E1806" s="215" t="s">
        <v>1</v>
      </c>
      <c r="F1806" s="216" t="s">
        <v>353</v>
      </c>
      <c r="G1806" s="214"/>
      <c r="H1806" s="217">
        <v>18.77</v>
      </c>
      <c r="I1806" s="218"/>
      <c r="J1806" s="214"/>
      <c r="K1806" s="214"/>
      <c r="L1806" s="219"/>
      <c r="M1806" s="220"/>
      <c r="N1806" s="221"/>
      <c r="O1806" s="221"/>
      <c r="P1806" s="221"/>
      <c r="Q1806" s="221"/>
      <c r="R1806" s="221"/>
      <c r="S1806" s="221"/>
      <c r="T1806" s="222"/>
      <c r="AT1806" s="223" t="s">
        <v>200</v>
      </c>
      <c r="AU1806" s="223" t="s">
        <v>81</v>
      </c>
      <c r="AV1806" s="13" t="s">
        <v>83</v>
      </c>
      <c r="AW1806" s="13" t="s">
        <v>30</v>
      </c>
      <c r="AX1806" s="13" t="s">
        <v>73</v>
      </c>
      <c r="AY1806" s="223" t="s">
        <v>124</v>
      </c>
    </row>
    <row r="1807" spans="2:51" s="12" customFormat="1" ht="11.25">
      <c r="B1807" s="203"/>
      <c r="C1807" s="204"/>
      <c r="D1807" s="193" t="s">
        <v>200</v>
      </c>
      <c r="E1807" s="205" t="s">
        <v>1</v>
      </c>
      <c r="F1807" s="206" t="s">
        <v>231</v>
      </c>
      <c r="G1807" s="204"/>
      <c r="H1807" s="205" t="s">
        <v>1</v>
      </c>
      <c r="I1807" s="207"/>
      <c r="J1807" s="204"/>
      <c r="K1807" s="204"/>
      <c r="L1807" s="208"/>
      <c r="M1807" s="209"/>
      <c r="N1807" s="210"/>
      <c r="O1807" s="210"/>
      <c r="P1807" s="210"/>
      <c r="Q1807" s="210"/>
      <c r="R1807" s="210"/>
      <c r="S1807" s="210"/>
      <c r="T1807" s="211"/>
      <c r="AT1807" s="212" t="s">
        <v>200</v>
      </c>
      <c r="AU1807" s="212" t="s">
        <v>81</v>
      </c>
      <c r="AV1807" s="12" t="s">
        <v>81</v>
      </c>
      <c r="AW1807" s="12" t="s">
        <v>30</v>
      </c>
      <c r="AX1807" s="12" t="s">
        <v>73</v>
      </c>
      <c r="AY1807" s="212" t="s">
        <v>124</v>
      </c>
    </row>
    <row r="1808" spans="2:51" s="13" customFormat="1" ht="11.25">
      <c r="B1808" s="213"/>
      <c r="C1808" s="214"/>
      <c r="D1808" s="193" t="s">
        <v>200</v>
      </c>
      <c r="E1808" s="215" t="s">
        <v>1</v>
      </c>
      <c r="F1808" s="216" t="s">
        <v>365</v>
      </c>
      <c r="G1808" s="214"/>
      <c r="H1808" s="217">
        <v>18.87</v>
      </c>
      <c r="I1808" s="218"/>
      <c r="J1808" s="214"/>
      <c r="K1808" s="214"/>
      <c r="L1808" s="219"/>
      <c r="M1808" s="220"/>
      <c r="N1808" s="221"/>
      <c r="O1808" s="221"/>
      <c r="P1808" s="221"/>
      <c r="Q1808" s="221"/>
      <c r="R1808" s="221"/>
      <c r="S1808" s="221"/>
      <c r="T1808" s="222"/>
      <c r="AT1808" s="223" t="s">
        <v>200</v>
      </c>
      <c r="AU1808" s="223" t="s">
        <v>81</v>
      </c>
      <c r="AV1808" s="13" t="s">
        <v>83</v>
      </c>
      <c r="AW1808" s="13" t="s">
        <v>30</v>
      </c>
      <c r="AX1808" s="13" t="s">
        <v>73</v>
      </c>
      <c r="AY1808" s="223" t="s">
        <v>124</v>
      </c>
    </row>
    <row r="1809" spans="1:65" s="15" customFormat="1" ht="11.25">
      <c r="B1809" s="235"/>
      <c r="C1809" s="236"/>
      <c r="D1809" s="193" t="s">
        <v>200</v>
      </c>
      <c r="E1809" s="237" t="s">
        <v>1</v>
      </c>
      <c r="F1809" s="238" t="s">
        <v>556</v>
      </c>
      <c r="G1809" s="236"/>
      <c r="H1809" s="239">
        <v>37.64</v>
      </c>
      <c r="I1809" s="240"/>
      <c r="J1809" s="236"/>
      <c r="K1809" s="236"/>
      <c r="L1809" s="241"/>
      <c r="M1809" s="242"/>
      <c r="N1809" s="243"/>
      <c r="O1809" s="243"/>
      <c r="P1809" s="243"/>
      <c r="Q1809" s="243"/>
      <c r="R1809" s="243"/>
      <c r="S1809" s="243"/>
      <c r="T1809" s="244"/>
      <c r="AT1809" s="245" t="s">
        <v>200</v>
      </c>
      <c r="AU1809" s="245" t="s">
        <v>81</v>
      </c>
      <c r="AV1809" s="15" t="s">
        <v>135</v>
      </c>
      <c r="AW1809" s="15" t="s">
        <v>30</v>
      </c>
      <c r="AX1809" s="15" t="s">
        <v>73</v>
      </c>
      <c r="AY1809" s="245" t="s">
        <v>124</v>
      </c>
    </row>
    <row r="1810" spans="1:65" s="14" customFormat="1" ht="11.25">
      <c r="B1810" s="224"/>
      <c r="C1810" s="225"/>
      <c r="D1810" s="193" t="s">
        <v>200</v>
      </c>
      <c r="E1810" s="226" t="s">
        <v>1</v>
      </c>
      <c r="F1810" s="227" t="s">
        <v>205</v>
      </c>
      <c r="G1810" s="225"/>
      <c r="H1810" s="228">
        <v>100.96000000000001</v>
      </c>
      <c r="I1810" s="229"/>
      <c r="J1810" s="225"/>
      <c r="K1810" s="225"/>
      <c r="L1810" s="230"/>
      <c r="M1810" s="231"/>
      <c r="N1810" s="232"/>
      <c r="O1810" s="232"/>
      <c r="P1810" s="232"/>
      <c r="Q1810" s="232"/>
      <c r="R1810" s="232"/>
      <c r="S1810" s="232"/>
      <c r="T1810" s="233"/>
      <c r="AT1810" s="234" t="s">
        <v>200</v>
      </c>
      <c r="AU1810" s="234" t="s">
        <v>81</v>
      </c>
      <c r="AV1810" s="14" t="s">
        <v>129</v>
      </c>
      <c r="AW1810" s="14" t="s">
        <v>30</v>
      </c>
      <c r="AX1810" s="14" t="s">
        <v>81</v>
      </c>
      <c r="AY1810" s="234" t="s">
        <v>124</v>
      </c>
    </row>
    <row r="1811" spans="1:65" s="2" customFormat="1" ht="24.2" customHeight="1">
      <c r="A1811" s="34"/>
      <c r="B1811" s="35"/>
      <c r="C1811" s="179" t="s">
        <v>756</v>
      </c>
      <c r="D1811" s="179" t="s">
        <v>125</v>
      </c>
      <c r="E1811" s="180" t="s">
        <v>1258</v>
      </c>
      <c r="F1811" s="181" t="s">
        <v>1259</v>
      </c>
      <c r="G1811" s="182" t="s">
        <v>216</v>
      </c>
      <c r="H1811" s="183">
        <v>144.565</v>
      </c>
      <c r="I1811" s="184"/>
      <c r="J1811" s="185">
        <f>ROUND(I1811*H1811,2)</f>
        <v>0</v>
      </c>
      <c r="K1811" s="186"/>
      <c r="L1811" s="39"/>
      <c r="M1811" s="187" t="s">
        <v>1</v>
      </c>
      <c r="N1811" s="188" t="s">
        <v>38</v>
      </c>
      <c r="O1811" s="71"/>
      <c r="P1811" s="189">
        <f>O1811*H1811</f>
        <v>0</v>
      </c>
      <c r="Q1811" s="189">
        <v>0</v>
      </c>
      <c r="R1811" s="189">
        <f>Q1811*H1811</f>
        <v>0</v>
      </c>
      <c r="S1811" s="189">
        <v>0</v>
      </c>
      <c r="T1811" s="190">
        <f>S1811*H1811</f>
        <v>0</v>
      </c>
      <c r="U1811" s="34"/>
      <c r="V1811" s="34"/>
      <c r="W1811" s="34"/>
      <c r="X1811" s="34"/>
      <c r="Y1811" s="34"/>
      <c r="Z1811" s="34"/>
      <c r="AA1811" s="34"/>
      <c r="AB1811" s="34"/>
      <c r="AC1811" s="34"/>
      <c r="AD1811" s="34"/>
      <c r="AE1811" s="34"/>
      <c r="AR1811" s="191" t="s">
        <v>162</v>
      </c>
      <c r="AT1811" s="191" t="s">
        <v>125</v>
      </c>
      <c r="AU1811" s="191" t="s">
        <v>81</v>
      </c>
      <c r="AY1811" s="17" t="s">
        <v>124</v>
      </c>
      <c r="BE1811" s="192">
        <f>IF(N1811="základní",J1811,0)</f>
        <v>0</v>
      </c>
      <c r="BF1811" s="192">
        <f>IF(N1811="snížená",J1811,0)</f>
        <v>0</v>
      </c>
      <c r="BG1811" s="192">
        <f>IF(N1811="zákl. přenesená",J1811,0)</f>
        <v>0</v>
      </c>
      <c r="BH1811" s="192">
        <f>IF(N1811="sníž. přenesená",J1811,0)</f>
        <v>0</v>
      </c>
      <c r="BI1811" s="192">
        <f>IF(N1811="nulová",J1811,0)</f>
        <v>0</v>
      </c>
      <c r="BJ1811" s="17" t="s">
        <v>81</v>
      </c>
      <c r="BK1811" s="192">
        <f>ROUND(I1811*H1811,2)</f>
        <v>0</v>
      </c>
      <c r="BL1811" s="17" t="s">
        <v>162</v>
      </c>
      <c r="BM1811" s="191" t="s">
        <v>1260</v>
      </c>
    </row>
    <row r="1812" spans="1:65" s="12" customFormat="1" ht="11.25">
      <c r="B1812" s="203"/>
      <c r="C1812" s="204"/>
      <c r="D1812" s="193" t="s">
        <v>200</v>
      </c>
      <c r="E1812" s="205" t="s">
        <v>1</v>
      </c>
      <c r="F1812" s="206" t="s">
        <v>1261</v>
      </c>
      <c r="G1812" s="204"/>
      <c r="H1812" s="205" t="s">
        <v>1</v>
      </c>
      <c r="I1812" s="207"/>
      <c r="J1812" s="204"/>
      <c r="K1812" s="204"/>
      <c r="L1812" s="208"/>
      <c r="M1812" s="209"/>
      <c r="N1812" s="210"/>
      <c r="O1812" s="210"/>
      <c r="P1812" s="210"/>
      <c r="Q1812" s="210"/>
      <c r="R1812" s="210"/>
      <c r="S1812" s="210"/>
      <c r="T1812" s="211"/>
      <c r="AT1812" s="212" t="s">
        <v>200</v>
      </c>
      <c r="AU1812" s="212" t="s">
        <v>81</v>
      </c>
      <c r="AV1812" s="12" t="s">
        <v>81</v>
      </c>
      <c r="AW1812" s="12" t="s">
        <v>30</v>
      </c>
      <c r="AX1812" s="12" t="s">
        <v>73</v>
      </c>
      <c r="AY1812" s="212" t="s">
        <v>124</v>
      </c>
    </row>
    <row r="1813" spans="1:65" s="12" customFormat="1" ht="11.25">
      <c r="B1813" s="203"/>
      <c r="C1813" s="204"/>
      <c r="D1813" s="193" t="s">
        <v>200</v>
      </c>
      <c r="E1813" s="205" t="s">
        <v>1</v>
      </c>
      <c r="F1813" s="206" t="s">
        <v>555</v>
      </c>
      <c r="G1813" s="204"/>
      <c r="H1813" s="205" t="s">
        <v>1</v>
      </c>
      <c r="I1813" s="207"/>
      <c r="J1813" s="204"/>
      <c r="K1813" s="204"/>
      <c r="L1813" s="208"/>
      <c r="M1813" s="209"/>
      <c r="N1813" s="210"/>
      <c r="O1813" s="210"/>
      <c r="P1813" s="210"/>
      <c r="Q1813" s="210"/>
      <c r="R1813" s="210"/>
      <c r="S1813" s="210"/>
      <c r="T1813" s="211"/>
      <c r="AT1813" s="212" t="s">
        <v>200</v>
      </c>
      <c r="AU1813" s="212" t="s">
        <v>81</v>
      </c>
      <c r="AV1813" s="12" t="s">
        <v>81</v>
      </c>
      <c r="AW1813" s="12" t="s">
        <v>30</v>
      </c>
      <c r="AX1813" s="12" t="s">
        <v>73</v>
      </c>
      <c r="AY1813" s="212" t="s">
        <v>124</v>
      </c>
    </row>
    <row r="1814" spans="1:65" s="12" customFormat="1" ht="11.25">
      <c r="B1814" s="203"/>
      <c r="C1814" s="204"/>
      <c r="D1814" s="193" t="s">
        <v>200</v>
      </c>
      <c r="E1814" s="205" t="s">
        <v>1</v>
      </c>
      <c r="F1814" s="206" t="s">
        <v>229</v>
      </c>
      <c r="G1814" s="204"/>
      <c r="H1814" s="205" t="s">
        <v>1</v>
      </c>
      <c r="I1814" s="207"/>
      <c r="J1814" s="204"/>
      <c r="K1814" s="204"/>
      <c r="L1814" s="208"/>
      <c r="M1814" s="209"/>
      <c r="N1814" s="210"/>
      <c r="O1814" s="210"/>
      <c r="P1814" s="210"/>
      <c r="Q1814" s="210"/>
      <c r="R1814" s="210"/>
      <c r="S1814" s="210"/>
      <c r="T1814" s="211"/>
      <c r="AT1814" s="212" t="s">
        <v>200</v>
      </c>
      <c r="AU1814" s="212" t="s">
        <v>81</v>
      </c>
      <c r="AV1814" s="12" t="s">
        <v>81</v>
      </c>
      <c r="AW1814" s="12" t="s">
        <v>30</v>
      </c>
      <c r="AX1814" s="12" t="s">
        <v>73</v>
      </c>
      <c r="AY1814" s="212" t="s">
        <v>124</v>
      </c>
    </row>
    <row r="1815" spans="1:65" s="13" customFormat="1" ht="11.25">
      <c r="B1815" s="213"/>
      <c r="C1815" s="214"/>
      <c r="D1815" s="193" t="s">
        <v>200</v>
      </c>
      <c r="E1815" s="215" t="s">
        <v>1</v>
      </c>
      <c r="F1815" s="216" t="s">
        <v>1262</v>
      </c>
      <c r="G1815" s="214"/>
      <c r="H1815" s="217">
        <v>8.7750000000000004</v>
      </c>
      <c r="I1815" s="218"/>
      <c r="J1815" s="214"/>
      <c r="K1815" s="214"/>
      <c r="L1815" s="219"/>
      <c r="M1815" s="220"/>
      <c r="N1815" s="221"/>
      <c r="O1815" s="221"/>
      <c r="P1815" s="221"/>
      <c r="Q1815" s="221"/>
      <c r="R1815" s="221"/>
      <c r="S1815" s="221"/>
      <c r="T1815" s="222"/>
      <c r="AT1815" s="223" t="s">
        <v>200</v>
      </c>
      <c r="AU1815" s="223" t="s">
        <v>81</v>
      </c>
      <c r="AV1815" s="13" t="s">
        <v>83</v>
      </c>
      <c r="AW1815" s="13" t="s">
        <v>30</v>
      </c>
      <c r="AX1815" s="13" t="s">
        <v>73</v>
      </c>
      <c r="AY1815" s="223" t="s">
        <v>124</v>
      </c>
    </row>
    <row r="1816" spans="1:65" s="13" customFormat="1" ht="11.25">
      <c r="B1816" s="213"/>
      <c r="C1816" s="214"/>
      <c r="D1816" s="193" t="s">
        <v>200</v>
      </c>
      <c r="E1816" s="215" t="s">
        <v>1</v>
      </c>
      <c r="F1816" s="216" t="s">
        <v>1263</v>
      </c>
      <c r="G1816" s="214"/>
      <c r="H1816" s="217">
        <v>3.96</v>
      </c>
      <c r="I1816" s="218"/>
      <c r="J1816" s="214"/>
      <c r="K1816" s="214"/>
      <c r="L1816" s="219"/>
      <c r="M1816" s="220"/>
      <c r="N1816" s="221"/>
      <c r="O1816" s="221"/>
      <c r="P1816" s="221"/>
      <c r="Q1816" s="221"/>
      <c r="R1816" s="221"/>
      <c r="S1816" s="221"/>
      <c r="T1816" s="222"/>
      <c r="AT1816" s="223" t="s">
        <v>200</v>
      </c>
      <c r="AU1816" s="223" t="s">
        <v>81</v>
      </c>
      <c r="AV1816" s="13" t="s">
        <v>83</v>
      </c>
      <c r="AW1816" s="13" t="s">
        <v>30</v>
      </c>
      <c r="AX1816" s="13" t="s">
        <v>73</v>
      </c>
      <c r="AY1816" s="223" t="s">
        <v>124</v>
      </c>
    </row>
    <row r="1817" spans="1:65" s="12" customFormat="1" ht="11.25">
      <c r="B1817" s="203"/>
      <c r="C1817" s="204"/>
      <c r="D1817" s="193" t="s">
        <v>200</v>
      </c>
      <c r="E1817" s="205" t="s">
        <v>1</v>
      </c>
      <c r="F1817" s="206" t="s">
        <v>231</v>
      </c>
      <c r="G1817" s="204"/>
      <c r="H1817" s="205" t="s">
        <v>1</v>
      </c>
      <c r="I1817" s="207"/>
      <c r="J1817" s="204"/>
      <c r="K1817" s="204"/>
      <c r="L1817" s="208"/>
      <c r="M1817" s="209"/>
      <c r="N1817" s="210"/>
      <c r="O1817" s="210"/>
      <c r="P1817" s="210"/>
      <c r="Q1817" s="210"/>
      <c r="R1817" s="210"/>
      <c r="S1817" s="210"/>
      <c r="T1817" s="211"/>
      <c r="AT1817" s="212" t="s">
        <v>200</v>
      </c>
      <c r="AU1817" s="212" t="s">
        <v>81</v>
      </c>
      <c r="AV1817" s="12" t="s">
        <v>81</v>
      </c>
      <c r="AW1817" s="12" t="s">
        <v>30</v>
      </c>
      <c r="AX1817" s="12" t="s">
        <v>73</v>
      </c>
      <c r="AY1817" s="212" t="s">
        <v>124</v>
      </c>
    </row>
    <row r="1818" spans="1:65" s="13" customFormat="1" ht="11.25">
      <c r="B1818" s="213"/>
      <c r="C1818" s="214"/>
      <c r="D1818" s="193" t="s">
        <v>200</v>
      </c>
      <c r="E1818" s="215" t="s">
        <v>1</v>
      </c>
      <c r="F1818" s="216" t="s">
        <v>1264</v>
      </c>
      <c r="G1818" s="214"/>
      <c r="H1818" s="217">
        <v>8.7750000000000004</v>
      </c>
      <c r="I1818" s="218"/>
      <c r="J1818" s="214"/>
      <c r="K1818" s="214"/>
      <c r="L1818" s="219"/>
      <c r="M1818" s="220"/>
      <c r="N1818" s="221"/>
      <c r="O1818" s="221"/>
      <c r="P1818" s="221"/>
      <c r="Q1818" s="221"/>
      <c r="R1818" s="221"/>
      <c r="S1818" s="221"/>
      <c r="T1818" s="222"/>
      <c r="AT1818" s="223" t="s">
        <v>200</v>
      </c>
      <c r="AU1818" s="223" t="s">
        <v>81</v>
      </c>
      <c r="AV1818" s="13" t="s">
        <v>83</v>
      </c>
      <c r="AW1818" s="13" t="s">
        <v>30</v>
      </c>
      <c r="AX1818" s="13" t="s">
        <v>73</v>
      </c>
      <c r="AY1818" s="223" t="s">
        <v>124</v>
      </c>
    </row>
    <row r="1819" spans="1:65" s="13" customFormat="1" ht="11.25">
      <c r="B1819" s="213"/>
      <c r="C1819" s="214"/>
      <c r="D1819" s="193" t="s">
        <v>200</v>
      </c>
      <c r="E1819" s="215" t="s">
        <v>1</v>
      </c>
      <c r="F1819" s="216" t="s">
        <v>1263</v>
      </c>
      <c r="G1819" s="214"/>
      <c r="H1819" s="217">
        <v>3.96</v>
      </c>
      <c r="I1819" s="218"/>
      <c r="J1819" s="214"/>
      <c r="K1819" s="214"/>
      <c r="L1819" s="219"/>
      <c r="M1819" s="220"/>
      <c r="N1819" s="221"/>
      <c r="O1819" s="221"/>
      <c r="P1819" s="221"/>
      <c r="Q1819" s="221"/>
      <c r="R1819" s="221"/>
      <c r="S1819" s="221"/>
      <c r="T1819" s="222"/>
      <c r="AT1819" s="223" t="s">
        <v>200</v>
      </c>
      <c r="AU1819" s="223" t="s">
        <v>81</v>
      </c>
      <c r="AV1819" s="13" t="s">
        <v>83</v>
      </c>
      <c r="AW1819" s="13" t="s">
        <v>30</v>
      </c>
      <c r="AX1819" s="13" t="s">
        <v>73</v>
      </c>
      <c r="AY1819" s="223" t="s">
        <v>124</v>
      </c>
    </row>
    <row r="1820" spans="1:65" s="15" customFormat="1" ht="11.25">
      <c r="B1820" s="235"/>
      <c r="C1820" s="236"/>
      <c r="D1820" s="193" t="s">
        <v>200</v>
      </c>
      <c r="E1820" s="237" t="s">
        <v>1</v>
      </c>
      <c r="F1820" s="238" t="s">
        <v>556</v>
      </c>
      <c r="G1820" s="236"/>
      <c r="H1820" s="239">
        <v>25.47</v>
      </c>
      <c r="I1820" s="240"/>
      <c r="J1820" s="236"/>
      <c r="K1820" s="236"/>
      <c r="L1820" s="241"/>
      <c r="M1820" s="242"/>
      <c r="N1820" s="243"/>
      <c r="O1820" s="243"/>
      <c r="P1820" s="243"/>
      <c r="Q1820" s="243"/>
      <c r="R1820" s="243"/>
      <c r="S1820" s="243"/>
      <c r="T1820" s="244"/>
      <c r="AT1820" s="245" t="s">
        <v>200</v>
      </c>
      <c r="AU1820" s="245" t="s">
        <v>81</v>
      </c>
      <c r="AV1820" s="15" t="s">
        <v>135</v>
      </c>
      <c r="AW1820" s="15" t="s">
        <v>30</v>
      </c>
      <c r="AX1820" s="15" t="s">
        <v>73</v>
      </c>
      <c r="AY1820" s="245" t="s">
        <v>124</v>
      </c>
    </row>
    <row r="1821" spans="1:65" s="12" customFormat="1" ht="11.25">
      <c r="B1821" s="203"/>
      <c r="C1821" s="204"/>
      <c r="D1821" s="193" t="s">
        <v>200</v>
      </c>
      <c r="E1821" s="205" t="s">
        <v>1</v>
      </c>
      <c r="F1821" s="206" t="s">
        <v>560</v>
      </c>
      <c r="G1821" s="204"/>
      <c r="H1821" s="205" t="s">
        <v>1</v>
      </c>
      <c r="I1821" s="207"/>
      <c r="J1821" s="204"/>
      <c r="K1821" s="204"/>
      <c r="L1821" s="208"/>
      <c r="M1821" s="209"/>
      <c r="N1821" s="210"/>
      <c r="O1821" s="210"/>
      <c r="P1821" s="210"/>
      <c r="Q1821" s="210"/>
      <c r="R1821" s="210"/>
      <c r="S1821" s="210"/>
      <c r="T1821" s="211"/>
      <c r="AT1821" s="212" t="s">
        <v>200</v>
      </c>
      <c r="AU1821" s="212" t="s">
        <v>81</v>
      </c>
      <c r="AV1821" s="12" t="s">
        <v>81</v>
      </c>
      <c r="AW1821" s="12" t="s">
        <v>30</v>
      </c>
      <c r="AX1821" s="12" t="s">
        <v>73</v>
      </c>
      <c r="AY1821" s="212" t="s">
        <v>124</v>
      </c>
    </row>
    <row r="1822" spans="1:65" s="12" customFormat="1" ht="11.25">
      <c r="B1822" s="203"/>
      <c r="C1822" s="204"/>
      <c r="D1822" s="193" t="s">
        <v>200</v>
      </c>
      <c r="E1822" s="205" t="s">
        <v>1</v>
      </c>
      <c r="F1822" s="206" t="s">
        <v>555</v>
      </c>
      <c r="G1822" s="204"/>
      <c r="H1822" s="205" t="s">
        <v>1</v>
      </c>
      <c r="I1822" s="207"/>
      <c r="J1822" s="204"/>
      <c r="K1822" s="204"/>
      <c r="L1822" s="208"/>
      <c r="M1822" s="209"/>
      <c r="N1822" s="210"/>
      <c r="O1822" s="210"/>
      <c r="P1822" s="210"/>
      <c r="Q1822" s="210"/>
      <c r="R1822" s="210"/>
      <c r="S1822" s="210"/>
      <c r="T1822" s="211"/>
      <c r="AT1822" s="212" t="s">
        <v>200</v>
      </c>
      <c r="AU1822" s="212" t="s">
        <v>81</v>
      </c>
      <c r="AV1822" s="12" t="s">
        <v>81</v>
      </c>
      <c r="AW1822" s="12" t="s">
        <v>30</v>
      </c>
      <c r="AX1822" s="12" t="s">
        <v>73</v>
      </c>
      <c r="AY1822" s="212" t="s">
        <v>124</v>
      </c>
    </row>
    <row r="1823" spans="1:65" s="12" customFormat="1" ht="11.25">
      <c r="B1823" s="203"/>
      <c r="C1823" s="204"/>
      <c r="D1823" s="193" t="s">
        <v>200</v>
      </c>
      <c r="E1823" s="205" t="s">
        <v>1</v>
      </c>
      <c r="F1823" s="206" t="s">
        <v>229</v>
      </c>
      <c r="G1823" s="204"/>
      <c r="H1823" s="205" t="s">
        <v>1</v>
      </c>
      <c r="I1823" s="207"/>
      <c r="J1823" s="204"/>
      <c r="K1823" s="204"/>
      <c r="L1823" s="208"/>
      <c r="M1823" s="209"/>
      <c r="N1823" s="210"/>
      <c r="O1823" s="210"/>
      <c r="P1823" s="210"/>
      <c r="Q1823" s="210"/>
      <c r="R1823" s="210"/>
      <c r="S1823" s="210"/>
      <c r="T1823" s="211"/>
      <c r="AT1823" s="212" t="s">
        <v>200</v>
      </c>
      <c r="AU1823" s="212" t="s">
        <v>81</v>
      </c>
      <c r="AV1823" s="12" t="s">
        <v>81</v>
      </c>
      <c r="AW1823" s="12" t="s">
        <v>30</v>
      </c>
      <c r="AX1823" s="12" t="s">
        <v>73</v>
      </c>
      <c r="AY1823" s="212" t="s">
        <v>124</v>
      </c>
    </row>
    <row r="1824" spans="1:65" s="13" customFormat="1" ht="11.25">
      <c r="B1824" s="213"/>
      <c r="C1824" s="214"/>
      <c r="D1824" s="193" t="s">
        <v>200</v>
      </c>
      <c r="E1824" s="215" t="s">
        <v>1</v>
      </c>
      <c r="F1824" s="216" t="s">
        <v>1265</v>
      </c>
      <c r="G1824" s="214"/>
      <c r="H1824" s="217">
        <v>7.8</v>
      </c>
      <c r="I1824" s="218"/>
      <c r="J1824" s="214"/>
      <c r="K1824" s="214"/>
      <c r="L1824" s="219"/>
      <c r="M1824" s="220"/>
      <c r="N1824" s="221"/>
      <c r="O1824" s="221"/>
      <c r="P1824" s="221"/>
      <c r="Q1824" s="221"/>
      <c r="R1824" s="221"/>
      <c r="S1824" s="221"/>
      <c r="T1824" s="222"/>
      <c r="AT1824" s="223" t="s">
        <v>200</v>
      </c>
      <c r="AU1824" s="223" t="s">
        <v>81</v>
      </c>
      <c r="AV1824" s="13" t="s">
        <v>83</v>
      </c>
      <c r="AW1824" s="13" t="s">
        <v>30</v>
      </c>
      <c r="AX1824" s="13" t="s">
        <v>73</v>
      </c>
      <c r="AY1824" s="223" t="s">
        <v>124</v>
      </c>
    </row>
    <row r="1825" spans="2:51" s="12" customFormat="1" ht="11.25">
      <c r="B1825" s="203"/>
      <c r="C1825" s="204"/>
      <c r="D1825" s="193" t="s">
        <v>200</v>
      </c>
      <c r="E1825" s="205" t="s">
        <v>1</v>
      </c>
      <c r="F1825" s="206" t="s">
        <v>231</v>
      </c>
      <c r="G1825" s="204"/>
      <c r="H1825" s="205" t="s">
        <v>1</v>
      </c>
      <c r="I1825" s="207"/>
      <c r="J1825" s="204"/>
      <c r="K1825" s="204"/>
      <c r="L1825" s="208"/>
      <c r="M1825" s="209"/>
      <c r="N1825" s="210"/>
      <c r="O1825" s="210"/>
      <c r="P1825" s="210"/>
      <c r="Q1825" s="210"/>
      <c r="R1825" s="210"/>
      <c r="S1825" s="210"/>
      <c r="T1825" s="211"/>
      <c r="AT1825" s="212" t="s">
        <v>200</v>
      </c>
      <c r="AU1825" s="212" t="s">
        <v>81</v>
      </c>
      <c r="AV1825" s="12" t="s">
        <v>81</v>
      </c>
      <c r="AW1825" s="12" t="s">
        <v>30</v>
      </c>
      <c r="AX1825" s="12" t="s">
        <v>73</v>
      </c>
      <c r="AY1825" s="212" t="s">
        <v>124</v>
      </c>
    </row>
    <row r="1826" spans="2:51" s="13" customFormat="1" ht="11.25">
      <c r="B1826" s="213"/>
      <c r="C1826" s="214"/>
      <c r="D1826" s="193" t="s">
        <v>200</v>
      </c>
      <c r="E1826" s="215" t="s">
        <v>1</v>
      </c>
      <c r="F1826" s="216" t="s">
        <v>299</v>
      </c>
      <c r="G1826" s="214"/>
      <c r="H1826" s="217">
        <v>7.8</v>
      </c>
      <c r="I1826" s="218"/>
      <c r="J1826" s="214"/>
      <c r="K1826" s="214"/>
      <c r="L1826" s="219"/>
      <c r="M1826" s="220"/>
      <c r="N1826" s="221"/>
      <c r="O1826" s="221"/>
      <c r="P1826" s="221"/>
      <c r="Q1826" s="221"/>
      <c r="R1826" s="221"/>
      <c r="S1826" s="221"/>
      <c r="T1826" s="222"/>
      <c r="AT1826" s="223" t="s">
        <v>200</v>
      </c>
      <c r="AU1826" s="223" t="s">
        <v>81</v>
      </c>
      <c r="AV1826" s="13" t="s">
        <v>83</v>
      </c>
      <c r="AW1826" s="13" t="s">
        <v>30</v>
      </c>
      <c r="AX1826" s="13" t="s">
        <v>73</v>
      </c>
      <c r="AY1826" s="223" t="s">
        <v>124</v>
      </c>
    </row>
    <row r="1827" spans="2:51" s="12" customFormat="1" ht="11.25">
      <c r="B1827" s="203"/>
      <c r="C1827" s="204"/>
      <c r="D1827" s="193" t="s">
        <v>200</v>
      </c>
      <c r="E1827" s="205" t="s">
        <v>1</v>
      </c>
      <c r="F1827" s="206" t="s">
        <v>561</v>
      </c>
      <c r="G1827" s="204"/>
      <c r="H1827" s="205" t="s">
        <v>1</v>
      </c>
      <c r="I1827" s="207"/>
      <c r="J1827" s="204"/>
      <c r="K1827" s="204"/>
      <c r="L1827" s="208"/>
      <c r="M1827" s="209"/>
      <c r="N1827" s="210"/>
      <c r="O1827" s="210"/>
      <c r="P1827" s="210"/>
      <c r="Q1827" s="210"/>
      <c r="R1827" s="210"/>
      <c r="S1827" s="210"/>
      <c r="T1827" s="211"/>
      <c r="AT1827" s="212" t="s">
        <v>200</v>
      </c>
      <c r="AU1827" s="212" t="s">
        <v>81</v>
      </c>
      <c r="AV1827" s="12" t="s">
        <v>81</v>
      </c>
      <c r="AW1827" s="12" t="s">
        <v>30</v>
      </c>
      <c r="AX1827" s="12" t="s">
        <v>73</v>
      </c>
      <c r="AY1827" s="212" t="s">
        <v>124</v>
      </c>
    </row>
    <row r="1828" spans="2:51" s="12" customFormat="1" ht="11.25">
      <c r="B1828" s="203"/>
      <c r="C1828" s="204"/>
      <c r="D1828" s="193" t="s">
        <v>200</v>
      </c>
      <c r="E1828" s="205" t="s">
        <v>1</v>
      </c>
      <c r="F1828" s="206" t="s">
        <v>229</v>
      </c>
      <c r="G1828" s="204"/>
      <c r="H1828" s="205" t="s">
        <v>1</v>
      </c>
      <c r="I1828" s="207"/>
      <c r="J1828" s="204"/>
      <c r="K1828" s="204"/>
      <c r="L1828" s="208"/>
      <c r="M1828" s="209"/>
      <c r="N1828" s="210"/>
      <c r="O1828" s="210"/>
      <c r="P1828" s="210"/>
      <c r="Q1828" s="210"/>
      <c r="R1828" s="210"/>
      <c r="S1828" s="210"/>
      <c r="T1828" s="211"/>
      <c r="AT1828" s="212" t="s">
        <v>200</v>
      </c>
      <c r="AU1828" s="212" t="s">
        <v>81</v>
      </c>
      <c r="AV1828" s="12" t="s">
        <v>81</v>
      </c>
      <c r="AW1828" s="12" t="s">
        <v>30</v>
      </c>
      <c r="AX1828" s="12" t="s">
        <v>73</v>
      </c>
      <c r="AY1828" s="212" t="s">
        <v>124</v>
      </c>
    </row>
    <row r="1829" spans="2:51" s="13" customFormat="1" ht="11.25">
      <c r="B1829" s="213"/>
      <c r="C1829" s="214"/>
      <c r="D1829" s="193" t="s">
        <v>200</v>
      </c>
      <c r="E1829" s="215" t="s">
        <v>1</v>
      </c>
      <c r="F1829" s="216" t="s">
        <v>1266</v>
      </c>
      <c r="G1829" s="214"/>
      <c r="H1829" s="217">
        <v>2.97</v>
      </c>
      <c r="I1829" s="218"/>
      <c r="J1829" s="214"/>
      <c r="K1829" s="214"/>
      <c r="L1829" s="219"/>
      <c r="M1829" s="220"/>
      <c r="N1829" s="221"/>
      <c r="O1829" s="221"/>
      <c r="P1829" s="221"/>
      <c r="Q1829" s="221"/>
      <c r="R1829" s="221"/>
      <c r="S1829" s="221"/>
      <c r="T1829" s="222"/>
      <c r="AT1829" s="223" t="s">
        <v>200</v>
      </c>
      <c r="AU1829" s="223" t="s">
        <v>81</v>
      </c>
      <c r="AV1829" s="13" t="s">
        <v>83</v>
      </c>
      <c r="AW1829" s="13" t="s">
        <v>30</v>
      </c>
      <c r="AX1829" s="13" t="s">
        <v>73</v>
      </c>
      <c r="AY1829" s="223" t="s">
        <v>124</v>
      </c>
    </row>
    <row r="1830" spans="2:51" s="12" customFormat="1" ht="11.25">
      <c r="B1830" s="203"/>
      <c r="C1830" s="204"/>
      <c r="D1830" s="193" t="s">
        <v>200</v>
      </c>
      <c r="E1830" s="205" t="s">
        <v>1</v>
      </c>
      <c r="F1830" s="206" t="s">
        <v>231</v>
      </c>
      <c r="G1830" s="204"/>
      <c r="H1830" s="205" t="s">
        <v>1</v>
      </c>
      <c r="I1830" s="207"/>
      <c r="J1830" s="204"/>
      <c r="K1830" s="204"/>
      <c r="L1830" s="208"/>
      <c r="M1830" s="209"/>
      <c r="N1830" s="210"/>
      <c r="O1830" s="210"/>
      <c r="P1830" s="210"/>
      <c r="Q1830" s="210"/>
      <c r="R1830" s="210"/>
      <c r="S1830" s="210"/>
      <c r="T1830" s="211"/>
      <c r="AT1830" s="212" t="s">
        <v>200</v>
      </c>
      <c r="AU1830" s="212" t="s">
        <v>81</v>
      </c>
      <c r="AV1830" s="12" t="s">
        <v>81</v>
      </c>
      <c r="AW1830" s="12" t="s">
        <v>30</v>
      </c>
      <c r="AX1830" s="12" t="s">
        <v>73</v>
      </c>
      <c r="AY1830" s="212" t="s">
        <v>124</v>
      </c>
    </row>
    <row r="1831" spans="2:51" s="13" customFormat="1" ht="11.25">
      <c r="B1831" s="213"/>
      <c r="C1831" s="214"/>
      <c r="D1831" s="193" t="s">
        <v>200</v>
      </c>
      <c r="E1831" s="215" t="s">
        <v>1</v>
      </c>
      <c r="F1831" s="216" t="s">
        <v>1267</v>
      </c>
      <c r="G1831" s="214"/>
      <c r="H1831" s="217">
        <v>2.835</v>
      </c>
      <c r="I1831" s="218"/>
      <c r="J1831" s="214"/>
      <c r="K1831" s="214"/>
      <c r="L1831" s="219"/>
      <c r="M1831" s="220"/>
      <c r="N1831" s="221"/>
      <c r="O1831" s="221"/>
      <c r="P1831" s="221"/>
      <c r="Q1831" s="221"/>
      <c r="R1831" s="221"/>
      <c r="S1831" s="221"/>
      <c r="T1831" s="222"/>
      <c r="AT1831" s="223" t="s">
        <v>200</v>
      </c>
      <c r="AU1831" s="223" t="s">
        <v>81</v>
      </c>
      <c r="AV1831" s="13" t="s">
        <v>83</v>
      </c>
      <c r="AW1831" s="13" t="s">
        <v>30</v>
      </c>
      <c r="AX1831" s="13" t="s">
        <v>73</v>
      </c>
      <c r="AY1831" s="223" t="s">
        <v>124</v>
      </c>
    </row>
    <row r="1832" spans="2:51" s="15" customFormat="1" ht="11.25">
      <c r="B1832" s="235"/>
      <c r="C1832" s="236"/>
      <c r="D1832" s="193" t="s">
        <v>200</v>
      </c>
      <c r="E1832" s="237" t="s">
        <v>1</v>
      </c>
      <c r="F1832" s="238" t="s">
        <v>556</v>
      </c>
      <c r="G1832" s="236"/>
      <c r="H1832" s="239">
        <v>21.405000000000001</v>
      </c>
      <c r="I1832" s="240"/>
      <c r="J1832" s="236"/>
      <c r="K1832" s="236"/>
      <c r="L1832" s="241"/>
      <c r="M1832" s="242"/>
      <c r="N1832" s="243"/>
      <c r="O1832" s="243"/>
      <c r="P1832" s="243"/>
      <c r="Q1832" s="243"/>
      <c r="R1832" s="243"/>
      <c r="S1832" s="243"/>
      <c r="T1832" s="244"/>
      <c r="AT1832" s="245" t="s">
        <v>200</v>
      </c>
      <c r="AU1832" s="245" t="s">
        <v>81</v>
      </c>
      <c r="AV1832" s="15" t="s">
        <v>135</v>
      </c>
      <c r="AW1832" s="15" t="s">
        <v>30</v>
      </c>
      <c r="AX1832" s="15" t="s">
        <v>73</v>
      </c>
      <c r="AY1832" s="245" t="s">
        <v>124</v>
      </c>
    </row>
    <row r="1833" spans="2:51" s="12" customFormat="1" ht="11.25">
      <c r="B1833" s="203"/>
      <c r="C1833" s="204"/>
      <c r="D1833" s="193" t="s">
        <v>200</v>
      </c>
      <c r="E1833" s="205" t="s">
        <v>1</v>
      </c>
      <c r="F1833" s="206" t="s">
        <v>557</v>
      </c>
      <c r="G1833" s="204"/>
      <c r="H1833" s="205" t="s">
        <v>1</v>
      </c>
      <c r="I1833" s="207"/>
      <c r="J1833" s="204"/>
      <c r="K1833" s="204"/>
      <c r="L1833" s="208"/>
      <c r="M1833" s="209"/>
      <c r="N1833" s="210"/>
      <c r="O1833" s="210"/>
      <c r="P1833" s="210"/>
      <c r="Q1833" s="210"/>
      <c r="R1833" s="210"/>
      <c r="S1833" s="210"/>
      <c r="T1833" s="211"/>
      <c r="AT1833" s="212" t="s">
        <v>200</v>
      </c>
      <c r="AU1833" s="212" t="s">
        <v>81</v>
      </c>
      <c r="AV1833" s="12" t="s">
        <v>81</v>
      </c>
      <c r="AW1833" s="12" t="s">
        <v>30</v>
      </c>
      <c r="AX1833" s="12" t="s">
        <v>73</v>
      </c>
      <c r="AY1833" s="212" t="s">
        <v>124</v>
      </c>
    </row>
    <row r="1834" spans="2:51" s="12" customFormat="1" ht="11.25">
      <c r="B1834" s="203"/>
      <c r="C1834" s="204"/>
      <c r="D1834" s="193" t="s">
        <v>200</v>
      </c>
      <c r="E1834" s="205" t="s">
        <v>1</v>
      </c>
      <c r="F1834" s="206" t="s">
        <v>555</v>
      </c>
      <c r="G1834" s="204"/>
      <c r="H1834" s="205" t="s">
        <v>1</v>
      </c>
      <c r="I1834" s="207"/>
      <c r="J1834" s="204"/>
      <c r="K1834" s="204"/>
      <c r="L1834" s="208"/>
      <c r="M1834" s="209"/>
      <c r="N1834" s="210"/>
      <c r="O1834" s="210"/>
      <c r="P1834" s="210"/>
      <c r="Q1834" s="210"/>
      <c r="R1834" s="210"/>
      <c r="S1834" s="210"/>
      <c r="T1834" s="211"/>
      <c r="AT1834" s="212" t="s">
        <v>200</v>
      </c>
      <c r="AU1834" s="212" t="s">
        <v>81</v>
      </c>
      <c r="AV1834" s="12" t="s">
        <v>81</v>
      </c>
      <c r="AW1834" s="12" t="s">
        <v>30</v>
      </c>
      <c r="AX1834" s="12" t="s">
        <v>73</v>
      </c>
      <c r="AY1834" s="212" t="s">
        <v>124</v>
      </c>
    </row>
    <row r="1835" spans="2:51" s="12" customFormat="1" ht="11.25">
      <c r="B1835" s="203"/>
      <c r="C1835" s="204"/>
      <c r="D1835" s="193" t="s">
        <v>200</v>
      </c>
      <c r="E1835" s="205" t="s">
        <v>1</v>
      </c>
      <c r="F1835" s="206" t="s">
        <v>229</v>
      </c>
      <c r="G1835" s="204"/>
      <c r="H1835" s="205" t="s">
        <v>1</v>
      </c>
      <c r="I1835" s="207"/>
      <c r="J1835" s="204"/>
      <c r="K1835" s="204"/>
      <c r="L1835" s="208"/>
      <c r="M1835" s="209"/>
      <c r="N1835" s="210"/>
      <c r="O1835" s="210"/>
      <c r="P1835" s="210"/>
      <c r="Q1835" s="210"/>
      <c r="R1835" s="210"/>
      <c r="S1835" s="210"/>
      <c r="T1835" s="211"/>
      <c r="AT1835" s="212" t="s">
        <v>200</v>
      </c>
      <c r="AU1835" s="212" t="s">
        <v>81</v>
      </c>
      <c r="AV1835" s="12" t="s">
        <v>81</v>
      </c>
      <c r="AW1835" s="12" t="s">
        <v>30</v>
      </c>
      <c r="AX1835" s="12" t="s">
        <v>73</v>
      </c>
      <c r="AY1835" s="212" t="s">
        <v>124</v>
      </c>
    </row>
    <row r="1836" spans="2:51" s="13" customFormat="1" ht="11.25">
      <c r="B1836" s="213"/>
      <c r="C1836" s="214"/>
      <c r="D1836" s="193" t="s">
        <v>200</v>
      </c>
      <c r="E1836" s="215" t="s">
        <v>1</v>
      </c>
      <c r="F1836" s="216" t="s">
        <v>282</v>
      </c>
      <c r="G1836" s="214"/>
      <c r="H1836" s="217">
        <v>3.93</v>
      </c>
      <c r="I1836" s="218"/>
      <c r="J1836" s="214"/>
      <c r="K1836" s="214"/>
      <c r="L1836" s="219"/>
      <c r="M1836" s="220"/>
      <c r="N1836" s="221"/>
      <c r="O1836" s="221"/>
      <c r="P1836" s="221"/>
      <c r="Q1836" s="221"/>
      <c r="R1836" s="221"/>
      <c r="S1836" s="221"/>
      <c r="T1836" s="222"/>
      <c r="AT1836" s="223" t="s">
        <v>200</v>
      </c>
      <c r="AU1836" s="223" t="s">
        <v>81</v>
      </c>
      <c r="AV1836" s="13" t="s">
        <v>83</v>
      </c>
      <c r="AW1836" s="13" t="s">
        <v>30</v>
      </c>
      <c r="AX1836" s="13" t="s">
        <v>73</v>
      </c>
      <c r="AY1836" s="223" t="s">
        <v>124</v>
      </c>
    </row>
    <row r="1837" spans="2:51" s="13" customFormat="1" ht="11.25">
      <c r="B1837" s="213"/>
      <c r="C1837" s="214"/>
      <c r="D1837" s="193" t="s">
        <v>200</v>
      </c>
      <c r="E1837" s="215" t="s">
        <v>1</v>
      </c>
      <c r="F1837" s="216" t="s">
        <v>283</v>
      </c>
      <c r="G1837" s="214"/>
      <c r="H1837" s="217">
        <v>1.25</v>
      </c>
      <c r="I1837" s="218"/>
      <c r="J1837" s="214"/>
      <c r="K1837" s="214"/>
      <c r="L1837" s="219"/>
      <c r="M1837" s="220"/>
      <c r="N1837" s="221"/>
      <c r="O1837" s="221"/>
      <c r="P1837" s="221"/>
      <c r="Q1837" s="221"/>
      <c r="R1837" s="221"/>
      <c r="S1837" s="221"/>
      <c r="T1837" s="222"/>
      <c r="AT1837" s="223" t="s">
        <v>200</v>
      </c>
      <c r="AU1837" s="223" t="s">
        <v>81</v>
      </c>
      <c r="AV1837" s="13" t="s">
        <v>83</v>
      </c>
      <c r="AW1837" s="13" t="s">
        <v>30</v>
      </c>
      <c r="AX1837" s="13" t="s">
        <v>73</v>
      </c>
      <c r="AY1837" s="223" t="s">
        <v>124</v>
      </c>
    </row>
    <row r="1838" spans="2:51" s="13" customFormat="1" ht="11.25">
      <c r="B1838" s="213"/>
      <c r="C1838" s="214"/>
      <c r="D1838" s="193" t="s">
        <v>200</v>
      </c>
      <c r="E1838" s="215" t="s">
        <v>1</v>
      </c>
      <c r="F1838" s="216" t="s">
        <v>284</v>
      </c>
      <c r="G1838" s="214"/>
      <c r="H1838" s="217">
        <v>3.11</v>
      </c>
      <c r="I1838" s="218"/>
      <c r="J1838" s="214"/>
      <c r="K1838" s="214"/>
      <c r="L1838" s="219"/>
      <c r="M1838" s="220"/>
      <c r="N1838" s="221"/>
      <c r="O1838" s="221"/>
      <c r="P1838" s="221"/>
      <c r="Q1838" s="221"/>
      <c r="R1838" s="221"/>
      <c r="S1838" s="221"/>
      <c r="T1838" s="222"/>
      <c r="AT1838" s="223" t="s">
        <v>200</v>
      </c>
      <c r="AU1838" s="223" t="s">
        <v>81</v>
      </c>
      <c r="AV1838" s="13" t="s">
        <v>83</v>
      </c>
      <c r="AW1838" s="13" t="s">
        <v>30</v>
      </c>
      <c r="AX1838" s="13" t="s">
        <v>73</v>
      </c>
      <c r="AY1838" s="223" t="s">
        <v>124</v>
      </c>
    </row>
    <row r="1839" spans="2:51" s="12" customFormat="1" ht="11.25">
      <c r="B1839" s="203"/>
      <c r="C1839" s="204"/>
      <c r="D1839" s="193" t="s">
        <v>200</v>
      </c>
      <c r="E1839" s="205" t="s">
        <v>1</v>
      </c>
      <c r="F1839" s="206" t="s">
        <v>231</v>
      </c>
      <c r="G1839" s="204"/>
      <c r="H1839" s="205" t="s">
        <v>1</v>
      </c>
      <c r="I1839" s="207"/>
      <c r="J1839" s="204"/>
      <c r="K1839" s="204"/>
      <c r="L1839" s="208"/>
      <c r="M1839" s="209"/>
      <c r="N1839" s="210"/>
      <c r="O1839" s="210"/>
      <c r="P1839" s="210"/>
      <c r="Q1839" s="210"/>
      <c r="R1839" s="210"/>
      <c r="S1839" s="210"/>
      <c r="T1839" s="211"/>
      <c r="AT1839" s="212" t="s">
        <v>200</v>
      </c>
      <c r="AU1839" s="212" t="s">
        <v>81</v>
      </c>
      <c r="AV1839" s="12" t="s">
        <v>81</v>
      </c>
      <c r="AW1839" s="12" t="s">
        <v>30</v>
      </c>
      <c r="AX1839" s="12" t="s">
        <v>73</v>
      </c>
      <c r="AY1839" s="212" t="s">
        <v>124</v>
      </c>
    </row>
    <row r="1840" spans="2:51" s="13" customFormat="1" ht="11.25">
      <c r="B1840" s="213"/>
      <c r="C1840" s="214"/>
      <c r="D1840" s="193" t="s">
        <v>200</v>
      </c>
      <c r="E1840" s="215" t="s">
        <v>1</v>
      </c>
      <c r="F1840" s="216" t="s">
        <v>293</v>
      </c>
      <c r="G1840" s="214"/>
      <c r="H1840" s="217">
        <v>4.29</v>
      </c>
      <c r="I1840" s="218"/>
      <c r="J1840" s="214"/>
      <c r="K1840" s="214"/>
      <c r="L1840" s="219"/>
      <c r="M1840" s="220"/>
      <c r="N1840" s="221"/>
      <c r="O1840" s="221"/>
      <c r="P1840" s="221"/>
      <c r="Q1840" s="221"/>
      <c r="R1840" s="221"/>
      <c r="S1840" s="221"/>
      <c r="T1840" s="222"/>
      <c r="AT1840" s="223" t="s">
        <v>200</v>
      </c>
      <c r="AU1840" s="223" t="s">
        <v>81</v>
      </c>
      <c r="AV1840" s="13" t="s">
        <v>83</v>
      </c>
      <c r="AW1840" s="13" t="s">
        <v>30</v>
      </c>
      <c r="AX1840" s="13" t="s">
        <v>73</v>
      </c>
      <c r="AY1840" s="223" t="s">
        <v>124</v>
      </c>
    </row>
    <row r="1841" spans="2:51" s="13" customFormat="1" ht="11.25">
      <c r="B1841" s="213"/>
      <c r="C1841" s="214"/>
      <c r="D1841" s="193" t="s">
        <v>200</v>
      </c>
      <c r="E1841" s="215" t="s">
        <v>1</v>
      </c>
      <c r="F1841" s="216" t="s">
        <v>294</v>
      </c>
      <c r="G1841" s="214"/>
      <c r="H1841" s="217">
        <v>3.93</v>
      </c>
      <c r="I1841" s="218"/>
      <c r="J1841" s="214"/>
      <c r="K1841" s="214"/>
      <c r="L1841" s="219"/>
      <c r="M1841" s="220"/>
      <c r="N1841" s="221"/>
      <c r="O1841" s="221"/>
      <c r="P1841" s="221"/>
      <c r="Q1841" s="221"/>
      <c r="R1841" s="221"/>
      <c r="S1841" s="221"/>
      <c r="T1841" s="222"/>
      <c r="AT1841" s="223" t="s">
        <v>200</v>
      </c>
      <c r="AU1841" s="223" t="s">
        <v>81</v>
      </c>
      <c r="AV1841" s="13" t="s">
        <v>83</v>
      </c>
      <c r="AW1841" s="13" t="s">
        <v>30</v>
      </c>
      <c r="AX1841" s="13" t="s">
        <v>73</v>
      </c>
      <c r="AY1841" s="223" t="s">
        <v>124</v>
      </c>
    </row>
    <row r="1842" spans="2:51" s="13" customFormat="1" ht="11.25">
      <c r="B1842" s="213"/>
      <c r="C1842" s="214"/>
      <c r="D1842" s="193" t="s">
        <v>200</v>
      </c>
      <c r="E1842" s="215" t="s">
        <v>1</v>
      </c>
      <c r="F1842" s="216" t="s">
        <v>296</v>
      </c>
      <c r="G1842" s="214"/>
      <c r="H1842" s="217">
        <v>1.25</v>
      </c>
      <c r="I1842" s="218"/>
      <c r="J1842" s="214"/>
      <c r="K1842" s="214"/>
      <c r="L1842" s="219"/>
      <c r="M1842" s="220"/>
      <c r="N1842" s="221"/>
      <c r="O1842" s="221"/>
      <c r="P1842" s="221"/>
      <c r="Q1842" s="221"/>
      <c r="R1842" s="221"/>
      <c r="S1842" s="221"/>
      <c r="T1842" s="222"/>
      <c r="AT1842" s="223" t="s">
        <v>200</v>
      </c>
      <c r="AU1842" s="223" t="s">
        <v>81</v>
      </c>
      <c r="AV1842" s="13" t="s">
        <v>83</v>
      </c>
      <c r="AW1842" s="13" t="s">
        <v>30</v>
      </c>
      <c r="AX1842" s="13" t="s">
        <v>73</v>
      </c>
      <c r="AY1842" s="223" t="s">
        <v>124</v>
      </c>
    </row>
    <row r="1843" spans="2:51" s="13" customFormat="1" ht="11.25">
      <c r="B1843" s="213"/>
      <c r="C1843" s="214"/>
      <c r="D1843" s="193" t="s">
        <v>200</v>
      </c>
      <c r="E1843" s="215" t="s">
        <v>1</v>
      </c>
      <c r="F1843" s="216" t="s">
        <v>297</v>
      </c>
      <c r="G1843" s="214"/>
      <c r="H1843" s="217">
        <v>3.11</v>
      </c>
      <c r="I1843" s="218"/>
      <c r="J1843" s="214"/>
      <c r="K1843" s="214"/>
      <c r="L1843" s="219"/>
      <c r="M1843" s="220"/>
      <c r="N1843" s="221"/>
      <c r="O1843" s="221"/>
      <c r="P1843" s="221"/>
      <c r="Q1843" s="221"/>
      <c r="R1843" s="221"/>
      <c r="S1843" s="221"/>
      <c r="T1843" s="222"/>
      <c r="AT1843" s="223" t="s">
        <v>200</v>
      </c>
      <c r="AU1843" s="223" t="s">
        <v>81</v>
      </c>
      <c r="AV1843" s="13" t="s">
        <v>83</v>
      </c>
      <c r="AW1843" s="13" t="s">
        <v>30</v>
      </c>
      <c r="AX1843" s="13" t="s">
        <v>73</v>
      </c>
      <c r="AY1843" s="223" t="s">
        <v>124</v>
      </c>
    </row>
    <row r="1844" spans="2:51" s="15" customFormat="1" ht="11.25">
      <c r="B1844" s="235"/>
      <c r="C1844" s="236"/>
      <c r="D1844" s="193" t="s">
        <v>200</v>
      </c>
      <c r="E1844" s="237" t="s">
        <v>1</v>
      </c>
      <c r="F1844" s="238" t="s">
        <v>556</v>
      </c>
      <c r="G1844" s="236"/>
      <c r="H1844" s="239">
        <v>20.869999999999997</v>
      </c>
      <c r="I1844" s="240"/>
      <c r="J1844" s="236"/>
      <c r="K1844" s="236"/>
      <c r="L1844" s="241"/>
      <c r="M1844" s="242"/>
      <c r="N1844" s="243"/>
      <c r="O1844" s="243"/>
      <c r="P1844" s="243"/>
      <c r="Q1844" s="243"/>
      <c r="R1844" s="243"/>
      <c r="S1844" s="243"/>
      <c r="T1844" s="244"/>
      <c r="AT1844" s="245" t="s">
        <v>200</v>
      </c>
      <c r="AU1844" s="245" t="s">
        <v>81</v>
      </c>
      <c r="AV1844" s="15" t="s">
        <v>135</v>
      </c>
      <c r="AW1844" s="15" t="s">
        <v>30</v>
      </c>
      <c r="AX1844" s="15" t="s">
        <v>73</v>
      </c>
      <c r="AY1844" s="245" t="s">
        <v>124</v>
      </c>
    </row>
    <row r="1845" spans="2:51" s="12" customFormat="1" ht="11.25">
      <c r="B1845" s="203"/>
      <c r="C1845" s="204"/>
      <c r="D1845" s="193" t="s">
        <v>200</v>
      </c>
      <c r="E1845" s="205" t="s">
        <v>1</v>
      </c>
      <c r="F1845" s="206" t="s">
        <v>554</v>
      </c>
      <c r="G1845" s="204"/>
      <c r="H1845" s="205" t="s">
        <v>1</v>
      </c>
      <c r="I1845" s="207"/>
      <c r="J1845" s="204"/>
      <c r="K1845" s="204"/>
      <c r="L1845" s="208"/>
      <c r="M1845" s="209"/>
      <c r="N1845" s="210"/>
      <c r="O1845" s="210"/>
      <c r="P1845" s="210"/>
      <c r="Q1845" s="210"/>
      <c r="R1845" s="210"/>
      <c r="S1845" s="210"/>
      <c r="T1845" s="211"/>
      <c r="AT1845" s="212" t="s">
        <v>200</v>
      </c>
      <c r="AU1845" s="212" t="s">
        <v>81</v>
      </c>
      <c r="AV1845" s="12" t="s">
        <v>81</v>
      </c>
      <c r="AW1845" s="12" t="s">
        <v>30</v>
      </c>
      <c r="AX1845" s="12" t="s">
        <v>73</v>
      </c>
      <c r="AY1845" s="212" t="s">
        <v>124</v>
      </c>
    </row>
    <row r="1846" spans="2:51" s="12" customFormat="1" ht="11.25">
      <c r="B1846" s="203"/>
      <c r="C1846" s="204"/>
      <c r="D1846" s="193" t="s">
        <v>200</v>
      </c>
      <c r="E1846" s="205" t="s">
        <v>1</v>
      </c>
      <c r="F1846" s="206" t="s">
        <v>555</v>
      </c>
      <c r="G1846" s="204"/>
      <c r="H1846" s="205" t="s">
        <v>1</v>
      </c>
      <c r="I1846" s="207"/>
      <c r="J1846" s="204"/>
      <c r="K1846" s="204"/>
      <c r="L1846" s="208"/>
      <c r="M1846" s="209"/>
      <c r="N1846" s="210"/>
      <c r="O1846" s="210"/>
      <c r="P1846" s="210"/>
      <c r="Q1846" s="210"/>
      <c r="R1846" s="210"/>
      <c r="S1846" s="210"/>
      <c r="T1846" s="211"/>
      <c r="AT1846" s="212" t="s">
        <v>200</v>
      </c>
      <c r="AU1846" s="212" t="s">
        <v>81</v>
      </c>
      <c r="AV1846" s="12" t="s">
        <v>81</v>
      </c>
      <c r="AW1846" s="12" t="s">
        <v>30</v>
      </c>
      <c r="AX1846" s="12" t="s">
        <v>73</v>
      </c>
      <c r="AY1846" s="212" t="s">
        <v>124</v>
      </c>
    </row>
    <row r="1847" spans="2:51" s="12" customFormat="1" ht="11.25">
      <c r="B1847" s="203"/>
      <c r="C1847" s="204"/>
      <c r="D1847" s="193" t="s">
        <v>200</v>
      </c>
      <c r="E1847" s="205" t="s">
        <v>1</v>
      </c>
      <c r="F1847" s="206" t="s">
        <v>229</v>
      </c>
      <c r="G1847" s="204"/>
      <c r="H1847" s="205" t="s">
        <v>1</v>
      </c>
      <c r="I1847" s="207"/>
      <c r="J1847" s="204"/>
      <c r="K1847" s="204"/>
      <c r="L1847" s="208"/>
      <c r="M1847" s="209"/>
      <c r="N1847" s="210"/>
      <c r="O1847" s="210"/>
      <c r="P1847" s="210"/>
      <c r="Q1847" s="210"/>
      <c r="R1847" s="210"/>
      <c r="S1847" s="210"/>
      <c r="T1847" s="211"/>
      <c r="AT1847" s="212" t="s">
        <v>200</v>
      </c>
      <c r="AU1847" s="212" t="s">
        <v>81</v>
      </c>
      <c r="AV1847" s="12" t="s">
        <v>81</v>
      </c>
      <c r="AW1847" s="12" t="s">
        <v>30</v>
      </c>
      <c r="AX1847" s="12" t="s">
        <v>73</v>
      </c>
      <c r="AY1847" s="212" t="s">
        <v>124</v>
      </c>
    </row>
    <row r="1848" spans="2:51" s="13" customFormat="1" ht="11.25">
      <c r="B1848" s="213"/>
      <c r="C1848" s="214"/>
      <c r="D1848" s="193" t="s">
        <v>200</v>
      </c>
      <c r="E1848" s="215" t="s">
        <v>1</v>
      </c>
      <c r="F1848" s="216" t="s">
        <v>305</v>
      </c>
      <c r="G1848" s="214"/>
      <c r="H1848" s="217">
        <v>8.59</v>
      </c>
      <c r="I1848" s="218"/>
      <c r="J1848" s="214"/>
      <c r="K1848" s="214"/>
      <c r="L1848" s="219"/>
      <c r="M1848" s="220"/>
      <c r="N1848" s="221"/>
      <c r="O1848" s="221"/>
      <c r="P1848" s="221"/>
      <c r="Q1848" s="221"/>
      <c r="R1848" s="221"/>
      <c r="S1848" s="221"/>
      <c r="T1848" s="222"/>
      <c r="AT1848" s="223" t="s">
        <v>200</v>
      </c>
      <c r="AU1848" s="223" t="s">
        <v>81</v>
      </c>
      <c r="AV1848" s="13" t="s">
        <v>83</v>
      </c>
      <c r="AW1848" s="13" t="s">
        <v>30</v>
      </c>
      <c r="AX1848" s="13" t="s">
        <v>73</v>
      </c>
      <c r="AY1848" s="223" t="s">
        <v>124</v>
      </c>
    </row>
    <row r="1849" spans="2:51" s="12" customFormat="1" ht="11.25">
      <c r="B1849" s="203"/>
      <c r="C1849" s="204"/>
      <c r="D1849" s="193" t="s">
        <v>200</v>
      </c>
      <c r="E1849" s="205" t="s">
        <v>1</v>
      </c>
      <c r="F1849" s="206" t="s">
        <v>231</v>
      </c>
      <c r="G1849" s="204"/>
      <c r="H1849" s="205" t="s">
        <v>1</v>
      </c>
      <c r="I1849" s="207"/>
      <c r="J1849" s="204"/>
      <c r="K1849" s="204"/>
      <c r="L1849" s="208"/>
      <c r="M1849" s="209"/>
      <c r="N1849" s="210"/>
      <c r="O1849" s="210"/>
      <c r="P1849" s="210"/>
      <c r="Q1849" s="210"/>
      <c r="R1849" s="210"/>
      <c r="S1849" s="210"/>
      <c r="T1849" s="211"/>
      <c r="AT1849" s="212" t="s">
        <v>200</v>
      </c>
      <c r="AU1849" s="212" t="s">
        <v>81</v>
      </c>
      <c r="AV1849" s="12" t="s">
        <v>81</v>
      </c>
      <c r="AW1849" s="12" t="s">
        <v>30</v>
      </c>
      <c r="AX1849" s="12" t="s">
        <v>73</v>
      </c>
      <c r="AY1849" s="212" t="s">
        <v>124</v>
      </c>
    </row>
    <row r="1850" spans="2:51" s="13" customFormat="1" ht="11.25">
      <c r="B1850" s="213"/>
      <c r="C1850" s="214"/>
      <c r="D1850" s="193" t="s">
        <v>200</v>
      </c>
      <c r="E1850" s="215" t="s">
        <v>1</v>
      </c>
      <c r="F1850" s="216" t="s">
        <v>295</v>
      </c>
      <c r="G1850" s="214"/>
      <c r="H1850" s="217">
        <v>8.59</v>
      </c>
      <c r="I1850" s="218"/>
      <c r="J1850" s="214"/>
      <c r="K1850" s="214"/>
      <c r="L1850" s="219"/>
      <c r="M1850" s="220"/>
      <c r="N1850" s="221"/>
      <c r="O1850" s="221"/>
      <c r="P1850" s="221"/>
      <c r="Q1850" s="221"/>
      <c r="R1850" s="221"/>
      <c r="S1850" s="221"/>
      <c r="T1850" s="222"/>
      <c r="AT1850" s="223" t="s">
        <v>200</v>
      </c>
      <c r="AU1850" s="223" t="s">
        <v>81</v>
      </c>
      <c r="AV1850" s="13" t="s">
        <v>83</v>
      </c>
      <c r="AW1850" s="13" t="s">
        <v>30</v>
      </c>
      <c r="AX1850" s="13" t="s">
        <v>73</v>
      </c>
      <c r="AY1850" s="223" t="s">
        <v>124</v>
      </c>
    </row>
    <row r="1851" spans="2:51" s="12" customFormat="1" ht="11.25">
      <c r="B1851" s="203"/>
      <c r="C1851" s="204"/>
      <c r="D1851" s="193" t="s">
        <v>200</v>
      </c>
      <c r="E1851" s="205" t="s">
        <v>1</v>
      </c>
      <c r="F1851" s="206" t="s">
        <v>561</v>
      </c>
      <c r="G1851" s="204"/>
      <c r="H1851" s="205" t="s">
        <v>1</v>
      </c>
      <c r="I1851" s="207"/>
      <c r="J1851" s="204"/>
      <c r="K1851" s="204"/>
      <c r="L1851" s="208"/>
      <c r="M1851" s="209"/>
      <c r="N1851" s="210"/>
      <c r="O1851" s="210"/>
      <c r="P1851" s="210"/>
      <c r="Q1851" s="210"/>
      <c r="R1851" s="210"/>
      <c r="S1851" s="210"/>
      <c r="T1851" s="211"/>
      <c r="AT1851" s="212" t="s">
        <v>200</v>
      </c>
      <c r="AU1851" s="212" t="s">
        <v>81</v>
      </c>
      <c r="AV1851" s="12" t="s">
        <v>81</v>
      </c>
      <c r="AW1851" s="12" t="s">
        <v>30</v>
      </c>
      <c r="AX1851" s="12" t="s">
        <v>73</v>
      </c>
      <c r="AY1851" s="212" t="s">
        <v>124</v>
      </c>
    </row>
    <row r="1852" spans="2:51" s="13" customFormat="1" ht="11.25">
      <c r="B1852" s="213"/>
      <c r="C1852" s="214"/>
      <c r="D1852" s="193" t="s">
        <v>200</v>
      </c>
      <c r="E1852" s="215" t="s">
        <v>1</v>
      </c>
      <c r="F1852" s="216" t="s">
        <v>373</v>
      </c>
      <c r="G1852" s="214"/>
      <c r="H1852" s="217">
        <v>1.86</v>
      </c>
      <c r="I1852" s="218"/>
      <c r="J1852" s="214"/>
      <c r="K1852" s="214"/>
      <c r="L1852" s="219"/>
      <c r="M1852" s="220"/>
      <c r="N1852" s="221"/>
      <c r="O1852" s="221"/>
      <c r="P1852" s="221"/>
      <c r="Q1852" s="221"/>
      <c r="R1852" s="221"/>
      <c r="S1852" s="221"/>
      <c r="T1852" s="222"/>
      <c r="AT1852" s="223" t="s">
        <v>200</v>
      </c>
      <c r="AU1852" s="223" t="s">
        <v>81</v>
      </c>
      <c r="AV1852" s="13" t="s">
        <v>83</v>
      </c>
      <c r="AW1852" s="13" t="s">
        <v>30</v>
      </c>
      <c r="AX1852" s="13" t="s">
        <v>73</v>
      </c>
      <c r="AY1852" s="223" t="s">
        <v>124</v>
      </c>
    </row>
    <row r="1853" spans="2:51" s="13" customFormat="1" ht="11.25">
      <c r="B1853" s="213"/>
      <c r="C1853" s="214"/>
      <c r="D1853" s="193" t="s">
        <v>200</v>
      </c>
      <c r="E1853" s="215" t="s">
        <v>1</v>
      </c>
      <c r="F1853" s="216" t="s">
        <v>374</v>
      </c>
      <c r="G1853" s="214"/>
      <c r="H1853" s="217">
        <v>1.17</v>
      </c>
      <c r="I1853" s="218"/>
      <c r="J1853" s="214"/>
      <c r="K1853" s="214"/>
      <c r="L1853" s="219"/>
      <c r="M1853" s="220"/>
      <c r="N1853" s="221"/>
      <c r="O1853" s="221"/>
      <c r="P1853" s="221"/>
      <c r="Q1853" s="221"/>
      <c r="R1853" s="221"/>
      <c r="S1853" s="221"/>
      <c r="T1853" s="222"/>
      <c r="AT1853" s="223" t="s">
        <v>200</v>
      </c>
      <c r="AU1853" s="223" t="s">
        <v>81</v>
      </c>
      <c r="AV1853" s="13" t="s">
        <v>83</v>
      </c>
      <c r="AW1853" s="13" t="s">
        <v>30</v>
      </c>
      <c r="AX1853" s="13" t="s">
        <v>73</v>
      </c>
      <c r="AY1853" s="223" t="s">
        <v>124</v>
      </c>
    </row>
    <row r="1854" spans="2:51" s="13" customFormat="1" ht="11.25">
      <c r="B1854" s="213"/>
      <c r="C1854" s="214"/>
      <c r="D1854" s="193" t="s">
        <v>200</v>
      </c>
      <c r="E1854" s="215" t="s">
        <v>1</v>
      </c>
      <c r="F1854" s="216" t="s">
        <v>375</v>
      </c>
      <c r="G1854" s="214"/>
      <c r="H1854" s="217">
        <v>1.39</v>
      </c>
      <c r="I1854" s="218"/>
      <c r="J1854" s="214"/>
      <c r="K1854" s="214"/>
      <c r="L1854" s="219"/>
      <c r="M1854" s="220"/>
      <c r="N1854" s="221"/>
      <c r="O1854" s="221"/>
      <c r="P1854" s="221"/>
      <c r="Q1854" s="221"/>
      <c r="R1854" s="221"/>
      <c r="S1854" s="221"/>
      <c r="T1854" s="222"/>
      <c r="AT1854" s="223" t="s">
        <v>200</v>
      </c>
      <c r="AU1854" s="223" t="s">
        <v>81</v>
      </c>
      <c r="AV1854" s="13" t="s">
        <v>83</v>
      </c>
      <c r="AW1854" s="13" t="s">
        <v>30</v>
      </c>
      <c r="AX1854" s="13" t="s">
        <v>73</v>
      </c>
      <c r="AY1854" s="223" t="s">
        <v>124</v>
      </c>
    </row>
    <row r="1855" spans="2:51" s="15" customFormat="1" ht="11.25">
      <c r="B1855" s="235"/>
      <c r="C1855" s="236"/>
      <c r="D1855" s="193" t="s">
        <v>200</v>
      </c>
      <c r="E1855" s="237" t="s">
        <v>1</v>
      </c>
      <c r="F1855" s="238" t="s">
        <v>556</v>
      </c>
      <c r="G1855" s="236"/>
      <c r="H1855" s="239">
        <v>21.6</v>
      </c>
      <c r="I1855" s="240"/>
      <c r="J1855" s="236"/>
      <c r="K1855" s="236"/>
      <c r="L1855" s="241"/>
      <c r="M1855" s="242"/>
      <c r="N1855" s="243"/>
      <c r="O1855" s="243"/>
      <c r="P1855" s="243"/>
      <c r="Q1855" s="243"/>
      <c r="R1855" s="243"/>
      <c r="S1855" s="243"/>
      <c r="T1855" s="244"/>
      <c r="AT1855" s="245" t="s">
        <v>200</v>
      </c>
      <c r="AU1855" s="245" t="s">
        <v>81</v>
      </c>
      <c r="AV1855" s="15" t="s">
        <v>135</v>
      </c>
      <c r="AW1855" s="15" t="s">
        <v>30</v>
      </c>
      <c r="AX1855" s="15" t="s">
        <v>73</v>
      </c>
      <c r="AY1855" s="245" t="s">
        <v>124</v>
      </c>
    </row>
    <row r="1856" spans="2:51" s="12" customFormat="1" ht="11.25">
      <c r="B1856" s="203"/>
      <c r="C1856" s="204"/>
      <c r="D1856" s="193" t="s">
        <v>200</v>
      </c>
      <c r="E1856" s="205" t="s">
        <v>1</v>
      </c>
      <c r="F1856" s="206" t="s">
        <v>543</v>
      </c>
      <c r="G1856" s="204"/>
      <c r="H1856" s="205" t="s">
        <v>1</v>
      </c>
      <c r="I1856" s="207"/>
      <c r="J1856" s="204"/>
      <c r="K1856" s="204"/>
      <c r="L1856" s="208"/>
      <c r="M1856" s="209"/>
      <c r="N1856" s="210"/>
      <c r="O1856" s="210"/>
      <c r="P1856" s="210"/>
      <c r="Q1856" s="210"/>
      <c r="R1856" s="210"/>
      <c r="S1856" s="210"/>
      <c r="T1856" s="211"/>
      <c r="AT1856" s="212" t="s">
        <v>200</v>
      </c>
      <c r="AU1856" s="212" t="s">
        <v>81</v>
      </c>
      <c r="AV1856" s="12" t="s">
        <v>81</v>
      </c>
      <c r="AW1856" s="12" t="s">
        <v>30</v>
      </c>
      <c r="AX1856" s="12" t="s">
        <v>73</v>
      </c>
      <c r="AY1856" s="212" t="s">
        <v>124</v>
      </c>
    </row>
    <row r="1857" spans="2:51" s="12" customFormat="1" ht="11.25">
      <c r="B1857" s="203"/>
      <c r="C1857" s="204"/>
      <c r="D1857" s="193" t="s">
        <v>200</v>
      </c>
      <c r="E1857" s="205" t="s">
        <v>1</v>
      </c>
      <c r="F1857" s="206" t="s">
        <v>229</v>
      </c>
      <c r="G1857" s="204"/>
      <c r="H1857" s="205" t="s">
        <v>1</v>
      </c>
      <c r="I1857" s="207"/>
      <c r="J1857" s="204"/>
      <c r="K1857" s="204"/>
      <c r="L1857" s="208"/>
      <c r="M1857" s="209"/>
      <c r="N1857" s="210"/>
      <c r="O1857" s="210"/>
      <c r="P1857" s="210"/>
      <c r="Q1857" s="210"/>
      <c r="R1857" s="210"/>
      <c r="S1857" s="210"/>
      <c r="T1857" s="211"/>
      <c r="AT1857" s="212" t="s">
        <v>200</v>
      </c>
      <c r="AU1857" s="212" t="s">
        <v>81</v>
      </c>
      <c r="AV1857" s="12" t="s">
        <v>81</v>
      </c>
      <c r="AW1857" s="12" t="s">
        <v>30</v>
      </c>
      <c r="AX1857" s="12" t="s">
        <v>73</v>
      </c>
      <c r="AY1857" s="212" t="s">
        <v>124</v>
      </c>
    </row>
    <row r="1858" spans="2:51" s="13" customFormat="1" ht="11.25">
      <c r="B1858" s="213"/>
      <c r="C1858" s="214"/>
      <c r="D1858" s="193" t="s">
        <v>200</v>
      </c>
      <c r="E1858" s="215" t="s">
        <v>1</v>
      </c>
      <c r="F1858" s="216" t="s">
        <v>544</v>
      </c>
      <c r="G1858" s="214"/>
      <c r="H1858" s="217">
        <v>7.8</v>
      </c>
      <c r="I1858" s="218"/>
      <c r="J1858" s="214"/>
      <c r="K1858" s="214"/>
      <c r="L1858" s="219"/>
      <c r="M1858" s="220"/>
      <c r="N1858" s="221"/>
      <c r="O1858" s="221"/>
      <c r="P1858" s="221"/>
      <c r="Q1858" s="221"/>
      <c r="R1858" s="221"/>
      <c r="S1858" s="221"/>
      <c r="T1858" s="222"/>
      <c r="AT1858" s="223" t="s">
        <v>200</v>
      </c>
      <c r="AU1858" s="223" t="s">
        <v>81</v>
      </c>
      <c r="AV1858" s="13" t="s">
        <v>83</v>
      </c>
      <c r="AW1858" s="13" t="s">
        <v>30</v>
      </c>
      <c r="AX1858" s="13" t="s">
        <v>73</v>
      </c>
      <c r="AY1858" s="223" t="s">
        <v>124</v>
      </c>
    </row>
    <row r="1859" spans="2:51" s="15" customFormat="1" ht="11.25">
      <c r="B1859" s="235"/>
      <c r="C1859" s="236"/>
      <c r="D1859" s="193" t="s">
        <v>200</v>
      </c>
      <c r="E1859" s="237" t="s">
        <v>1</v>
      </c>
      <c r="F1859" s="238" t="s">
        <v>556</v>
      </c>
      <c r="G1859" s="236"/>
      <c r="H1859" s="239">
        <v>7.8</v>
      </c>
      <c r="I1859" s="240"/>
      <c r="J1859" s="236"/>
      <c r="K1859" s="236"/>
      <c r="L1859" s="241"/>
      <c r="M1859" s="242"/>
      <c r="N1859" s="243"/>
      <c r="O1859" s="243"/>
      <c r="P1859" s="243"/>
      <c r="Q1859" s="243"/>
      <c r="R1859" s="243"/>
      <c r="S1859" s="243"/>
      <c r="T1859" s="244"/>
      <c r="AT1859" s="245" t="s">
        <v>200</v>
      </c>
      <c r="AU1859" s="245" t="s">
        <v>81</v>
      </c>
      <c r="AV1859" s="15" t="s">
        <v>135</v>
      </c>
      <c r="AW1859" s="15" t="s">
        <v>30</v>
      </c>
      <c r="AX1859" s="15" t="s">
        <v>73</v>
      </c>
      <c r="AY1859" s="245" t="s">
        <v>124</v>
      </c>
    </row>
    <row r="1860" spans="2:51" s="12" customFormat="1" ht="11.25">
      <c r="B1860" s="203"/>
      <c r="C1860" s="204"/>
      <c r="D1860" s="193" t="s">
        <v>200</v>
      </c>
      <c r="E1860" s="205" t="s">
        <v>1</v>
      </c>
      <c r="F1860" s="206" t="s">
        <v>569</v>
      </c>
      <c r="G1860" s="204"/>
      <c r="H1860" s="205" t="s">
        <v>1</v>
      </c>
      <c r="I1860" s="207"/>
      <c r="J1860" s="204"/>
      <c r="K1860" s="204"/>
      <c r="L1860" s="208"/>
      <c r="M1860" s="209"/>
      <c r="N1860" s="210"/>
      <c r="O1860" s="210"/>
      <c r="P1860" s="210"/>
      <c r="Q1860" s="210"/>
      <c r="R1860" s="210"/>
      <c r="S1860" s="210"/>
      <c r="T1860" s="211"/>
      <c r="AT1860" s="212" t="s">
        <v>200</v>
      </c>
      <c r="AU1860" s="212" t="s">
        <v>81</v>
      </c>
      <c r="AV1860" s="12" t="s">
        <v>81</v>
      </c>
      <c r="AW1860" s="12" t="s">
        <v>30</v>
      </c>
      <c r="AX1860" s="12" t="s">
        <v>73</v>
      </c>
      <c r="AY1860" s="212" t="s">
        <v>124</v>
      </c>
    </row>
    <row r="1861" spans="2:51" s="12" customFormat="1" ht="11.25">
      <c r="B1861" s="203"/>
      <c r="C1861" s="204"/>
      <c r="D1861" s="193" t="s">
        <v>200</v>
      </c>
      <c r="E1861" s="205" t="s">
        <v>1</v>
      </c>
      <c r="F1861" s="206" t="s">
        <v>561</v>
      </c>
      <c r="G1861" s="204"/>
      <c r="H1861" s="205" t="s">
        <v>1</v>
      </c>
      <c r="I1861" s="207"/>
      <c r="J1861" s="204"/>
      <c r="K1861" s="204"/>
      <c r="L1861" s="208"/>
      <c r="M1861" s="209"/>
      <c r="N1861" s="210"/>
      <c r="O1861" s="210"/>
      <c r="P1861" s="210"/>
      <c r="Q1861" s="210"/>
      <c r="R1861" s="210"/>
      <c r="S1861" s="210"/>
      <c r="T1861" s="211"/>
      <c r="AT1861" s="212" t="s">
        <v>200</v>
      </c>
      <c r="AU1861" s="212" t="s">
        <v>81</v>
      </c>
      <c r="AV1861" s="12" t="s">
        <v>81</v>
      </c>
      <c r="AW1861" s="12" t="s">
        <v>30</v>
      </c>
      <c r="AX1861" s="12" t="s">
        <v>73</v>
      </c>
      <c r="AY1861" s="212" t="s">
        <v>124</v>
      </c>
    </row>
    <row r="1862" spans="2:51" s="12" customFormat="1" ht="11.25">
      <c r="B1862" s="203"/>
      <c r="C1862" s="204"/>
      <c r="D1862" s="193" t="s">
        <v>200</v>
      </c>
      <c r="E1862" s="205" t="s">
        <v>1</v>
      </c>
      <c r="F1862" s="206" t="s">
        <v>229</v>
      </c>
      <c r="G1862" s="204"/>
      <c r="H1862" s="205" t="s">
        <v>1</v>
      </c>
      <c r="I1862" s="207"/>
      <c r="J1862" s="204"/>
      <c r="K1862" s="204"/>
      <c r="L1862" s="208"/>
      <c r="M1862" s="209"/>
      <c r="N1862" s="210"/>
      <c r="O1862" s="210"/>
      <c r="P1862" s="210"/>
      <c r="Q1862" s="210"/>
      <c r="R1862" s="210"/>
      <c r="S1862" s="210"/>
      <c r="T1862" s="211"/>
      <c r="AT1862" s="212" t="s">
        <v>200</v>
      </c>
      <c r="AU1862" s="212" t="s">
        <v>81</v>
      </c>
      <c r="AV1862" s="12" t="s">
        <v>81</v>
      </c>
      <c r="AW1862" s="12" t="s">
        <v>30</v>
      </c>
      <c r="AX1862" s="12" t="s">
        <v>73</v>
      </c>
      <c r="AY1862" s="212" t="s">
        <v>124</v>
      </c>
    </row>
    <row r="1863" spans="2:51" s="13" customFormat="1" ht="11.25">
      <c r="B1863" s="213"/>
      <c r="C1863" s="214"/>
      <c r="D1863" s="193" t="s">
        <v>200</v>
      </c>
      <c r="E1863" s="215" t="s">
        <v>1</v>
      </c>
      <c r="F1863" s="216" t="s">
        <v>358</v>
      </c>
      <c r="G1863" s="214"/>
      <c r="H1863" s="217">
        <v>10</v>
      </c>
      <c r="I1863" s="218"/>
      <c r="J1863" s="214"/>
      <c r="K1863" s="214"/>
      <c r="L1863" s="219"/>
      <c r="M1863" s="220"/>
      <c r="N1863" s="221"/>
      <c r="O1863" s="221"/>
      <c r="P1863" s="221"/>
      <c r="Q1863" s="221"/>
      <c r="R1863" s="221"/>
      <c r="S1863" s="221"/>
      <c r="T1863" s="222"/>
      <c r="AT1863" s="223" t="s">
        <v>200</v>
      </c>
      <c r="AU1863" s="223" t="s">
        <v>81</v>
      </c>
      <c r="AV1863" s="13" t="s">
        <v>83</v>
      </c>
      <c r="AW1863" s="13" t="s">
        <v>30</v>
      </c>
      <c r="AX1863" s="13" t="s">
        <v>73</v>
      </c>
      <c r="AY1863" s="223" t="s">
        <v>124</v>
      </c>
    </row>
    <row r="1864" spans="2:51" s="12" customFormat="1" ht="11.25">
      <c r="B1864" s="203"/>
      <c r="C1864" s="204"/>
      <c r="D1864" s="193" t="s">
        <v>200</v>
      </c>
      <c r="E1864" s="205" t="s">
        <v>1</v>
      </c>
      <c r="F1864" s="206" t="s">
        <v>231</v>
      </c>
      <c r="G1864" s="204"/>
      <c r="H1864" s="205" t="s">
        <v>1</v>
      </c>
      <c r="I1864" s="207"/>
      <c r="J1864" s="204"/>
      <c r="K1864" s="204"/>
      <c r="L1864" s="208"/>
      <c r="M1864" s="209"/>
      <c r="N1864" s="210"/>
      <c r="O1864" s="210"/>
      <c r="P1864" s="210"/>
      <c r="Q1864" s="210"/>
      <c r="R1864" s="210"/>
      <c r="S1864" s="210"/>
      <c r="T1864" s="211"/>
      <c r="AT1864" s="212" t="s">
        <v>200</v>
      </c>
      <c r="AU1864" s="212" t="s">
        <v>81</v>
      </c>
      <c r="AV1864" s="12" t="s">
        <v>81</v>
      </c>
      <c r="AW1864" s="12" t="s">
        <v>30</v>
      </c>
      <c r="AX1864" s="12" t="s">
        <v>73</v>
      </c>
      <c r="AY1864" s="212" t="s">
        <v>124</v>
      </c>
    </row>
    <row r="1865" spans="2:51" s="13" customFormat="1" ht="11.25">
      <c r="B1865" s="213"/>
      <c r="C1865" s="214"/>
      <c r="D1865" s="193" t="s">
        <v>200</v>
      </c>
      <c r="E1865" s="215" t="s">
        <v>1</v>
      </c>
      <c r="F1865" s="216" t="s">
        <v>370</v>
      </c>
      <c r="G1865" s="214"/>
      <c r="H1865" s="217">
        <v>8.59</v>
      </c>
      <c r="I1865" s="218"/>
      <c r="J1865" s="214"/>
      <c r="K1865" s="214"/>
      <c r="L1865" s="219"/>
      <c r="M1865" s="220"/>
      <c r="N1865" s="221"/>
      <c r="O1865" s="221"/>
      <c r="P1865" s="221"/>
      <c r="Q1865" s="221"/>
      <c r="R1865" s="221"/>
      <c r="S1865" s="221"/>
      <c r="T1865" s="222"/>
      <c r="AT1865" s="223" t="s">
        <v>200</v>
      </c>
      <c r="AU1865" s="223" t="s">
        <v>81</v>
      </c>
      <c r="AV1865" s="13" t="s">
        <v>83</v>
      </c>
      <c r="AW1865" s="13" t="s">
        <v>30</v>
      </c>
      <c r="AX1865" s="13" t="s">
        <v>73</v>
      </c>
      <c r="AY1865" s="223" t="s">
        <v>124</v>
      </c>
    </row>
    <row r="1866" spans="2:51" s="15" customFormat="1" ht="11.25">
      <c r="B1866" s="235"/>
      <c r="C1866" s="236"/>
      <c r="D1866" s="193" t="s">
        <v>200</v>
      </c>
      <c r="E1866" s="237" t="s">
        <v>1</v>
      </c>
      <c r="F1866" s="238" t="s">
        <v>556</v>
      </c>
      <c r="G1866" s="236"/>
      <c r="H1866" s="239">
        <v>18.59</v>
      </c>
      <c r="I1866" s="240"/>
      <c r="J1866" s="236"/>
      <c r="K1866" s="236"/>
      <c r="L1866" s="241"/>
      <c r="M1866" s="242"/>
      <c r="N1866" s="243"/>
      <c r="O1866" s="243"/>
      <c r="P1866" s="243"/>
      <c r="Q1866" s="243"/>
      <c r="R1866" s="243"/>
      <c r="S1866" s="243"/>
      <c r="T1866" s="244"/>
      <c r="AT1866" s="245" t="s">
        <v>200</v>
      </c>
      <c r="AU1866" s="245" t="s">
        <v>81</v>
      </c>
      <c r="AV1866" s="15" t="s">
        <v>135</v>
      </c>
      <c r="AW1866" s="15" t="s">
        <v>30</v>
      </c>
      <c r="AX1866" s="15" t="s">
        <v>73</v>
      </c>
      <c r="AY1866" s="245" t="s">
        <v>124</v>
      </c>
    </row>
    <row r="1867" spans="2:51" s="12" customFormat="1" ht="11.25">
      <c r="B1867" s="203"/>
      <c r="C1867" s="204"/>
      <c r="D1867" s="193" t="s">
        <v>200</v>
      </c>
      <c r="E1867" s="205" t="s">
        <v>1</v>
      </c>
      <c r="F1867" s="206" t="s">
        <v>564</v>
      </c>
      <c r="G1867" s="204"/>
      <c r="H1867" s="205" t="s">
        <v>1</v>
      </c>
      <c r="I1867" s="207"/>
      <c r="J1867" s="204"/>
      <c r="K1867" s="204"/>
      <c r="L1867" s="208"/>
      <c r="M1867" s="209"/>
      <c r="N1867" s="210"/>
      <c r="O1867" s="210"/>
      <c r="P1867" s="210"/>
      <c r="Q1867" s="210"/>
      <c r="R1867" s="210"/>
      <c r="S1867" s="210"/>
      <c r="T1867" s="211"/>
      <c r="AT1867" s="212" t="s">
        <v>200</v>
      </c>
      <c r="AU1867" s="212" t="s">
        <v>81</v>
      </c>
      <c r="AV1867" s="12" t="s">
        <v>81</v>
      </c>
      <c r="AW1867" s="12" t="s">
        <v>30</v>
      </c>
      <c r="AX1867" s="12" t="s">
        <v>73</v>
      </c>
      <c r="AY1867" s="212" t="s">
        <v>124</v>
      </c>
    </row>
    <row r="1868" spans="2:51" s="12" customFormat="1" ht="11.25">
      <c r="B1868" s="203"/>
      <c r="C1868" s="204"/>
      <c r="D1868" s="193" t="s">
        <v>200</v>
      </c>
      <c r="E1868" s="205" t="s">
        <v>1</v>
      </c>
      <c r="F1868" s="206" t="s">
        <v>561</v>
      </c>
      <c r="G1868" s="204"/>
      <c r="H1868" s="205" t="s">
        <v>1</v>
      </c>
      <c r="I1868" s="207"/>
      <c r="J1868" s="204"/>
      <c r="K1868" s="204"/>
      <c r="L1868" s="208"/>
      <c r="M1868" s="209"/>
      <c r="N1868" s="210"/>
      <c r="O1868" s="210"/>
      <c r="P1868" s="210"/>
      <c r="Q1868" s="210"/>
      <c r="R1868" s="210"/>
      <c r="S1868" s="210"/>
      <c r="T1868" s="211"/>
      <c r="AT1868" s="212" t="s">
        <v>200</v>
      </c>
      <c r="AU1868" s="212" t="s">
        <v>81</v>
      </c>
      <c r="AV1868" s="12" t="s">
        <v>81</v>
      </c>
      <c r="AW1868" s="12" t="s">
        <v>30</v>
      </c>
      <c r="AX1868" s="12" t="s">
        <v>73</v>
      </c>
      <c r="AY1868" s="212" t="s">
        <v>124</v>
      </c>
    </row>
    <row r="1869" spans="2:51" s="12" customFormat="1" ht="11.25">
      <c r="B1869" s="203"/>
      <c r="C1869" s="204"/>
      <c r="D1869" s="193" t="s">
        <v>200</v>
      </c>
      <c r="E1869" s="205" t="s">
        <v>1</v>
      </c>
      <c r="F1869" s="206" t="s">
        <v>229</v>
      </c>
      <c r="G1869" s="204"/>
      <c r="H1869" s="205" t="s">
        <v>1</v>
      </c>
      <c r="I1869" s="207"/>
      <c r="J1869" s="204"/>
      <c r="K1869" s="204"/>
      <c r="L1869" s="208"/>
      <c r="M1869" s="209"/>
      <c r="N1869" s="210"/>
      <c r="O1869" s="210"/>
      <c r="P1869" s="210"/>
      <c r="Q1869" s="210"/>
      <c r="R1869" s="210"/>
      <c r="S1869" s="210"/>
      <c r="T1869" s="211"/>
      <c r="AT1869" s="212" t="s">
        <v>200</v>
      </c>
      <c r="AU1869" s="212" t="s">
        <v>81</v>
      </c>
      <c r="AV1869" s="12" t="s">
        <v>81</v>
      </c>
      <c r="AW1869" s="12" t="s">
        <v>30</v>
      </c>
      <c r="AX1869" s="12" t="s">
        <v>73</v>
      </c>
      <c r="AY1869" s="212" t="s">
        <v>124</v>
      </c>
    </row>
    <row r="1870" spans="2:51" s="13" customFormat="1" ht="11.25">
      <c r="B1870" s="213"/>
      <c r="C1870" s="214"/>
      <c r="D1870" s="193" t="s">
        <v>200</v>
      </c>
      <c r="E1870" s="215" t="s">
        <v>1</v>
      </c>
      <c r="F1870" s="216" t="s">
        <v>357</v>
      </c>
      <c r="G1870" s="214"/>
      <c r="H1870" s="217">
        <v>4.3</v>
      </c>
      <c r="I1870" s="218"/>
      <c r="J1870" s="214"/>
      <c r="K1870" s="214"/>
      <c r="L1870" s="219"/>
      <c r="M1870" s="220"/>
      <c r="N1870" s="221"/>
      <c r="O1870" s="221"/>
      <c r="P1870" s="221"/>
      <c r="Q1870" s="221"/>
      <c r="R1870" s="221"/>
      <c r="S1870" s="221"/>
      <c r="T1870" s="222"/>
      <c r="AT1870" s="223" t="s">
        <v>200</v>
      </c>
      <c r="AU1870" s="223" t="s">
        <v>81</v>
      </c>
      <c r="AV1870" s="13" t="s">
        <v>83</v>
      </c>
      <c r="AW1870" s="13" t="s">
        <v>30</v>
      </c>
      <c r="AX1870" s="13" t="s">
        <v>73</v>
      </c>
      <c r="AY1870" s="223" t="s">
        <v>124</v>
      </c>
    </row>
    <row r="1871" spans="2:51" s="13" customFormat="1" ht="11.25">
      <c r="B1871" s="213"/>
      <c r="C1871" s="214"/>
      <c r="D1871" s="193" t="s">
        <v>200</v>
      </c>
      <c r="E1871" s="215" t="s">
        <v>1</v>
      </c>
      <c r="F1871" s="216" t="s">
        <v>360</v>
      </c>
      <c r="G1871" s="214"/>
      <c r="H1871" s="217">
        <v>3.11</v>
      </c>
      <c r="I1871" s="218"/>
      <c r="J1871" s="214"/>
      <c r="K1871" s="214"/>
      <c r="L1871" s="219"/>
      <c r="M1871" s="220"/>
      <c r="N1871" s="221"/>
      <c r="O1871" s="221"/>
      <c r="P1871" s="221"/>
      <c r="Q1871" s="221"/>
      <c r="R1871" s="221"/>
      <c r="S1871" s="221"/>
      <c r="T1871" s="222"/>
      <c r="AT1871" s="223" t="s">
        <v>200</v>
      </c>
      <c r="AU1871" s="223" t="s">
        <v>81</v>
      </c>
      <c r="AV1871" s="13" t="s">
        <v>83</v>
      </c>
      <c r="AW1871" s="13" t="s">
        <v>30</v>
      </c>
      <c r="AX1871" s="13" t="s">
        <v>73</v>
      </c>
      <c r="AY1871" s="223" t="s">
        <v>124</v>
      </c>
    </row>
    <row r="1872" spans="2:51" s="12" customFormat="1" ht="11.25">
      <c r="B1872" s="203"/>
      <c r="C1872" s="204"/>
      <c r="D1872" s="193" t="s">
        <v>200</v>
      </c>
      <c r="E1872" s="205" t="s">
        <v>1</v>
      </c>
      <c r="F1872" s="206" t="s">
        <v>231</v>
      </c>
      <c r="G1872" s="204"/>
      <c r="H1872" s="205" t="s">
        <v>1</v>
      </c>
      <c r="I1872" s="207"/>
      <c r="J1872" s="204"/>
      <c r="K1872" s="204"/>
      <c r="L1872" s="208"/>
      <c r="M1872" s="209"/>
      <c r="N1872" s="210"/>
      <c r="O1872" s="210"/>
      <c r="P1872" s="210"/>
      <c r="Q1872" s="210"/>
      <c r="R1872" s="210"/>
      <c r="S1872" s="210"/>
      <c r="T1872" s="211"/>
      <c r="AT1872" s="212" t="s">
        <v>200</v>
      </c>
      <c r="AU1872" s="212" t="s">
        <v>81</v>
      </c>
      <c r="AV1872" s="12" t="s">
        <v>81</v>
      </c>
      <c r="AW1872" s="12" t="s">
        <v>30</v>
      </c>
      <c r="AX1872" s="12" t="s">
        <v>73</v>
      </c>
      <c r="AY1872" s="212" t="s">
        <v>124</v>
      </c>
    </row>
    <row r="1873" spans="2:51" s="13" customFormat="1" ht="11.25">
      <c r="B1873" s="213"/>
      <c r="C1873" s="214"/>
      <c r="D1873" s="193" t="s">
        <v>200</v>
      </c>
      <c r="E1873" s="215" t="s">
        <v>1</v>
      </c>
      <c r="F1873" s="216" t="s">
        <v>368</v>
      </c>
      <c r="G1873" s="214"/>
      <c r="H1873" s="217">
        <v>4.29</v>
      </c>
      <c r="I1873" s="218"/>
      <c r="J1873" s="214"/>
      <c r="K1873" s="214"/>
      <c r="L1873" s="219"/>
      <c r="M1873" s="220"/>
      <c r="N1873" s="221"/>
      <c r="O1873" s="221"/>
      <c r="P1873" s="221"/>
      <c r="Q1873" s="221"/>
      <c r="R1873" s="221"/>
      <c r="S1873" s="221"/>
      <c r="T1873" s="222"/>
      <c r="AT1873" s="223" t="s">
        <v>200</v>
      </c>
      <c r="AU1873" s="223" t="s">
        <v>81</v>
      </c>
      <c r="AV1873" s="13" t="s">
        <v>83</v>
      </c>
      <c r="AW1873" s="13" t="s">
        <v>30</v>
      </c>
      <c r="AX1873" s="13" t="s">
        <v>73</v>
      </c>
      <c r="AY1873" s="223" t="s">
        <v>124</v>
      </c>
    </row>
    <row r="1874" spans="2:51" s="13" customFormat="1" ht="11.25">
      <c r="B1874" s="213"/>
      <c r="C1874" s="214"/>
      <c r="D1874" s="193" t="s">
        <v>200</v>
      </c>
      <c r="E1874" s="215" t="s">
        <v>1</v>
      </c>
      <c r="F1874" s="216" t="s">
        <v>369</v>
      </c>
      <c r="G1874" s="214"/>
      <c r="H1874" s="217">
        <v>3.93</v>
      </c>
      <c r="I1874" s="218"/>
      <c r="J1874" s="214"/>
      <c r="K1874" s="214"/>
      <c r="L1874" s="219"/>
      <c r="M1874" s="220"/>
      <c r="N1874" s="221"/>
      <c r="O1874" s="221"/>
      <c r="P1874" s="221"/>
      <c r="Q1874" s="221"/>
      <c r="R1874" s="221"/>
      <c r="S1874" s="221"/>
      <c r="T1874" s="222"/>
      <c r="AT1874" s="223" t="s">
        <v>200</v>
      </c>
      <c r="AU1874" s="223" t="s">
        <v>81</v>
      </c>
      <c r="AV1874" s="13" t="s">
        <v>83</v>
      </c>
      <c r="AW1874" s="13" t="s">
        <v>30</v>
      </c>
      <c r="AX1874" s="13" t="s">
        <v>73</v>
      </c>
      <c r="AY1874" s="223" t="s">
        <v>124</v>
      </c>
    </row>
    <row r="1875" spans="2:51" s="13" customFormat="1" ht="11.25">
      <c r="B1875" s="213"/>
      <c r="C1875" s="214"/>
      <c r="D1875" s="193" t="s">
        <v>200</v>
      </c>
      <c r="E1875" s="215" t="s">
        <v>1</v>
      </c>
      <c r="F1875" s="216" t="s">
        <v>371</v>
      </c>
      <c r="G1875" s="214"/>
      <c r="H1875" s="217">
        <v>1.25</v>
      </c>
      <c r="I1875" s="218"/>
      <c r="J1875" s="214"/>
      <c r="K1875" s="214"/>
      <c r="L1875" s="219"/>
      <c r="M1875" s="220"/>
      <c r="N1875" s="221"/>
      <c r="O1875" s="221"/>
      <c r="P1875" s="221"/>
      <c r="Q1875" s="221"/>
      <c r="R1875" s="221"/>
      <c r="S1875" s="221"/>
      <c r="T1875" s="222"/>
      <c r="AT1875" s="223" t="s">
        <v>200</v>
      </c>
      <c r="AU1875" s="223" t="s">
        <v>81</v>
      </c>
      <c r="AV1875" s="13" t="s">
        <v>83</v>
      </c>
      <c r="AW1875" s="13" t="s">
        <v>30</v>
      </c>
      <c r="AX1875" s="13" t="s">
        <v>73</v>
      </c>
      <c r="AY1875" s="223" t="s">
        <v>124</v>
      </c>
    </row>
    <row r="1876" spans="2:51" s="13" customFormat="1" ht="11.25">
      <c r="B1876" s="213"/>
      <c r="C1876" s="214"/>
      <c r="D1876" s="193" t="s">
        <v>200</v>
      </c>
      <c r="E1876" s="215" t="s">
        <v>1</v>
      </c>
      <c r="F1876" s="216" t="s">
        <v>372</v>
      </c>
      <c r="G1876" s="214"/>
      <c r="H1876" s="217">
        <v>3.11</v>
      </c>
      <c r="I1876" s="218"/>
      <c r="J1876" s="214"/>
      <c r="K1876" s="214"/>
      <c r="L1876" s="219"/>
      <c r="M1876" s="220"/>
      <c r="N1876" s="221"/>
      <c r="O1876" s="221"/>
      <c r="P1876" s="221"/>
      <c r="Q1876" s="221"/>
      <c r="R1876" s="221"/>
      <c r="S1876" s="221"/>
      <c r="T1876" s="222"/>
      <c r="AT1876" s="223" t="s">
        <v>200</v>
      </c>
      <c r="AU1876" s="223" t="s">
        <v>81</v>
      </c>
      <c r="AV1876" s="13" t="s">
        <v>83</v>
      </c>
      <c r="AW1876" s="13" t="s">
        <v>30</v>
      </c>
      <c r="AX1876" s="13" t="s">
        <v>73</v>
      </c>
      <c r="AY1876" s="223" t="s">
        <v>124</v>
      </c>
    </row>
    <row r="1877" spans="2:51" s="15" customFormat="1" ht="11.25">
      <c r="B1877" s="235"/>
      <c r="C1877" s="236"/>
      <c r="D1877" s="193" t="s">
        <v>200</v>
      </c>
      <c r="E1877" s="237" t="s">
        <v>1</v>
      </c>
      <c r="F1877" s="238" t="s">
        <v>556</v>
      </c>
      <c r="G1877" s="236"/>
      <c r="H1877" s="239">
        <v>19.989999999999998</v>
      </c>
      <c r="I1877" s="240"/>
      <c r="J1877" s="236"/>
      <c r="K1877" s="236"/>
      <c r="L1877" s="241"/>
      <c r="M1877" s="242"/>
      <c r="N1877" s="243"/>
      <c r="O1877" s="243"/>
      <c r="P1877" s="243"/>
      <c r="Q1877" s="243"/>
      <c r="R1877" s="243"/>
      <c r="S1877" s="243"/>
      <c r="T1877" s="244"/>
      <c r="AT1877" s="245" t="s">
        <v>200</v>
      </c>
      <c r="AU1877" s="245" t="s">
        <v>81</v>
      </c>
      <c r="AV1877" s="15" t="s">
        <v>135</v>
      </c>
      <c r="AW1877" s="15" t="s">
        <v>30</v>
      </c>
      <c r="AX1877" s="15" t="s">
        <v>73</v>
      </c>
      <c r="AY1877" s="245" t="s">
        <v>124</v>
      </c>
    </row>
    <row r="1878" spans="2:51" s="12" customFormat="1" ht="11.25">
      <c r="B1878" s="203"/>
      <c r="C1878" s="204"/>
      <c r="D1878" s="193" t="s">
        <v>200</v>
      </c>
      <c r="E1878" s="205" t="s">
        <v>1</v>
      </c>
      <c r="F1878" s="206" t="s">
        <v>998</v>
      </c>
      <c r="G1878" s="204"/>
      <c r="H1878" s="205" t="s">
        <v>1</v>
      </c>
      <c r="I1878" s="207"/>
      <c r="J1878" s="204"/>
      <c r="K1878" s="204"/>
      <c r="L1878" s="208"/>
      <c r="M1878" s="209"/>
      <c r="N1878" s="210"/>
      <c r="O1878" s="210"/>
      <c r="P1878" s="210"/>
      <c r="Q1878" s="210"/>
      <c r="R1878" s="210"/>
      <c r="S1878" s="210"/>
      <c r="T1878" s="211"/>
      <c r="AT1878" s="212" t="s">
        <v>200</v>
      </c>
      <c r="AU1878" s="212" t="s">
        <v>81</v>
      </c>
      <c r="AV1878" s="12" t="s">
        <v>81</v>
      </c>
      <c r="AW1878" s="12" t="s">
        <v>30</v>
      </c>
      <c r="AX1878" s="12" t="s">
        <v>73</v>
      </c>
      <c r="AY1878" s="212" t="s">
        <v>124</v>
      </c>
    </row>
    <row r="1879" spans="2:51" s="12" customFormat="1" ht="11.25">
      <c r="B1879" s="203"/>
      <c r="C1879" s="204"/>
      <c r="D1879" s="193" t="s">
        <v>200</v>
      </c>
      <c r="E1879" s="205" t="s">
        <v>1</v>
      </c>
      <c r="F1879" s="206" t="s">
        <v>561</v>
      </c>
      <c r="G1879" s="204"/>
      <c r="H1879" s="205" t="s">
        <v>1</v>
      </c>
      <c r="I1879" s="207"/>
      <c r="J1879" s="204"/>
      <c r="K1879" s="204"/>
      <c r="L1879" s="208"/>
      <c r="M1879" s="209"/>
      <c r="N1879" s="210"/>
      <c r="O1879" s="210"/>
      <c r="P1879" s="210"/>
      <c r="Q1879" s="210"/>
      <c r="R1879" s="210"/>
      <c r="S1879" s="210"/>
      <c r="T1879" s="211"/>
      <c r="AT1879" s="212" t="s">
        <v>200</v>
      </c>
      <c r="AU1879" s="212" t="s">
        <v>81</v>
      </c>
      <c r="AV1879" s="12" t="s">
        <v>81</v>
      </c>
      <c r="AW1879" s="12" t="s">
        <v>30</v>
      </c>
      <c r="AX1879" s="12" t="s">
        <v>73</v>
      </c>
      <c r="AY1879" s="212" t="s">
        <v>124</v>
      </c>
    </row>
    <row r="1880" spans="2:51" s="12" customFormat="1" ht="11.25">
      <c r="B1880" s="203"/>
      <c r="C1880" s="204"/>
      <c r="D1880" s="193" t="s">
        <v>200</v>
      </c>
      <c r="E1880" s="205" t="s">
        <v>1</v>
      </c>
      <c r="F1880" s="206" t="s">
        <v>229</v>
      </c>
      <c r="G1880" s="204"/>
      <c r="H1880" s="205" t="s">
        <v>1</v>
      </c>
      <c r="I1880" s="207"/>
      <c r="J1880" s="204"/>
      <c r="K1880" s="204"/>
      <c r="L1880" s="208"/>
      <c r="M1880" s="209"/>
      <c r="N1880" s="210"/>
      <c r="O1880" s="210"/>
      <c r="P1880" s="210"/>
      <c r="Q1880" s="210"/>
      <c r="R1880" s="210"/>
      <c r="S1880" s="210"/>
      <c r="T1880" s="211"/>
      <c r="AT1880" s="212" t="s">
        <v>200</v>
      </c>
      <c r="AU1880" s="212" t="s">
        <v>81</v>
      </c>
      <c r="AV1880" s="12" t="s">
        <v>81</v>
      </c>
      <c r="AW1880" s="12" t="s">
        <v>30</v>
      </c>
      <c r="AX1880" s="12" t="s">
        <v>73</v>
      </c>
      <c r="AY1880" s="212" t="s">
        <v>124</v>
      </c>
    </row>
    <row r="1881" spans="2:51" s="13" customFormat="1" ht="11.25">
      <c r="B1881" s="213"/>
      <c r="C1881" s="214"/>
      <c r="D1881" s="193" t="s">
        <v>200</v>
      </c>
      <c r="E1881" s="215" t="s">
        <v>1</v>
      </c>
      <c r="F1881" s="216" t="s">
        <v>361</v>
      </c>
      <c r="G1881" s="214"/>
      <c r="H1881" s="217">
        <v>1.86</v>
      </c>
      <c r="I1881" s="218"/>
      <c r="J1881" s="214"/>
      <c r="K1881" s="214"/>
      <c r="L1881" s="219"/>
      <c r="M1881" s="220"/>
      <c r="N1881" s="221"/>
      <c r="O1881" s="221"/>
      <c r="P1881" s="221"/>
      <c r="Q1881" s="221"/>
      <c r="R1881" s="221"/>
      <c r="S1881" s="221"/>
      <c r="T1881" s="222"/>
      <c r="AT1881" s="223" t="s">
        <v>200</v>
      </c>
      <c r="AU1881" s="223" t="s">
        <v>81</v>
      </c>
      <c r="AV1881" s="13" t="s">
        <v>83</v>
      </c>
      <c r="AW1881" s="13" t="s">
        <v>30</v>
      </c>
      <c r="AX1881" s="13" t="s">
        <v>73</v>
      </c>
      <c r="AY1881" s="223" t="s">
        <v>124</v>
      </c>
    </row>
    <row r="1882" spans="2:51" s="13" customFormat="1" ht="11.25">
      <c r="B1882" s="213"/>
      <c r="C1882" s="214"/>
      <c r="D1882" s="193" t="s">
        <v>200</v>
      </c>
      <c r="E1882" s="215" t="s">
        <v>1</v>
      </c>
      <c r="F1882" s="216" t="s">
        <v>362</v>
      </c>
      <c r="G1882" s="214"/>
      <c r="H1882" s="217">
        <v>1.17</v>
      </c>
      <c r="I1882" s="218"/>
      <c r="J1882" s="214"/>
      <c r="K1882" s="214"/>
      <c r="L1882" s="219"/>
      <c r="M1882" s="220"/>
      <c r="N1882" s="221"/>
      <c r="O1882" s="221"/>
      <c r="P1882" s="221"/>
      <c r="Q1882" s="221"/>
      <c r="R1882" s="221"/>
      <c r="S1882" s="221"/>
      <c r="T1882" s="222"/>
      <c r="AT1882" s="223" t="s">
        <v>200</v>
      </c>
      <c r="AU1882" s="223" t="s">
        <v>81</v>
      </c>
      <c r="AV1882" s="13" t="s">
        <v>83</v>
      </c>
      <c r="AW1882" s="13" t="s">
        <v>30</v>
      </c>
      <c r="AX1882" s="13" t="s">
        <v>73</v>
      </c>
      <c r="AY1882" s="223" t="s">
        <v>124</v>
      </c>
    </row>
    <row r="1883" spans="2:51" s="13" customFormat="1" ht="11.25">
      <c r="B1883" s="213"/>
      <c r="C1883" s="214"/>
      <c r="D1883" s="193" t="s">
        <v>200</v>
      </c>
      <c r="E1883" s="215" t="s">
        <v>1</v>
      </c>
      <c r="F1883" s="216" t="s">
        <v>363</v>
      </c>
      <c r="G1883" s="214"/>
      <c r="H1883" s="217">
        <v>1.39</v>
      </c>
      <c r="I1883" s="218"/>
      <c r="J1883" s="214"/>
      <c r="K1883" s="214"/>
      <c r="L1883" s="219"/>
      <c r="M1883" s="220"/>
      <c r="N1883" s="221"/>
      <c r="O1883" s="221"/>
      <c r="P1883" s="221"/>
      <c r="Q1883" s="221"/>
      <c r="R1883" s="221"/>
      <c r="S1883" s="221"/>
      <c r="T1883" s="222"/>
      <c r="AT1883" s="223" t="s">
        <v>200</v>
      </c>
      <c r="AU1883" s="223" t="s">
        <v>81</v>
      </c>
      <c r="AV1883" s="13" t="s">
        <v>83</v>
      </c>
      <c r="AW1883" s="13" t="s">
        <v>30</v>
      </c>
      <c r="AX1883" s="13" t="s">
        <v>73</v>
      </c>
      <c r="AY1883" s="223" t="s">
        <v>124</v>
      </c>
    </row>
    <row r="1884" spans="2:51" s="15" customFormat="1" ht="11.25">
      <c r="B1884" s="235"/>
      <c r="C1884" s="236"/>
      <c r="D1884" s="193" t="s">
        <v>200</v>
      </c>
      <c r="E1884" s="237" t="s">
        <v>1</v>
      </c>
      <c r="F1884" s="238" t="s">
        <v>556</v>
      </c>
      <c r="G1884" s="236"/>
      <c r="H1884" s="239">
        <v>4.42</v>
      </c>
      <c r="I1884" s="240"/>
      <c r="J1884" s="236"/>
      <c r="K1884" s="236"/>
      <c r="L1884" s="241"/>
      <c r="M1884" s="242"/>
      <c r="N1884" s="243"/>
      <c r="O1884" s="243"/>
      <c r="P1884" s="243"/>
      <c r="Q1884" s="243"/>
      <c r="R1884" s="243"/>
      <c r="S1884" s="243"/>
      <c r="T1884" s="244"/>
      <c r="AT1884" s="245" t="s">
        <v>200</v>
      </c>
      <c r="AU1884" s="245" t="s">
        <v>81</v>
      </c>
      <c r="AV1884" s="15" t="s">
        <v>135</v>
      </c>
      <c r="AW1884" s="15" t="s">
        <v>30</v>
      </c>
      <c r="AX1884" s="15" t="s">
        <v>73</v>
      </c>
      <c r="AY1884" s="245" t="s">
        <v>124</v>
      </c>
    </row>
    <row r="1885" spans="2:51" s="12" customFormat="1" ht="11.25">
      <c r="B1885" s="203"/>
      <c r="C1885" s="204"/>
      <c r="D1885" s="193" t="s">
        <v>200</v>
      </c>
      <c r="E1885" s="205" t="s">
        <v>1</v>
      </c>
      <c r="F1885" s="206" t="s">
        <v>999</v>
      </c>
      <c r="G1885" s="204"/>
      <c r="H1885" s="205" t="s">
        <v>1</v>
      </c>
      <c r="I1885" s="207"/>
      <c r="J1885" s="204"/>
      <c r="K1885" s="204"/>
      <c r="L1885" s="208"/>
      <c r="M1885" s="209"/>
      <c r="N1885" s="210"/>
      <c r="O1885" s="210"/>
      <c r="P1885" s="210"/>
      <c r="Q1885" s="210"/>
      <c r="R1885" s="210"/>
      <c r="S1885" s="210"/>
      <c r="T1885" s="211"/>
      <c r="AT1885" s="212" t="s">
        <v>200</v>
      </c>
      <c r="AU1885" s="212" t="s">
        <v>81</v>
      </c>
      <c r="AV1885" s="12" t="s">
        <v>81</v>
      </c>
      <c r="AW1885" s="12" t="s">
        <v>30</v>
      </c>
      <c r="AX1885" s="12" t="s">
        <v>73</v>
      </c>
      <c r="AY1885" s="212" t="s">
        <v>124</v>
      </c>
    </row>
    <row r="1886" spans="2:51" s="12" customFormat="1" ht="11.25">
      <c r="B1886" s="203"/>
      <c r="C1886" s="204"/>
      <c r="D1886" s="193" t="s">
        <v>200</v>
      </c>
      <c r="E1886" s="205" t="s">
        <v>1</v>
      </c>
      <c r="F1886" s="206" t="s">
        <v>561</v>
      </c>
      <c r="G1886" s="204"/>
      <c r="H1886" s="205" t="s">
        <v>1</v>
      </c>
      <c r="I1886" s="207"/>
      <c r="J1886" s="204"/>
      <c r="K1886" s="204"/>
      <c r="L1886" s="208"/>
      <c r="M1886" s="209"/>
      <c r="N1886" s="210"/>
      <c r="O1886" s="210"/>
      <c r="P1886" s="210"/>
      <c r="Q1886" s="210"/>
      <c r="R1886" s="210"/>
      <c r="S1886" s="210"/>
      <c r="T1886" s="211"/>
      <c r="AT1886" s="212" t="s">
        <v>200</v>
      </c>
      <c r="AU1886" s="212" t="s">
        <v>81</v>
      </c>
      <c r="AV1886" s="12" t="s">
        <v>81</v>
      </c>
      <c r="AW1886" s="12" t="s">
        <v>30</v>
      </c>
      <c r="AX1886" s="12" t="s">
        <v>73</v>
      </c>
      <c r="AY1886" s="212" t="s">
        <v>124</v>
      </c>
    </row>
    <row r="1887" spans="2:51" s="12" customFormat="1" ht="11.25">
      <c r="B1887" s="203"/>
      <c r="C1887" s="204"/>
      <c r="D1887" s="193" t="s">
        <v>200</v>
      </c>
      <c r="E1887" s="205" t="s">
        <v>1</v>
      </c>
      <c r="F1887" s="206" t="s">
        <v>231</v>
      </c>
      <c r="G1887" s="204"/>
      <c r="H1887" s="205" t="s">
        <v>1</v>
      </c>
      <c r="I1887" s="207"/>
      <c r="J1887" s="204"/>
      <c r="K1887" s="204"/>
      <c r="L1887" s="208"/>
      <c r="M1887" s="209"/>
      <c r="N1887" s="210"/>
      <c r="O1887" s="210"/>
      <c r="P1887" s="210"/>
      <c r="Q1887" s="210"/>
      <c r="R1887" s="210"/>
      <c r="S1887" s="210"/>
      <c r="T1887" s="211"/>
      <c r="AT1887" s="212" t="s">
        <v>200</v>
      </c>
      <c r="AU1887" s="212" t="s">
        <v>81</v>
      </c>
      <c r="AV1887" s="12" t="s">
        <v>81</v>
      </c>
      <c r="AW1887" s="12" t="s">
        <v>30</v>
      </c>
      <c r="AX1887" s="12" t="s">
        <v>73</v>
      </c>
      <c r="AY1887" s="212" t="s">
        <v>124</v>
      </c>
    </row>
    <row r="1888" spans="2:51" s="13" customFormat="1" ht="11.25">
      <c r="B1888" s="213"/>
      <c r="C1888" s="214"/>
      <c r="D1888" s="193" t="s">
        <v>200</v>
      </c>
      <c r="E1888" s="215" t="s">
        <v>1</v>
      </c>
      <c r="F1888" s="216" t="s">
        <v>373</v>
      </c>
      <c r="G1888" s="214"/>
      <c r="H1888" s="217">
        <v>1.86</v>
      </c>
      <c r="I1888" s="218"/>
      <c r="J1888" s="214"/>
      <c r="K1888" s="214"/>
      <c r="L1888" s="219"/>
      <c r="M1888" s="220"/>
      <c r="N1888" s="221"/>
      <c r="O1888" s="221"/>
      <c r="P1888" s="221"/>
      <c r="Q1888" s="221"/>
      <c r="R1888" s="221"/>
      <c r="S1888" s="221"/>
      <c r="T1888" s="222"/>
      <c r="AT1888" s="223" t="s">
        <v>200</v>
      </c>
      <c r="AU1888" s="223" t="s">
        <v>81</v>
      </c>
      <c r="AV1888" s="13" t="s">
        <v>83</v>
      </c>
      <c r="AW1888" s="13" t="s">
        <v>30</v>
      </c>
      <c r="AX1888" s="13" t="s">
        <v>73</v>
      </c>
      <c r="AY1888" s="223" t="s">
        <v>124</v>
      </c>
    </row>
    <row r="1889" spans="1:65" s="13" customFormat="1" ht="11.25">
      <c r="B1889" s="213"/>
      <c r="C1889" s="214"/>
      <c r="D1889" s="193" t="s">
        <v>200</v>
      </c>
      <c r="E1889" s="215" t="s">
        <v>1</v>
      </c>
      <c r="F1889" s="216" t="s">
        <v>374</v>
      </c>
      <c r="G1889" s="214"/>
      <c r="H1889" s="217">
        <v>1.17</v>
      </c>
      <c r="I1889" s="218"/>
      <c r="J1889" s="214"/>
      <c r="K1889" s="214"/>
      <c r="L1889" s="219"/>
      <c r="M1889" s="220"/>
      <c r="N1889" s="221"/>
      <c r="O1889" s="221"/>
      <c r="P1889" s="221"/>
      <c r="Q1889" s="221"/>
      <c r="R1889" s="221"/>
      <c r="S1889" s="221"/>
      <c r="T1889" s="222"/>
      <c r="AT1889" s="223" t="s">
        <v>200</v>
      </c>
      <c r="AU1889" s="223" t="s">
        <v>81</v>
      </c>
      <c r="AV1889" s="13" t="s">
        <v>83</v>
      </c>
      <c r="AW1889" s="13" t="s">
        <v>30</v>
      </c>
      <c r="AX1889" s="13" t="s">
        <v>73</v>
      </c>
      <c r="AY1889" s="223" t="s">
        <v>124</v>
      </c>
    </row>
    <row r="1890" spans="1:65" s="13" customFormat="1" ht="11.25">
      <c r="B1890" s="213"/>
      <c r="C1890" s="214"/>
      <c r="D1890" s="193" t="s">
        <v>200</v>
      </c>
      <c r="E1890" s="215" t="s">
        <v>1</v>
      </c>
      <c r="F1890" s="216" t="s">
        <v>375</v>
      </c>
      <c r="G1890" s="214"/>
      <c r="H1890" s="217">
        <v>1.39</v>
      </c>
      <c r="I1890" s="218"/>
      <c r="J1890" s="214"/>
      <c r="K1890" s="214"/>
      <c r="L1890" s="219"/>
      <c r="M1890" s="220"/>
      <c r="N1890" s="221"/>
      <c r="O1890" s="221"/>
      <c r="P1890" s="221"/>
      <c r="Q1890" s="221"/>
      <c r="R1890" s="221"/>
      <c r="S1890" s="221"/>
      <c r="T1890" s="222"/>
      <c r="AT1890" s="223" t="s">
        <v>200</v>
      </c>
      <c r="AU1890" s="223" t="s">
        <v>81</v>
      </c>
      <c r="AV1890" s="13" t="s">
        <v>83</v>
      </c>
      <c r="AW1890" s="13" t="s">
        <v>30</v>
      </c>
      <c r="AX1890" s="13" t="s">
        <v>73</v>
      </c>
      <c r="AY1890" s="223" t="s">
        <v>124</v>
      </c>
    </row>
    <row r="1891" spans="1:65" s="15" customFormat="1" ht="11.25">
      <c r="B1891" s="235"/>
      <c r="C1891" s="236"/>
      <c r="D1891" s="193" t="s">
        <v>200</v>
      </c>
      <c r="E1891" s="237" t="s">
        <v>1</v>
      </c>
      <c r="F1891" s="238" t="s">
        <v>556</v>
      </c>
      <c r="G1891" s="236"/>
      <c r="H1891" s="239">
        <v>4.42</v>
      </c>
      <c r="I1891" s="240"/>
      <c r="J1891" s="236"/>
      <c r="K1891" s="236"/>
      <c r="L1891" s="241"/>
      <c r="M1891" s="242"/>
      <c r="N1891" s="243"/>
      <c r="O1891" s="243"/>
      <c r="P1891" s="243"/>
      <c r="Q1891" s="243"/>
      <c r="R1891" s="243"/>
      <c r="S1891" s="243"/>
      <c r="T1891" s="244"/>
      <c r="AT1891" s="245" t="s">
        <v>200</v>
      </c>
      <c r="AU1891" s="245" t="s">
        <v>81</v>
      </c>
      <c r="AV1891" s="15" t="s">
        <v>135</v>
      </c>
      <c r="AW1891" s="15" t="s">
        <v>30</v>
      </c>
      <c r="AX1891" s="15" t="s">
        <v>73</v>
      </c>
      <c r="AY1891" s="245" t="s">
        <v>124</v>
      </c>
    </row>
    <row r="1892" spans="1:65" s="14" customFormat="1" ht="11.25">
      <c r="B1892" s="224"/>
      <c r="C1892" s="225"/>
      <c r="D1892" s="193" t="s">
        <v>200</v>
      </c>
      <c r="E1892" s="226" t="s">
        <v>1</v>
      </c>
      <c r="F1892" s="227" t="s">
        <v>205</v>
      </c>
      <c r="G1892" s="225"/>
      <c r="H1892" s="228">
        <v>144.565</v>
      </c>
      <c r="I1892" s="229"/>
      <c r="J1892" s="225"/>
      <c r="K1892" s="225"/>
      <c r="L1892" s="230"/>
      <c r="M1892" s="231"/>
      <c r="N1892" s="232"/>
      <c r="O1892" s="232"/>
      <c r="P1892" s="232"/>
      <c r="Q1892" s="232"/>
      <c r="R1892" s="232"/>
      <c r="S1892" s="232"/>
      <c r="T1892" s="233"/>
      <c r="AT1892" s="234" t="s">
        <v>200</v>
      </c>
      <c r="AU1892" s="234" t="s">
        <v>81</v>
      </c>
      <c r="AV1892" s="14" t="s">
        <v>129</v>
      </c>
      <c r="AW1892" s="14" t="s">
        <v>30</v>
      </c>
      <c r="AX1892" s="14" t="s">
        <v>81</v>
      </c>
      <c r="AY1892" s="234" t="s">
        <v>124</v>
      </c>
    </row>
    <row r="1893" spans="1:65" s="2" customFormat="1" ht="33" customHeight="1">
      <c r="A1893" s="34"/>
      <c r="B1893" s="35"/>
      <c r="C1893" s="179" t="s">
        <v>1268</v>
      </c>
      <c r="D1893" s="179" t="s">
        <v>125</v>
      </c>
      <c r="E1893" s="180" t="s">
        <v>1269</v>
      </c>
      <c r="F1893" s="181" t="s">
        <v>1270</v>
      </c>
      <c r="G1893" s="182" t="s">
        <v>216</v>
      </c>
      <c r="H1893" s="183">
        <v>817.06500000000005</v>
      </c>
      <c r="I1893" s="184"/>
      <c r="J1893" s="185">
        <f>ROUND(I1893*H1893,2)</f>
        <v>0</v>
      </c>
      <c r="K1893" s="186"/>
      <c r="L1893" s="39"/>
      <c r="M1893" s="187" t="s">
        <v>1</v>
      </c>
      <c r="N1893" s="188" t="s">
        <v>38</v>
      </c>
      <c r="O1893" s="71"/>
      <c r="P1893" s="189">
        <f>O1893*H1893</f>
        <v>0</v>
      </c>
      <c r="Q1893" s="189">
        <v>0</v>
      </c>
      <c r="R1893" s="189">
        <f>Q1893*H1893</f>
        <v>0</v>
      </c>
      <c r="S1893" s="189">
        <v>0</v>
      </c>
      <c r="T1893" s="190">
        <f>S1893*H1893</f>
        <v>0</v>
      </c>
      <c r="U1893" s="34"/>
      <c r="V1893" s="34"/>
      <c r="W1893" s="34"/>
      <c r="X1893" s="34"/>
      <c r="Y1893" s="34"/>
      <c r="Z1893" s="34"/>
      <c r="AA1893" s="34"/>
      <c r="AB1893" s="34"/>
      <c r="AC1893" s="34"/>
      <c r="AD1893" s="34"/>
      <c r="AE1893" s="34"/>
      <c r="AR1893" s="191" t="s">
        <v>162</v>
      </c>
      <c r="AT1893" s="191" t="s">
        <v>125</v>
      </c>
      <c r="AU1893" s="191" t="s">
        <v>81</v>
      </c>
      <c r="AY1893" s="17" t="s">
        <v>124</v>
      </c>
      <c r="BE1893" s="192">
        <f>IF(N1893="základní",J1893,0)</f>
        <v>0</v>
      </c>
      <c r="BF1893" s="192">
        <f>IF(N1893="snížená",J1893,0)</f>
        <v>0</v>
      </c>
      <c r="BG1893" s="192">
        <f>IF(N1893="zákl. přenesená",J1893,0)</f>
        <v>0</v>
      </c>
      <c r="BH1893" s="192">
        <f>IF(N1893="sníž. přenesená",J1893,0)</f>
        <v>0</v>
      </c>
      <c r="BI1893" s="192">
        <f>IF(N1893="nulová",J1893,0)</f>
        <v>0</v>
      </c>
      <c r="BJ1893" s="17" t="s">
        <v>81</v>
      </c>
      <c r="BK1893" s="192">
        <f>ROUND(I1893*H1893,2)</f>
        <v>0</v>
      </c>
      <c r="BL1893" s="17" t="s">
        <v>162</v>
      </c>
      <c r="BM1893" s="191" t="s">
        <v>1271</v>
      </c>
    </row>
    <row r="1894" spans="1:65" s="12" customFormat="1" ht="11.25">
      <c r="B1894" s="203"/>
      <c r="C1894" s="204"/>
      <c r="D1894" s="193" t="s">
        <v>200</v>
      </c>
      <c r="E1894" s="205" t="s">
        <v>1</v>
      </c>
      <c r="F1894" s="206" t="s">
        <v>227</v>
      </c>
      <c r="G1894" s="204"/>
      <c r="H1894" s="205" t="s">
        <v>1</v>
      </c>
      <c r="I1894" s="207"/>
      <c r="J1894" s="204"/>
      <c r="K1894" s="204"/>
      <c r="L1894" s="208"/>
      <c r="M1894" s="209"/>
      <c r="N1894" s="210"/>
      <c r="O1894" s="210"/>
      <c r="P1894" s="210"/>
      <c r="Q1894" s="210"/>
      <c r="R1894" s="210"/>
      <c r="S1894" s="210"/>
      <c r="T1894" s="211"/>
      <c r="AT1894" s="212" t="s">
        <v>200</v>
      </c>
      <c r="AU1894" s="212" t="s">
        <v>81</v>
      </c>
      <c r="AV1894" s="12" t="s">
        <v>81</v>
      </c>
      <c r="AW1894" s="12" t="s">
        <v>30</v>
      </c>
      <c r="AX1894" s="12" t="s">
        <v>73</v>
      </c>
      <c r="AY1894" s="212" t="s">
        <v>124</v>
      </c>
    </row>
    <row r="1895" spans="1:65" s="12" customFormat="1" ht="11.25">
      <c r="B1895" s="203"/>
      <c r="C1895" s="204"/>
      <c r="D1895" s="193" t="s">
        <v>200</v>
      </c>
      <c r="E1895" s="205" t="s">
        <v>1</v>
      </c>
      <c r="F1895" s="206" t="s">
        <v>1272</v>
      </c>
      <c r="G1895" s="204"/>
      <c r="H1895" s="205" t="s">
        <v>1</v>
      </c>
      <c r="I1895" s="207"/>
      <c r="J1895" s="204"/>
      <c r="K1895" s="204"/>
      <c r="L1895" s="208"/>
      <c r="M1895" s="209"/>
      <c r="N1895" s="210"/>
      <c r="O1895" s="210"/>
      <c r="P1895" s="210"/>
      <c r="Q1895" s="210"/>
      <c r="R1895" s="210"/>
      <c r="S1895" s="210"/>
      <c r="T1895" s="211"/>
      <c r="AT1895" s="212" t="s">
        <v>200</v>
      </c>
      <c r="AU1895" s="212" t="s">
        <v>81</v>
      </c>
      <c r="AV1895" s="12" t="s">
        <v>81</v>
      </c>
      <c r="AW1895" s="12" t="s">
        <v>30</v>
      </c>
      <c r="AX1895" s="12" t="s">
        <v>73</v>
      </c>
      <c r="AY1895" s="212" t="s">
        <v>124</v>
      </c>
    </row>
    <row r="1896" spans="1:65" s="12" customFormat="1" ht="11.25">
      <c r="B1896" s="203"/>
      <c r="C1896" s="204"/>
      <c r="D1896" s="193" t="s">
        <v>200</v>
      </c>
      <c r="E1896" s="205" t="s">
        <v>1</v>
      </c>
      <c r="F1896" s="206" t="s">
        <v>229</v>
      </c>
      <c r="G1896" s="204"/>
      <c r="H1896" s="205" t="s">
        <v>1</v>
      </c>
      <c r="I1896" s="207"/>
      <c r="J1896" s="204"/>
      <c r="K1896" s="204"/>
      <c r="L1896" s="208"/>
      <c r="M1896" s="209"/>
      <c r="N1896" s="210"/>
      <c r="O1896" s="210"/>
      <c r="P1896" s="210"/>
      <c r="Q1896" s="210"/>
      <c r="R1896" s="210"/>
      <c r="S1896" s="210"/>
      <c r="T1896" s="211"/>
      <c r="AT1896" s="212" t="s">
        <v>200</v>
      </c>
      <c r="AU1896" s="212" t="s">
        <v>81</v>
      </c>
      <c r="AV1896" s="12" t="s">
        <v>81</v>
      </c>
      <c r="AW1896" s="12" t="s">
        <v>30</v>
      </c>
      <c r="AX1896" s="12" t="s">
        <v>73</v>
      </c>
      <c r="AY1896" s="212" t="s">
        <v>124</v>
      </c>
    </row>
    <row r="1897" spans="1:65" s="13" customFormat="1" ht="11.25">
      <c r="B1897" s="213"/>
      <c r="C1897" s="214"/>
      <c r="D1897" s="193" t="s">
        <v>200</v>
      </c>
      <c r="E1897" s="215" t="s">
        <v>1</v>
      </c>
      <c r="F1897" s="216" t="s">
        <v>275</v>
      </c>
      <c r="G1897" s="214"/>
      <c r="H1897" s="217">
        <v>4.49</v>
      </c>
      <c r="I1897" s="218"/>
      <c r="J1897" s="214"/>
      <c r="K1897" s="214"/>
      <c r="L1897" s="219"/>
      <c r="M1897" s="220"/>
      <c r="N1897" s="221"/>
      <c r="O1897" s="221"/>
      <c r="P1897" s="221"/>
      <c r="Q1897" s="221"/>
      <c r="R1897" s="221"/>
      <c r="S1897" s="221"/>
      <c r="T1897" s="222"/>
      <c r="AT1897" s="223" t="s">
        <v>200</v>
      </c>
      <c r="AU1897" s="223" t="s">
        <v>81</v>
      </c>
      <c r="AV1897" s="13" t="s">
        <v>83</v>
      </c>
      <c r="AW1897" s="13" t="s">
        <v>30</v>
      </c>
      <c r="AX1897" s="13" t="s">
        <v>73</v>
      </c>
      <c r="AY1897" s="223" t="s">
        <v>124</v>
      </c>
    </row>
    <row r="1898" spans="1:65" s="13" customFormat="1" ht="11.25">
      <c r="B1898" s="213"/>
      <c r="C1898" s="214"/>
      <c r="D1898" s="193" t="s">
        <v>200</v>
      </c>
      <c r="E1898" s="215" t="s">
        <v>1</v>
      </c>
      <c r="F1898" s="216" t="s">
        <v>1273</v>
      </c>
      <c r="G1898" s="214"/>
      <c r="H1898" s="217">
        <v>7.43</v>
      </c>
      <c r="I1898" s="218"/>
      <c r="J1898" s="214"/>
      <c r="K1898" s="214"/>
      <c r="L1898" s="219"/>
      <c r="M1898" s="220"/>
      <c r="N1898" s="221"/>
      <c r="O1898" s="221"/>
      <c r="P1898" s="221"/>
      <c r="Q1898" s="221"/>
      <c r="R1898" s="221"/>
      <c r="S1898" s="221"/>
      <c r="T1898" s="222"/>
      <c r="AT1898" s="223" t="s">
        <v>200</v>
      </c>
      <c r="AU1898" s="223" t="s">
        <v>81</v>
      </c>
      <c r="AV1898" s="13" t="s">
        <v>83</v>
      </c>
      <c r="AW1898" s="13" t="s">
        <v>30</v>
      </c>
      <c r="AX1898" s="13" t="s">
        <v>73</v>
      </c>
      <c r="AY1898" s="223" t="s">
        <v>124</v>
      </c>
    </row>
    <row r="1899" spans="1:65" s="13" customFormat="1" ht="11.25">
      <c r="B1899" s="213"/>
      <c r="C1899" s="214"/>
      <c r="D1899" s="193" t="s">
        <v>200</v>
      </c>
      <c r="E1899" s="215" t="s">
        <v>1</v>
      </c>
      <c r="F1899" s="216" t="s">
        <v>286</v>
      </c>
      <c r="G1899" s="214"/>
      <c r="H1899" s="217">
        <v>12.17</v>
      </c>
      <c r="I1899" s="218"/>
      <c r="J1899" s="214"/>
      <c r="K1899" s="214"/>
      <c r="L1899" s="219"/>
      <c r="M1899" s="220"/>
      <c r="N1899" s="221"/>
      <c r="O1899" s="221"/>
      <c r="P1899" s="221"/>
      <c r="Q1899" s="221"/>
      <c r="R1899" s="221"/>
      <c r="S1899" s="221"/>
      <c r="T1899" s="222"/>
      <c r="AT1899" s="223" t="s">
        <v>200</v>
      </c>
      <c r="AU1899" s="223" t="s">
        <v>81</v>
      </c>
      <c r="AV1899" s="13" t="s">
        <v>83</v>
      </c>
      <c r="AW1899" s="13" t="s">
        <v>30</v>
      </c>
      <c r="AX1899" s="13" t="s">
        <v>73</v>
      </c>
      <c r="AY1899" s="223" t="s">
        <v>124</v>
      </c>
    </row>
    <row r="1900" spans="1:65" s="13" customFormat="1" ht="11.25">
      <c r="B1900" s="213"/>
      <c r="C1900" s="214"/>
      <c r="D1900" s="193" t="s">
        <v>200</v>
      </c>
      <c r="E1900" s="215" t="s">
        <v>1</v>
      </c>
      <c r="F1900" s="216" t="s">
        <v>287</v>
      </c>
      <c r="G1900" s="214"/>
      <c r="H1900" s="217">
        <v>12.17</v>
      </c>
      <c r="I1900" s="218"/>
      <c r="J1900" s="214"/>
      <c r="K1900" s="214"/>
      <c r="L1900" s="219"/>
      <c r="M1900" s="220"/>
      <c r="N1900" s="221"/>
      <c r="O1900" s="221"/>
      <c r="P1900" s="221"/>
      <c r="Q1900" s="221"/>
      <c r="R1900" s="221"/>
      <c r="S1900" s="221"/>
      <c r="T1900" s="222"/>
      <c r="AT1900" s="223" t="s">
        <v>200</v>
      </c>
      <c r="AU1900" s="223" t="s">
        <v>81</v>
      </c>
      <c r="AV1900" s="13" t="s">
        <v>83</v>
      </c>
      <c r="AW1900" s="13" t="s">
        <v>30</v>
      </c>
      <c r="AX1900" s="13" t="s">
        <v>73</v>
      </c>
      <c r="AY1900" s="223" t="s">
        <v>124</v>
      </c>
    </row>
    <row r="1901" spans="1:65" s="12" customFormat="1" ht="11.25">
      <c r="B1901" s="203"/>
      <c r="C1901" s="204"/>
      <c r="D1901" s="193" t="s">
        <v>200</v>
      </c>
      <c r="E1901" s="205" t="s">
        <v>1</v>
      </c>
      <c r="F1901" s="206" t="s">
        <v>231</v>
      </c>
      <c r="G1901" s="204"/>
      <c r="H1901" s="205" t="s">
        <v>1</v>
      </c>
      <c r="I1901" s="207"/>
      <c r="J1901" s="204"/>
      <c r="K1901" s="204"/>
      <c r="L1901" s="208"/>
      <c r="M1901" s="209"/>
      <c r="N1901" s="210"/>
      <c r="O1901" s="210"/>
      <c r="P1901" s="210"/>
      <c r="Q1901" s="210"/>
      <c r="R1901" s="210"/>
      <c r="S1901" s="210"/>
      <c r="T1901" s="211"/>
      <c r="AT1901" s="212" t="s">
        <v>200</v>
      </c>
      <c r="AU1901" s="212" t="s">
        <v>81</v>
      </c>
      <c r="AV1901" s="12" t="s">
        <v>81</v>
      </c>
      <c r="AW1901" s="12" t="s">
        <v>30</v>
      </c>
      <c r="AX1901" s="12" t="s">
        <v>73</v>
      </c>
      <c r="AY1901" s="212" t="s">
        <v>124</v>
      </c>
    </row>
    <row r="1902" spans="1:65" s="13" customFormat="1" ht="11.25">
      <c r="B1902" s="213"/>
      <c r="C1902" s="214"/>
      <c r="D1902" s="193" t="s">
        <v>200</v>
      </c>
      <c r="E1902" s="215" t="s">
        <v>1</v>
      </c>
      <c r="F1902" s="216" t="s">
        <v>275</v>
      </c>
      <c r="G1902" s="214"/>
      <c r="H1902" s="217">
        <v>4.49</v>
      </c>
      <c r="I1902" s="218"/>
      <c r="J1902" s="214"/>
      <c r="K1902" s="214"/>
      <c r="L1902" s="219"/>
      <c r="M1902" s="220"/>
      <c r="N1902" s="221"/>
      <c r="O1902" s="221"/>
      <c r="P1902" s="221"/>
      <c r="Q1902" s="221"/>
      <c r="R1902" s="221"/>
      <c r="S1902" s="221"/>
      <c r="T1902" s="222"/>
      <c r="AT1902" s="223" t="s">
        <v>200</v>
      </c>
      <c r="AU1902" s="223" t="s">
        <v>81</v>
      </c>
      <c r="AV1902" s="13" t="s">
        <v>83</v>
      </c>
      <c r="AW1902" s="13" t="s">
        <v>30</v>
      </c>
      <c r="AX1902" s="13" t="s">
        <v>73</v>
      </c>
      <c r="AY1902" s="223" t="s">
        <v>124</v>
      </c>
    </row>
    <row r="1903" spans="1:65" s="13" customFormat="1" ht="11.25">
      <c r="B1903" s="213"/>
      <c r="C1903" s="214"/>
      <c r="D1903" s="193" t="s">
        <v>200</v>
      </c>
      <c r="E1903" s="215" t="s">
        <v>1</v>
      </c>
      <c r="F1903" s="216" t="s">
        <v>1274</v>
      </c>
      <c r="G1903" s="214"/>
      <c r="H1903" s="217">
        <v>7.43</v>
      </c>
      <c r="I1903" s="218"/>
      <c r="J1903" s="214"/>
      <c r="K1903" s="214"/>
      <c r="L1903" s="219"/>
      <c r="M1903" s="220"/>
      <c r="N1903" s="221"/>
      <c r="O1903" s="221"/>
      <c r="P1903" s="221"/>
      <c r="Q1903" s="221"/>
      <c r="R1903" s="221"/>
      <c r="S1903" s="221"/>
      <c r="T1903" s="222"/>
      <c r="AT1903" s="223" t="s">
        <v>200</v>
      </c>
      <c r="AU1903" s="223" t="s">
        <v>81</v>
      </c>
      <c r="AV1903" s="13" t="s">
        <v>83</v>
      </c>
      <c r="AW1903" s="13" t="s">
        <v>30</v>
      </c>
      <c r="AX1903" s="13" t="s">
        <v>73</v>
      </c>
      <c r="AY1903" s="223" t="s">
        <v>124</v>
      </c>
    </row>
    <row r="1904" spans="1:65" s="12" customFormat="1" ht="11.25">
      <c r="B1904" s="203"/>
      <c r="C1904" s="204"/>
      <c r="D1904" s="193" t="s">
        <v>200</v>
      </c>
      <c r="E1904" s="205" t="s">
        <v>1</v>
      </c>
      <c r="F1904" s="206" t="s">
        <v>557</v>
      </c>
      <c r="G1904" s="204"/>
      <c r="H1904" s="205" t="s">
        <v>1</v>
      </c>
      <c r="I1904" s="207"/>
      <c r="J1904" s="204"/>
      <c r="K1904" s="204"/>
      <c r="L1904" s="208"/>
      <c r="M1904" s="209"/>
      <c r="N1904" s="210"/>
      <c r="O1904" s="210"/>
      <c r="P1904" s="210"/>
      <c r="Q1904" s="210"/>
      <c r="R1904" s="210"/>
      <c r="S1904" s="210"/>
      <c r="T1904" s="211"/>
      <c r="AT1904" s="212" t="s">
        <v>200</v>
      </c>
      <c r="AU1904" s="212" t="s">
        <v>81</v>
      </c>
      <c r="AV1904" s="12" t="s">
        <v>81</v>
      </c>
      <c r="AW1904" s="12" t="s">
        <v>30</v>
      </c>
      <c r="AX1904" s="12" t="s">
        <v>73</v>
      </c>
      <c r="AY1904" s="212" t="s">
        <v>124</v>
      </c>
    </row>
    <row r="1905" spans="2:51" s="12" customFormat="1" ht="11.25">
      <c r="B1905" s="203"/>
      <c r="C1905" s="204"/>
      <c r="D1905" s="193" t="s">
        <v>200</v>
      </c>
      <c r="E1905" s="205" t="s">
        <v>1</v>
      </c>
      <c r="F1905" s="206" t="s">
        <v>229</v>
      </c>
      <c r="G1905" s="204"/>
      <c r="H1905" s="205" t="s">
        <v>1</v>
      </c>
      <c r="I1905" s="207"/>
      <c r="J1905" s="204"/>
      <c r="K1905" s="204"/>
      <c r="L1905" s="208"/>
      <c r="M1905" s="209"/>
      <c r="N1905" s="210"/>
      <c r="O1905" s="210"/>
      <c r="P1905" s="210"/>
      <c r="Q1905" s="210"/>
      <c r="R1905" s="210"/>
      <c r="S1905" s="210"/>
      <c r="T1905" s="211"/>
      <c r="AT1905" s="212" t="s">
        <v>200</v>
      </c>
      <c r="AU1905" s="212" t="s">
        <v>81</v>
      </c>
      <c r="AV1905" s="12" t="s">
        <v>81</v>
      </c>
      <c r="AW1905" s="12" t="s">
        <v>30</v>
      </c>
      <c r="AX1905" s="12" t="s">
        <v>73</v>
      </c>
      <c r="AY1905" s="212" t="s">
        <v>124</v>
      </c>
    </row>
    <row r="1906" spans="2:51" s="13" customFormat="1" ht="11.25">
      <c r="B1906" s="213"/>
      <c r="C1906" s="214"/>
      <c r="D1906" s="193" t="s">
        <v>200</v>
      </c>
      <c r="E1906" s="215" t="s">
        <v>1</v>
      </c>
      <c r="F1906" s="216" t="s">
        <v>276</v>
      </c>
      <c r="G1906" s="214"/>
      <c r="H1906" s="217">
        <v>18.77</v>
      </c>
      <c r="I1906" s="218"/>
      <c r="J1906" s="214"/>
      <c r="K1906" s="214"/>
      <c r="L1906" s="219"/>
      <c r="M1906" s="220"/>
      <c r="N1906" s="221"/>
      <c r="O1906" s="221"/>
      <c r="P1906" s="221"/>
      <c r="Q1906" s="221"/>
      <c r="R1906" s="221"/>
      <c r="S1906" s="221"/>
      <c r="T1906" s="222"/>
      <c r="AT1906" s="223" t="s">
        <v>200</v>
      </c>
      <c r="AU1906" s="223" t="s">
        <v>81</v>
      </c>
      <c r="AV1906" s="13" t="s">
        <v>83</v>
      </c>
      <c r="AW1906" s="13" t="s">
        <v>30</v>
      </c>
      <c r="AX1906" s="13" t="s">
        <v>73</v>
      </c>
      <c r="AY1906" s="223" t="s">
        <v>124</v>
      </c>
    </row>
    <row r="1907" spans="2:51" s="13" customFormat="1" ht="11.25">
      <c r="B1907" s="213"/>
      <c r="C1907" s="214"/>
      <c r="D1907" s="193" t="s">
        <v>200</v>
      </c>
      <c r="E1907" s="215" t="s">
        <v>1</v>
      </c>
      <c r="F1907" s="216" t="s">
        <v>277</v>
      </c>
      <c r="G1907" s="214"/>
      <c r="H1907" s="217">
        <v>53.99</v>
      </c>
      <c r="I1907" s="218"/>
      <c r="J1907" s="214"/>
      <c r="K1907" s="214"/>
      <c r="L1907" s="219"/>
      <c r="M1907" s="220"/>
      <c r="N1907" s="221"/>
      <c r="O1907" s="221"/>
      <c r="P1907" s="221"/>
      <c r="Q1907" s="221"/>
      <c r="R1907" s="221"/>
      <c r="S1907" s="221"/>
      <c r="T1907" s="222"/>
      <c r="AT1907" s="223" t="s">
        <v>200</v>
      </c>
      <c r="AU1907" s="223" t="s">
        <v>81</v>
      </c>
      <c r="AV1907" s="13" t="s">
        <v>83</v>
      </c>
      <c r="AW1907" s="13" t="s">
        <v>30</v>
      </c>
      <c r="AX1907" s="13" t="s">
        <v>73</v>
      </c>
      <c r="AY1907" s="223" t="s">
        <v>124</v>
      </c>
    </row>
    <row r="1908" spans="2:51" s="13" customFormat="1" ht="11.25">
      <c r="B1908" s="213"/>
      <c r="C1908" s="214"/>
      <c r="D1908" s="193" t="s">
        <v>200</v>
      </c>
      <c r="E1908" s="215" t="s">
        <v>1</v>
      </c>
      <c r="F1908" s="216" t="s">
        <v>279</v>
      </c>
      <c r="G1908" s="214"/>
      <c r="H1908" s="217">
        <v>34.86</v>
      </c>
      <c r="I1908" s="218"/>
      <c r="J1908" s="214"/>
      <c r="K1908" s="214"/>
      <c r="L1908" s="219"/>
      <c r="M1908" s="220"/>
      <c r="N1908" s="221"/>
      <c r="O1908" s="221"/>
      <c r="P1908" s="221"/>
      <c r="Q1908" s="221"/>
      <c r="R1908" s="221"/>
      <c r="S1908" s="221"/>
      <c r="T1908" s="222"/>
      <c r="AT1908" s="223" t="s">
        <v>200</v>
      </c>
      <c r="AU1908" s="223" t="s">
        <v>81</v>
      </c>
      <c r="AV1908" s="13" t="s">
        <v>83</v>
      </c>
      <c r="AW1908" s="13" t="s">
        <v>30</v>
      </c>
      <c r="AX1908" s="13" t="s">
        <v>73</v>
      </c>
      <c r="AY1908" s="223" t="s">
        <v>124</v>
      </c>
    </row>
    <row r="1909" spans="2:51" s="13" customFormat="1" ht="11.25">
      <c r="B1909" s="213"/>
      <c r="C1909" s="214"/>
      <c r="D1909" s="193" t="s">
        <v>200</v>
      </c>
      <c r="E1909" s="215" t="s">
        <v>1</v>
      </c>
      <c r="F1909" s="216" t="s">
        <v>280</v>
      </c>
      <c r="G1909" s="214"/>
      <c r="H1909" s="217">
        <v>39.46</v>
      </c>
      <c r="I1909" s="218"/>
      <c r="J1909" s="214"/>
      <c r="K1909" s="214"/>
      <c r="L1909" s="219"/>
      <c r="M1909" s="220"/>
      <c r="N1909" s="221"/>
      <c r="O1909" s="221"/>
      <c r="P1909" s="221"/>
      <c r="Q1909" s="221"/>
      <c r="R1909" s="221"/>
      <c r="S1909" s="221"/>
      <c r="T1909" s="222"/>
      <c r="AT1909" s="223" t="s">
        <v>200</v>
      </c>
      <c r="AU1909" s="223" t="s">
        <v>81</v>
      </c>
      <c r="AV1909" s="13" t="s">
        <v>83</v>
      </c>
      <c r="AW1909" s="13" t="s">
        <v>30</v>
      </c>
      <c r="AX1909" s="13" t="s">
        <v>73</v>
      </c>
      <c r="AY1909" s="223" t="s">
        <v>124</v>
      </c>
    </row>
    <row r="1910" spans="2:51" s="13" customFormat="1" ht="11.25">
      <c r="B1910" s="213"/>
      <c r="C1910" s="214"/>
      <c r="D1910" s="193" t="s">
        <v>200</v>
      </c>
      <c r="E1910" s="215" t="s">
        <v>1</v>
      </c>
      <c r="F1910" s="216" t="s">
        <v>282</v>
      </c>
      <c r="G1910" s="214"/>
      <c r="H1910" s="217">
        <v>3.93</v>
      </c>
      <c r="I1910" s="218"/>
      <c r="J1910" s="214"/>
      <c r="K1910" s="214"/>
      <c r="L1910" s="219"/>
      <c r="M1910" s="220"/>
      <c r="N1910" s="221"/>
      <c r="O1910" s="221"/>
      <c r="P1910" s="221"/>
      <c r="Q1910" s="221"/>
      <c r="R1910" s="221"/>
      <c r="S1910" s="221"/>
      <c r="T1910" s="222"/>
      <c r="AT1910" s="223" t="s">
        <v>200</v>
      </c>
      <c r="AU1910" s="223" t="s">
        <v>81</v>
      </c>
      <c r="AV1910" s="13" t="s">
        <v>83</v>
      </c>
      <c r="AW1910" s="13" t="s">
        <v>30</v>
      </c>
      <c r="AX1910" s="13" t="s">
        <v>73</v>
      </c>
      <c r="AY1910" s="223" t="s">
        <v>124</v>
      </c>
    </row>
    <row r="1911" spans="2:51" s="13" customFormat="1" ht="11.25">
      <c r="B1911" s="213"/>
      <c r="C1911" s="214"/>
      <c r="D1911" s="193" t="s">
        <v>200</v>
      </c>
      <c r="E1911" s="215" t="s">
        <v>1</v>
      </c>
      <c r="F1911" s="216" t="s">
        <v>283</v>
      </c>
      <c r="G1911" s="214"/>
      <c r="H1911" s="217">
        <v>1.25</v>
      </c>
      <c r="I1911" s="218"/>
      <c r="J1911" s="214"/>
      <c r="K1911" s="214"/>
      <c r="L1911" s="219"/>
      <c r="M1911" s="220"/>
      <c r="N1911" s="221"/>
      <c r="O1911" s="221"/>
      <c r="P1911" s="221"/>
      <c r="Q1911" s="221"/>
      <c r="R1911" s="221"/>
      <c r="S1911" s="221"/>
      <c r="T1911" s="222"/>
      <c r="AT1911" s="223" t="s">
        <v>200</v>
      </c>
      <c r="AU1911" s="223" t="s">
        <v>81</v>
      </c>
      <c r="AV1911" s="13" t="s">
        <v>83</v>
      </c>
      <c r="AW1911" s="13" t="s">
        <v>30</v>
      </c>
      <c r="AX1911" s="13" t="s">
        <v>73</v>
      </c>
      <c r="AY1911" s="223" t="s">
        <v>124</v>
      </c>
    </row>
    <row r="1912" spans="2:51" s="13" customFormat="1" ht="11.25">
      <c r="B1912" s="213"/>
      <c r="C1912" s="214"/>
      <c r="D1912" s="193" t="s">
        <v>200</v>
      </c>
      <c r="E1912" s="215" t="s">
        <v>1</v>
      </c>
      <c r="F1912" s="216" t="s">
        <v>284</v>
      </c>
      <c r="G1912" s="214"/>
      <c r="H1912" s="217">
        <v>3.11</v>
      </c>
      <c r="I1912" s="218"/>
      <c r="J1912" s="214"/>
      <c r="K1912" s="214"/>
      <c r="L1912" s="219"/>
      <c r="M1912" s="220"/>
      <c r="N1912" s="221"/>
      <c r="O1912" s="221"/>
      <c r="P1912" s="221"/>
      <c r="Q1912" s="221"/>
      <c r="R1912" s="221"/>
      <c r="S1912" s="221"/>
      <c r="T1912" s="222"/>
      <c r="AT1912" s="223" t="s">
        <v>200</v>
      </c>
      <c r="AU1912" s="223" t="s">
        <v>81</v>
      </c>
      <c r="AV1912" s="13" t="s">
        <v>83</v>
      </c>
      <c r="AW1912" s="13" t="s">
        <v>30</v>
      </c>
      <c r="AX1912" s="13" t="s">
        <v>73</v>
      </c>
      <c r="AY1912" s="223" t="s">
        <v>124</v>
      </c>
    </row>
    <row r="1913" spans="2:51" s="13" customFormat="1" ht="11.25">
      <c r="B1913" s="213"/>
      <c r="C1913" s="214"/>
      <c r="D1913" s="193" t="s">
        <v>200</v>
      </c>
      <c r="E1913" s="215" t="s">
        <v>1</v>
      </c>
      <c r="F1913" s="216" t="s">
        <v>1275</v>
      </c>
      <c r="G1913" s="214"/>
      <c r="H1913" s="217">
        <v>7.2</v>
      </c>
      <c r="I1913" s="218"/>
      <c r="J1913" s="214"/>
      <c r="K1913" s="214"/>
      <c r="L1913" s="219"/>
      <c r="M1913" s="220"/>
      <c r="N1913" s="221"/>
      <c r="O1913" s="221"/>
      <c r="P1913" s="221"/>
      <c r="Q1913" s="221"/>
      <c r="R1913" s="221"/>
      <c r="S1913" s="221"/>
      <c r="T1913" s="222"/>
      <c r="AT1913" s="223" t="s">
        <v>200</v>
      </c>
      <c r="AU1913" s="223" t="s">
        <v>81</v>
      </c>
      <c r="AV1913" s="13" t="s">
        <v>83</v>
      </c>
      <c r="AW1913" s="13" t="s">
        <v>30</v>
      </c>
      <c r="AX1913" s="13" t="s">
        <v>73</v>
      </c>
      <c r="AY1913" s="223" t="s">
        <v>124</v>
      </c>
    </row>
    <row r="1914" spans="2:51" s="13" customFormat="1" ht="11.25">
      <c r="B1914" s="213"/>
      <c r="C1914" s="214"/>
      <c r="D1914" s="193" t="s">
        <v>200</v>
      </c>
      <c r="E1914" s="215" t="s">
        <v>1</v>
      </c>
      <c r="F1914" s="216" t="s">
        <v>1263</v>
      </c>
      <c r="G1914" s="214"/>
      <c r="H1914" s="217">
        <v>3.96</v>
      </c>
      <c r="I1914" s="218"/>
      <c r="J1914" s="214"/>
      <c r="K1914" s="214"/>
      <c r="L1914" s="219"/>
      <c r="M1914" s="220"/>
      <c r="N1914" s="221"/>
      <c r="O1914" s="221"/>
      <c r="P1914" s="221"/>
      <c r="Q1914" s="221"/>
      <c r="R1914" s="221"/>
      <c r="S1914" s="221"/>
      <c r="T1914" s="222"/>
      <c r="AT1914" s="223" t="s">
        <v>200</v>
      </c>
      <c r="AU1914" s="223" t="s">
        <v>81</v>
      </c>
      <c r="AV1914" s="13" t="s">
        <v>83</v>
      </c>
      <c r="AW1914" s="13" t="s">
        <v>30</v>
      </c>
      <c r="AX1914" s="13" t="s">
        <v>73</v>
      </c>
      <c r="AY1914" s="223" t="s">
        <v>124</v>
      </c>
    </row>
    <row r="1915" spans="2:51" s="13" customFormat="1" ht="11.25">
      <c r="B1915" s="213"/>
      <c r="C1915" s="214"/>
      <c r="D1915" s="193" t="s">
        <v>200</v>
      </c>
      <c r="E1915" s="215" t="s">
        <v>1</v>
      </c>
      <c r="F1915" s="216" t="s">
        <v>558</v>
      </c>
      <c r="G1915" s="214"/>
      <c r="H1915" s="217">
        <v>26.95</v>
      </c>
      <c r="I1915" s="218"/>
      <c r="J1915" s="214"/>
      <c r="K1915" s="214"/>
      <c r="L1915" s="219"/>
      <c r="M1915" s="220"/>
      <c r="N1915" s="221"/>
      <c r="O1915" s="221"/>
      <c r="P1915" s="221"/>
      <c r="Q1915" s="221"/>
      <c r="R1915" s="221"/>
      <c r="S1915" s="221"/>
      <c r="T1915" s="222"/>
      <c r="AT1915" s="223" t="s">
        <v>200</v>
      </c>
      <c r="AU1915" s="223" t="s">
        <v>81</v>
      </c>
      <c r="AV1915" s="13" t="s">
        <v>83</v>
      </c>
      <c r="AW1915" s="13" t="s">
        <v>30</v>
      </c>
      <c r="AX1915" s="13" t="s">
        <v>73</v>
      </c>
      <c r="AY1915" s="223" t="s">
        <v>124</v>
      </c>
    </row>
    <row r="1916" spans="2:51" s="12" customFormat="1" ht="11.25">
      <c r="B1916" s="203"/>
      <c r="C1916" s="204"/>
      <c r="D1916" s="193" t="s">
        <v>200</v>
      </c>
      <c r="E1916" s="205" t="s">
        <v>1</v>
      </c>
      <c r="F1916" s="206" t="s">
        <v>231</v>
      </c>
      <c r="G1916" s="204"/>
      <c r="H1916" s="205" t="s">
        <v>1</v>
      </c>
      <c r="I1916" s="207"/>
      <c r="J1916" s="204"/>
      <c r="K1916" s="204"/>
      <c r="L1916" s="208"/>
      <c r="M1916" s="209"/>
      <c r="N1916" s="210"/>
      <c r="O1916" s="210"/>
      <c r="P1916" s="210"/>
      <c r="Q1916" s="210"/>
      <c r="R1916" s="210"/>
      <c r="S1916" s="210"/>
      <c r="T1916" s="211"/>
      <c r="AT1916" s="212" t="s">
        <v>200</v>
      </c>
      <c r="AU1916" s="212" t="s">
        <v>81</v>
      </c>
      <c r="AV1916" s="12" t="s">
        <v>81</v>
      </c>
      <c r="AW1916" s="12" t="s">
        <v>30</v>
      </c>
      <c r="AX1916" s="12" t="s">
        <v>73</v>
      </c>
      <c r="AY1916" s="212" t="s">
        <v>124</v>
      </c>
    </row>
    <row r="1917" spans="2:51" s="13" customFormat="1" ht="11.25">
      <c r="B1917" s="213"/>
      <c r="C1917" s="214"/>
      <c r="D1917" s="193" t="s">
        <v>200</v>
      </c>
      <c r="E1917" s="215" t="s">
        <v>1</v>
      </c>
      <c r="F1917" s="216" t="s">
        <v>289</v>
      </c>
      <c r="G1917" s="214"/>
      <c r="H1917" s="217">
        <v>18.87</v>
      </c>
      <c r="I1917" s="218"/>
      <c r="J1917" s="214"/>
      <c r="K1917" s="214"/>
      <c r="L1917" s="219"/>
      <c r="M1917" s="220"/>
      <c r="N1917" s="221"/>
      <c r="O1917" s="221"/>
      <c r="P1917" s="221"/>
      <c r="Q1917" s="221"/>
      <c r="R1917" s="221"/>
      <c r="S1917" s="221"/>
      <c r="T1917" s="222"/>
      <c r="AT1917" s="223" t="s">
        <v>200</v>
      </c>
      <c r="AU1917" s="223" t="s">
        <v>81</v>
      </c>
      <c r="AV1917" s="13" t="s">
        <v>83</v>
      </c>
      <c r="AW1917" s="13" t="s">
        <v>30</v>
      </c>
      <c r="AX1917" s="13" t="s">
        <v>73</v>
      </c>
      <c r="AY1917" s="223" t="s">
        <v>124</v>
      </c>
    </row>
    <row r="1918" spans="2:51" s="13" customFormat="1" ht="11.25">
      <c r="B1918" s="213"/>
      <c r="C1918" s="214"/>
      <c r="D1918" s="193" t="s">
        <v>200</v>
      </c>
      <c r="E1918" s="215" t="s">
        <v>1</v>
      </c>
      <c r="F1918" s="216" t="s">
        <v>290</v>
      </c>
      <c r="G1918" s="214"/>
      <c r="H1918" s="217">
        <v>54.21</v>
      </c>
      <c r="I1918" s="218"/>
      <c r="J1918" s="214"/>
      <c r="K1918" s="214"/>
      <c r="L1918" s="219"/>
      <c r="M1918" s="220"/>
      <c r="N1918" s="221"/>
      <c r="O1918" s="221"/>
      <c r="P1918" s="221"/>
      <c r="Q1918" s="221"/>
      <c r="R1918" s="221"/>
      <c r="S1918" s="221"/>
      <c r="T1918" s="222"/>
      <c r="AT1918" s="223" t="s">
        <v>200</v>
      </c>
      <c r="AU1918" s="223" t="s">
        <v>81</v>
      </c>
      <c r="AV1918" s="13" t="s">
        <v>83</v>
      </c>
      <c r="AW1918" s="13" t="s">
        <v>30</v>
      </c>
      <c r="AX1918" s="13" t="s">
        <v>73</v>
      </c>
      <c r="AY1918" s="223" t="s">
        <v>124</v>
      </c>
    </row>
    <row r="1919" spans="2:51" s="13" customFormat="1" ht="11.25">
      <c r="B1919" s="213"/>
      <c r="C1919" s="214"/>
      <c r="D1919" s="193" t="s">
        <v>200</v>
      </c>
      <c r="E1919" s="215" t="s">
        <v>1</v>
      </c>
      <c r="F1919" s="216" t="s">
        <v>292</v>
      </c>
      <c r="G1919" s="214"/>
      <c r="H1919" s="217">
        <v>72.98</v>
      </c>
      <c r="I1919" s="218"/>
      <c r="J1919" s="214"/>
      <c r="K1919" s="214"/>
      <c r="L1919" s="219"/>
      <c r="M1919" s="220"/>
      <c r="N1919" s="221"/>
      <c r="O1919" s="221"/>
      <c r="P1919" s="221"/>
      <c r="Q1919" s="221"/>
      <c r="R1919" s="221"/>
      <c r="S1919" s="221"/>
      <c r="T1919" s="222"/>
      <c r="AT1919" s="223" t="s">
        <v>200</v>
      </c>
      <c r="AU1919" s="223" t="s">
        <v>81</v>
      </c>
      <c r="AV1919" s="13" t="s">
        <v>83</v>
      </c>
      <c r="AW1919" s="13" t="s">
        <v>30</v>
      </c>
      <c r="AX1919" s="13" t="s">
        <v>73</v>
      </c>
      <c r="AY1919" s="223" t="s">
        <v>124</v>
      </c>
    </row>
    <row r="1920" spans="2:51" s="13" customFormat="1" ht="11.25">
      <c r="B1920" s="213"/>
      <c r="C1920" s="214"/>
      <c r="D1920" s="193" t="s">
        <v>200</v>
      </c>
      <c r="E1920" s="215" t="s">
        <v>1</v>
      </c>
      <c r="F1920" s="216" t="s">
        <v>293</v>
      </c>
      <c r="G1920" s="214"/>
      <c r="H1920" s="217">
        <v>4.29</v>
      </c>
      <c r="I1920" s="218"/>
      <c r="J1920" s="214"/>
      <c r="K1920" s="214"/>
      <c r="L1920" s="219"/>
      <c r="M1920" s="220"/>
      <c r="N1920" s="221"/>
      <c r="O1920" s="221"/>
      <c r="P1920" s="221"/>
      <c r="Q1920" s="221"/>
      <c r="R1920" s="221"/>
      <c r="S1920" s="221"/>
      <c r="T1920" s="222"/>
      <c r="AT1920" s="223" t="s">
        <v>200</v>
      </c>
      <c r="AU1920" s="223" t="s">
        <v>81</v>
      </c>
      <c r="AV1920" s="13" t="s">
        <v>83</v>
      </c>
      <c r="AW1920" s="13" t="s">
        <v>30</v>
      </c>
      <c r="AX1920" s="13" t="s">
        <v>73</v>
      </c>
      <c r="AY1920" s="223" t="s">
        <v>124</v>
      </c>
    </row>
    <row r="1921" spans="2:51" s="13" customFormat="1" ht="11.25">
      <c r="B1921" s="213"/>
      <c r="C1921" s="214"/>
      <c r="D1921" s="193" t="s">
        <v>200</v>
      </c>
      <c r="E1921" s="215" t="s">
        <v>1</v>
      </c>
      <c r="F1921" s="216" t="s">
        <v>294</v>
      </c>
      <c r="G1921" s="214"/>
      <c r="H1921" s="217">
        <v>3.93</v>
      </c>
      <c r="I1921" s="218"/>
      <c r="J1921" s="214"/>
      <c r="K1921" s="214"/>
      <c r="L1921" s="219"/>
      <c r="M1921" s="220"/>
      <c r="N1921" s="221"/>
      <c r="O1921" s="221"/>
      <c r="P1921" s="221"/>
      <c r="Q1921" s="221"/>
      <c r="R1921" s="221"/>
      <c r="S1921" s="221"/>
      <c r="T1921" s="222"/>
      <c r="AT1921" s="223" t="s">
        <v>200</v>
      </c>
      <c r="AU1921" s="223" t="s">
        <v>81</v>
      </c>
      <c r="AV1921" s="13" t="s">
        <v>83</v>
      </c>
      <c r="AW1921" s="13" t="s">
        <v>30</v>
      </c>
      <c r="AX1921" s="13" t="s">
        <v>73</v>
      </c>
      <c r="AY1921" s="223" t="s">
        <v>124</v>
      </c>
    </row>
    <row r="1922" spans="2:51" s="13" customFormat="1" ht="11.25">
      <c r="B1922" s="213"/>
      <c r="C1922" s="214"/>
      <c r="D1922" s="193" t="s">
        <v>200</v>
      </c>
      <c r="E1922" s="215" t="s">
        <v>1</v>
      </c>
      <c r="F1922" s="216" t="s">
        <v>296</v>
      </c>
      <c r="G1922" s="214"/>
      <c r="H1922" s="217">
        <v>1.25</v>
      </c>
      <c r="I1922" s="218"/>
      <c r="J1922" s="214"/>
      <c r="K1922" s="214"/>
      <c r="L1922" s="219"/>
      <c r="M1922" s="220"/>
      <c r="N1922" s="221"/>
      <c r="O1922" s="221"/>
      <c r="P1922" s="221"/>
      <c r="Q1922" s="221"/>
      <c r="R1922" s="221"/>
      <c r="S1922" s="221"/>
      <c r="T1922" s="222"/>
      <c r="AT1922" s="223" t="s">
        <v>200</v>
      </c>
      <c r="AU1922" s="223" t="s">
        <v>81</v>
      </c>
      <c r="AV1922" s="13" t="s">
        <v>83</v>
      </c>
      <c r="AW1922" s="13" t="s">
        <v>30</v>
      </c>
      <c r="AX1922" s="13" t="s">
        <v>73</v>
      </c>
      <c r="AY1922" s="223" t="s">
        <v>124</v>
      </c>
    </row>
    <row r="1923" spans="2:51" s="13" customFormat="1" ht="11.25">
      <c r="B1923" s="213"/>
      <c r="C1923" s="214"/>
      <c r="D1923" s="193" t="s">
        <v>200</v>
      </c>
      <c r="E1923" s="215" t="s">
        <v>1</v>
      </c>
      <c r="F1923" s="216" t="s">
        <v>297</v>
      </c>
      <c r="G1923" s="214"/>
      <c r="H1923" s="217">
        <v>3.11</v>
      </c>
      <c r="I1923" s="218"/>
      <c r="J1923" s="214"/>
      <c r="K1923" s="214"/>
      <c r="L1923" s="219"/>
      <c r="M1923" s="220"/>
      <c r="N1923" s="221"/>
      <c r="O1923" s="221"/>
      <c r="P1923" s="221"/>
      <c r="Q1923" s="221"/>
      <c r="R1923" s="221"/>
      <c r="S1923" s="221"/>
      <c r="T1923" s="222"/>
      <c r="AT1923" s="223" t="s">
        <v>200</v>
      </c>
      <c r="AU1923" s="223" t="s">
        <v>81</v>
      </c>
      <c r="AV1923" s="13" t="s">
        <v>83</v>
      </c>
      <c r="AW1923" s="13" t="s">
        <v>30</v>
      </c>
      <c r="AX1923" s="13" t="s">
        <v>73</v>
      </c>
      <c r="AY1923" s="223" t="s">
        <v>124</v>
      </c>
    </row>
    <row r="1924" spans="2:51" s="13" customFormat="1" ht="11.25">
      <c r="B1924" s="213"/>
      <c r="C1924" s="214"/>
      <c r="D1924" s="193" t="s">
        <v>200</v>
      </c>
      <c r="E1924" s="215" t="s">
        <v>1</v>
      </c>
      <c r="F1924" s="216" t="s">
        <v>559</v>
      </c>
      <c r="G1924" s="214"/>
      <c r="H1924" s="217">
        <v>20.58</v>
      </c>
      <c r="I1924" s="218"/>
      <c r="J1924" s="214"/>
      <c r="K1924" s="214"/>
      <c r="L1924" s="219"/>
      <c r="M1924" s="220"/>
      <c r="N1924" s="221"/>
      <c r="O1924" s="221"/>
      <c r="P1924" s="221"/>
      <c r="Q1924" s="221"/>
      <c r="R1924" s="221"/>
      <c r="S1924" s="221"/>
      <c r="T1924" s="222"/>
      <c r="AT1924" s="223" t="s">
        <v>200</v>
      </c>
      <c r="AU1924" s="223" t="s">
        <v>81</v>
      </c>
      <c r="AV1924" s="13" t="s">
        <v>83</v>
      </c>
      <c r="AW1924" s="13" t="s">
        <v>30</v>
      </c>
      <c r="AX1924" s="13" t="s">
        <v>73</v>
      </c>
      <c r="AY1924" s="223" t="s">
        <v>124</v>
      </c>
    </row>
    <row r="1925" spans="2:51" s="12" customFormat="1" ht="11.25">
      <c r="B1925" s="203"/>
      <c r="C1925" s="204"/>
      <c r="D1925" s="193" t="s">
        <v>200</v>
      </c>
      <c r="E1925" s="205" t="s">
        <v>1</v>
      </c>
      <c r="F1925" s="206" t="s">
        <v>560</v>
      </c>
      <c r="G1925" s="204"/>
      <c r="H1925" s="205" t="s">
        <v>1</v>
      </c>
      <c r="I1925" s="207"/>
      <c r="J1925" s="204"/>
      <c r="K1925" s="204"/>
      <c r="L1925" s="208"/>
      <c r="M1925" s="209"/>
      <c r="N1925" s="210"/>
      <c r="O1925" s="210"/>
      <c r="P1925" s="210"/>
      <c r="Q1925" s="210"/>
      <c r="R1925" s="210"/>
      <c r="S1925" s="210"/>
      <c r="T1925" s="211"/>
      <c r="AT1925" s="212" t="s">
        <v>200</v>
      </c>
      <c r="AU1925" s="212" t="s">
        <v>81</v>
      </c>
      <c r="AV1925" s="12" t="s">
        <v>81</v>
      </c>
      <c r="AW1925" s="12" t="s">
        <v>30</v>
      </c>
      <c r="AX1925" s="12" t="s">
        <v>73</v>
      </c>
      <c r="AY1925" s="212" t="s">
        <v>124</v>
      </c>
    </row>
    <row r="1926" spans="2:51" s="12" customFormat="1" ht="11.25">
      <c r="B1926" s="203"/>
      <c r="C1926" s="204"/>
      <c r="D1926" s="193" t="s">
        <v>200</v>
      </c>
      <c r="E1926" s="205" t="s">
        <v>1</v>
      </c>
      <c r="F1926" s="206" t="s">
        <v>231</v>
      </c>
      <c r="G1926" s="204"/>
      <c r="H1926" s="205" t="s">
        <v>1</v>
      </c>
      <c r="I1926" s="207"/>
      <c r="J1926" s="204"/>
      <c r="K1926" s="204"/>
      <c r="L1926" s="208"/>
      <c r="M1926" s="209"/>
      <c r="N1926" s="210"/>
      <c r="O1926" s="210"/>
      <c r="P1926" s="210"/>
      <c r="Q1926" s="210"/>
      <c r="R1926" s="210"/>
      <c r="S1926" s="210"/>
      <c r="T1926" s="211"/>
      <c r="AT1926" s="212" t="s">
        <v>200</v>
      </c>
      <c r="AU1926" s="212" t="s">
        <v>81</v>
      </c>
      <c r="AV1926" s="12" t="s">
        <v>81</v>
      </c>
      <c r="AW1926" s="12" t="s">
        <v>30</v>
      </c>
      <c r="AX1926" s="12" t="s">
        <v>73</v>
      </c>
      <c r="AY1926" s="212" t="s">
        <v>124</v>
      </c>
    </row>
    <row r="1927" spans="2:51" s="13" customFormat="1" ht="11.25">
      <c r="B1927" s="213"/>
      <c r="C1927" s="214"/>
      <c r="D1927" s="193" t="s">
        <v>200</v>
      </c>
      <c r="E1927" s="215" t="s">
        <v>1</v>
      </c>
      <c r="F1927" s="216" t="s">
        <v>299</v>
      </c>
      <c r="G1927" s="214"/>
      <c r="H1927" s="217">
        <v>7.8</v>
      </c>
      <c r="I1927" s="218"/>
      <c r="J1927" s="214"/>
      <c r="K1927" s="214"/>
      <c r="L1927" s="219"/>
      <c r="M1927" s="220"/>
      <c r="N1927" s="221"/>
      <c r="O1927" s="221"/>
      <c r="P1927" s="221"/>
      <c r="Q1927" s="221"/>
      <c r="R1927" s="221"/>
      <c r="S1927" s="221"/>
      <c r="T1927" s="222"/>
      <c r="AT1927" s="223" t="s">
        <v>200</v>
      </c>
      <c r="AU1927" s="223" t="s">
        <v>81</v>
      </c>
      <c r="AV1927" s="13" t="s">
        <v>83</v>
      </c>
      <c r="AW1927" s="13" t="s">
        <v>30</v>
      </c>
      <c r="AX1927" s="13" t="s">
        <v>73</v>
      </c>
      <c r="AY1927" s="223" t="s">
        <v>124</v>
      </c>
    </row>
    <row r="1928" spans="2:51" s="12" customFormat="1" ht="11.25">
      <c r="B1928" s="203"/>
      <c r="C1928" s="204"/>
      <c r="D1928" s="193" t="s">
        <v>200</v>
      </c>
      <c r="E1928" s="205" t="s">
        <v>1</v>
      </c>
      <c r="F1928" s="206" t="s">
        <v>1261</v>
      </c>
      <c r="G1928" s="204"/>
      <c r="H1928" s="205" t="s">
        <v>1</v>
      </c>
      <c r="I1928" s="207"/>
      <c r="J1928" s="204"/>
      <c r="K1928" s="204"/>
      <c r="L1928" s="208"/>
      <c r="M1928" s="209"/>
      <c r="N1928" s="210"/>
      <c r="O1928" s="210"/>
      <c r="P1928" s="210"/>
      <c r="Q1928" s="210"/>
      <c r="R1928" s="210"/>
      <c r="S1928" s="210"/>
      <c r="T1928" s="211"/>
      <c r="AT1928" s="212" t="s">
        <v>200</v>
      </c>
      <c r="AU1928" s="212" t="s">
        <v>81</v>
      </c>
      <c r="AV1928" s="12" t="s">
        <v>81</v>
      </c>
      <c r="AW1928" s="12" t="s">
        <v>30</v>
      </c>
      <c r="AX1928" s="12" t="s">
        <v>73</v>
      </c>
      <c r="AY1928" s="212" t="s">
        <v>124</v>
      </c>
    </row>
    <row r="1929" spans="2:51" s="12" customFormat="1" ht="11.25">
      <c r="B1929" s="203"/>
      <c r="C1929" s="204"/>
      <c r="D1929" s="193" t="s">
        <v>200</v>
      </c>
      <c r="E1929" s="205" t="s">
        <v>1</v>
      </c>
      <c r="F1929" s="206" t="s">
        <v>229</v>
      </c>
      <c r="G1929" s="204"/>
      <c r="H1929" s="205" t="s">
        <v>1</v>
      </c>
      <c r="I1929" s="207"/>
      <c r="J1929" s="204"/>
      <c r="K1929" s="204"/>
      <c r="L1929" s="208"/>
      <c r="M1929" s="209"/>
      <c r="N1929" s="210"/>
      <c r="O1929" s="210"/>
      <c r="P1929" s="210"/>
      <c r="Q1929" s="210"/>
      <c r="R1929" s="210"/>
      <c r="S1929" s="210"/>
      <c r="T1929" s="211"/>
      <c r="AT1929" s="212" t="s">
        <v>200</v>
      </c>
      <c r="AU1929" s="212" t="s">
        <v>81</v>
      </c>
      <c r="AV1929" s="12" t="s">
        <v>81</v>
      </c>
      <c r="AW1929" s="12" t="s">
        <v>30</v>
      </c>
      <c r="AX1929" s="12" t="s">
        <v>73</v>
      </c>
      <c r="AY1929" s="212" t="s">
        <v>124</v>
      </c>
    </row>
    <row r="1930" spans="2:51" s="13" customFormat="1" ht="11.25">
      <c r="B1930" s="213"/>
      <c r="C1930" s="214"/>
      <c r="D1930" s="193" t="s">
        <v>200</v>
      </c>
      <c r="E1930" s="215" t="s">
        <v>1</v>
      </c>
      <c r="F1930" s="216" t="s">
        <v>1276</v>
      </c>
      <c r="G1930" s="214"/>
      <c r="H1930" s="217">
        <v>7.56</v>
      </c>
      <c r="I1930" s="218"/>
      <c r="J1930" s="214"/>
      <c r="K1930" s="214"/>
      <c r="L1930" s="219"/>
      <c r="M1930" s="220"/>
      <c r="N1930" s="221"/>
      <c r="O1930" s="221"/>
      <c r="P1930" s="221"/>
      <c r="Q1930" s="221"/>
      <c r="R1930" s="221"/>
      <c r="S1930" s="221"/>
      <c r="T1930" s="222"/>
      <c r="AT1930" s="223" t="s">
        <v>200</v>
      </c>
      <c r="AU1930" s="223" t="s">
        <v>81</v>
      </c>
      <c r="AV1930" s="13" t="s">
        <v>83</v>
      </c>
      <c r="AW1930" s="13" t="s">
        <v>30</v>
      </c>
      <c r="AX1930" s="13" t="s">
        <v>73</v>
      </c>
      <c r="AY1930" s="223" t="s">
        <v>124</v>
      </c>
    </row>
    <row r="1931" spans="2:51" s="13" customFormat="1" ht="11.25">
      <c r="B1931" s="213"/>
      <c r="C1931" s="214"/>
      <c r="D1931" s="193" t="s">
        <v>200</v>
      </c>
      <c r="E1931" s="215" t="s">
        <v>1</v>
      </c>
      <c r="F1931" s="216" t="s">
        <v>1263</v>
      </c>
      <c r="G1931" s="214"/>
      <c r="H1931" s="217">
        <v>3.96</v>
      </c>
      <c r="I1931" s="218"/>
      <c r="J1931" s="214"/>
      <c r="K1931" s="214"/>
      <c r="L1931" s="219"/>
      <c r="M1931" s="220"/>
      <c r="N1931" s="221"/>
      <c r="O1931" s="221"/>
      <c r="P1931" s="221"/>
      <c r="Q1931" s="221"/>
      <c r="R1931" s="221"/>
      <c r="S1931" s="221"/>
      <c r="T1931" s="222"/>
      <c r="AT1931" s="223" t="s">
        <v>200</v>
      </c>
      <c r="AU1931" s="223" t="s">
        <v>81</v>
      </c>
      <c r="AV1931" s="13" t="s">
        <v>83</v>
      </c>
      <c r="AW1931" s="13" t="s">
        <v>30</v>
      </c>
      <c r="AX1931" s="13" t="s">
        <v>73</v>
      </c>
      <c r="AY1931" s="223" t="s">
        <v>124</v>
      </c>
    </row>
    <row r="1932" spans="2:51" s="12" customFormat="1" ht="11.25">
      <c r="B1932" s="203"/>
      <c r="C1932" s="204"/>
      <c r="D1932" s="193" t="s">
        <v>200</v>
      </c>
      <c r="E1932" s="205" t="s">
        <v>1</v>
      </c>
      <c r="F1932" s="206" t="s">
        <v>231</v>
      </c>
      <c r="G1932" s="204"/>
      <c r="H1932" s="205" t="s">
        <v>1</v>
      </c>
      <c r="I1932" s="207"/>
      <c r="J1932" s="204"/>
      <c r="K1932" s="204"/>
      <c r="L1932" s="208"/>
      <c r="M1932" s="209"/>
      <c r="N1932" s="210"/>
      <c r="O1932" s="210"/>
      <c r="P1932" s="210"/>
      <c r="Q1932" s="210"/>
      <c r="R1932" s="210"/>
      <c r="S1932" s="210"/>
      <c r="T1932" s="211"/>
      <c r="AT1932" s="212" t="s">
        <v>200</v>
      </c>
      <c r="AU1932" s="212" t="s">
        <v>81</v>
      </c>
      <c r="AV1932" s="12" t="s">
        <v>81</v>
      </c>
      <c r="AW1932" s="12" t="s">
        <v>30</v>
      </c>
      <c r="AX1932" s="12" t="s">
        <v>73</v>
      </c>
      <c r="AY1932" s="212" t="s">
        <v>124</v>
      </c>
    </row>
    <row r="1933" spans="2:51" s="13" customFormat="1" ht="11.25">
      <c r="B1933" s="213"/>
      <c r="C1933" s="214"/>
      <c r="D1933" s="193" t="s">
        <v>200</v>
      </c>
      <c r="E1933" s="215" t="s">
        <v>1</v>
      </c>
      <c r="F1933" s="216" t="s">
        <v>1277</v>
      </c>
      <c r="G1933" s="214"/>
      <c r="H1933" s="217">
        <v>7.2</v>
      </c>
      <c r="I1933" s="218"/>
      <c r="J1933" s="214"/>
      <c r="K1933" s="214"/>
      <c r="L1933" s="219"/>
      <c r="M1933" s="220"/>
      <c r="N1933" s="221"/>
      <c r="O1933" s="221"/>
      <c r="P1933" s="221"/>
      <c r="Q1933" s="221"/>
      <c r="R1933" s="221"/>
      <c r="S1933" s="221"/>
      <c r="T1933" s="222"/>
      <c r="AT1933" s="223" t="s">
        <v>200</v>
      </c>
      <c r="AU1933" s="223" t="s">
        <v>81</v>
      </c>
      <c r="AV1933" s="13" t="s">
        <v>83</v>
      </c>
      <c r="AW1933" s="13" t="s">
        <v>30</v>
      </c>
      <c r="AX1933" s="13" t="s">
        <v>73</v>
      </c>
      <c r="AY1933" s="223" t="s">
        <v>124</v>
      </c>
    </row>
    <row r="1934" spans="2:51" s="13" customFormat="1" ht="11.25">
      <c r="B1934" s="213"/>
      <c r="C1934" s="214"/>
      <c r="D1934" s="193" t="s">
        <v>200</v>
      </c>
      <c r="E1934" s="215" t="s">
        <v>1</v>
      </c>
      <c r="F1934" s="216" t="s">
        <v>1263</v>
      </c>
      <c r="G1934" s="214"/>
      <c r="H1934" s="217">
        <v>3.96</v>
      </c>
      <c r="I1934" s="218"/>
      <c r="J1934" s="214"/>
      <c r="K1934" s="214"/>
      <c r="L1934" s="219"/>
      <c r="M1934" s="220"/>
      <c r="N1934" s="221"/>
      <c r="O1934" s="221"/>
      <c r="P1934" s="221"/>
      <c r="Q1934" s="221"/>
      <c r="R1934" s="221"/>
      <c r="S1934" s="221"/>
      <c r="T1934" s="222"/>
      <c r="AT1934" s="223" t="s">
        <v>200</v>
      </c>
      <c r="AU1934" s="223" t="s">
        <v>81</v>
      </c>
      <c r="AV1934" s="13" t="s">
        <v>83</v>
      </c>
      <c r="AW1934" s="13" t="s">
        <v>30</v>
      </c>
      <c r="AX1934" s="13" t="s">
        <v>73</v>
      </c>
      <c r="AY1934" s="223" t="s">
        <v>124</v>
      </c>
    </row>
    <row r="1935" spans="2:51" s="12" customFormat="1" ht="11.25">
      <c r="B1935" s="203"/>
      <c r="C1935" s="204"/>
      <c r="D1935" s="193" t="s">
        <v>200</v>
      </c>
      <c r="E1935" s="205" t="s">
        <v>1</v>
      </c>
      <c r="F1935" s="206" t="s">
        <v>232</v>
      </c>
      <c r="G1935" s="204"/>
      <c r="H1935" s="205" t="s">
        <v>1</v>
      </c>
      <c r="I1935" s="207"/>
      <c r="J1935" s="204"/>
      <c r="K1935" s="204"/>
      <c r="L1935" s="208"/>
      <c r="M1935" s="209"/>
      <c r="N1935" s="210"/>
      <c r="O1935" s="210"/>
      <c r="P1935" s="210"/>
      <c r="Q1935" s="210"/>
      <c r="R1935" s="210"/>
      <c r="S1935" s="210"/>
      <c r="T1935" s="211"/>
      <c r="AT1935" s="212" t="s">
        <v>200</v>
      </c>
      <c r="AU1935" s="212" t="s">
        <v>81</v>
      </c>
      <c r="AV1935" s="12" t="s">
        <v>81</v>
      </c>
      <c r="AW1935" s="12" t="s">
        <v>30</v>
      </c>
      <c r="AX1935" s="12" t="s">
        <v>73</v>
      </c>
      <c r="AY1935" s="212" t="s">
        <v>124</v>
      </c>
    </row>
    <row r="1936" spans="2:51" s="12" customFormat="1" ht="11.25">
      <c r="B1936" s="203"/>
      <c r="C1936" s="204"/>
      <c r="D1936" s="193" t="s">
        <v>200</v>
      </c>
      <c r="E1936" s="205" t="s">
        <v>1</v>
      </c>
      <c r="F1936" s="206" t="s">
        <v>1251</v>
      </c>
      <c r="G1936" s="204"/>
      <c r="H1936" s="205" t="s">
        <v>1</v>
      </c>
      <c r="I1936" s="207"/>
      <c r="J1936" s="204"/>
      <c r="K1936" s="204"/>
      <c r="L1936" s="208"/>
      <c r="M1936" s="209"/>
      <c r="N1936" s="210"/>
      <c r="O1936" s="210"/>
      <c r="P1936" s="210"/>
      <c r="Q1936" s="210"/>
      <c r="R1936" s="210"/>
      <c r="S1936" s="210"/>
      <c r="T1936" s="211"/>
      <c r="AT1936" s="212" t="s">
        <v>200</v>
      </c>
      <c r="AU1936" s="212" t="s">
        <v>81</v>
      </c>
      <c r="AV1936" s="12" t="s">
        <v>81</v>
      </c>
      <c r="AW1936" s="12" t="s">
        <v>30</v>
      </c>
      <c r="AX1936" s="12" t="s">
        <v>73</v>
      </c>
      <c r="AY1936" s="212" t="s">
        <v>124</v>
      </c>
    </row>
    <row r="1937" spans="2:51" s="12" customFormat="1" ht="11.25">
      <c r="B1937" s="203"/>
      <c r="C1937" s="204"/>
      <c r="D1937" s="193" t="s">
        <v>200</v>
      </c>
      <c r="E1937" s="205" t="s">
        <v>1</v>
      </c>
      <c r="F1937" s="206" t="s">
        <v>229</v>
      </c>
      <c r="G1937" s="204"/>
      <c r="H1937" s="205" t="s">
        <v>1</v>
      </c>
      <c r="I1937" s="207"/>
      <c r="J1937" s="204"/>
      <c r="K1937" s="204"/>
      <c r="L1937" s="208"/>
      <c r="M1937" s="209"/>
      <c r="N1937" s="210"/>
      <c r="O1937" s="210"/>
      <c r="P1937" s="210"/>
      <c r="Q1937" s="210"/>
      <c r="R1937" s="210"/>
      <c r="S1937" s="210"/>
      <c r="T1937" s="211"/>
      <c r="AT1937" s="212" t="s">
        <v>200</v>
      </c>
      <c r="AU1937" s="212" t="s">
        <v>81</v>
      </c>
      <c r="AV1937" s="12" t="s">
        <v>81</v>
      </c>
      <c r="AW1937" s="12" t="s">
        <v>30</v>
      </c>
      <c r="AX1937" s="12" t="s">
        <v>73</v>
      </c>
      <c r="AY1937" s="212" t="s">
        <v>124</v>
      </c>
    </row>
    <row r="1938" spans="2:51" s="13" customFormat="1" ht="11.25">
      <c r="B1938" s="213"/>
      <c r="C1938" s="214"/>
      <c r="D1938" s="193" t="s">
        <v>200</v>
      </c>
      <c r="E1938" s="215" t="s">
        <v>1</v>
      </c>
      <c r="F1938" s="216" t="s">
        <v>1256</v>
      </c>
      <c r="G1938" s="214"/>
      <c r="H1938" s="217">
        <v>13.94</v>
      </c>
      <c r="I1938" s="218"/>
      <c r="J1938" s="214"/>
      <c r="K1938" s="214"/>
      <c r="L1938" s="219"/>
      <c r="M1938" s="220"/>
      <c r="N1938" s="221"/>
      <c r="O1938" s="221"/>
      <c r="P1938" s="221"/>
      <c r="Q1938" s="221"/>
      <c r="R1938" s="221"/>
      <c r="S1938" s="221"/>
      <c r="T1938" s="222"/>
      <c r="AT1938" s="223" t="s">
        <v>200</v>
      </c>
      <c r="AU1938" s="223" t="s">
        <v>81</v>
      </c>
      <c r="AV1938" s="13" t="s">
        <v>83</v>
      </c>
      <c r="AW1938" s="13" t="s">
        <v>30</v>
      </c>
      <c r="AX1938" s="13" t="s">
        <v>73</v>
      </c>
      <c r="AY1938" s="223" t="s">
        <v>124</v>
      </c>
    </row>
    <row r="1939" spans="2:51" s="12" customFormat="1" ht="11.25">
      <c r="B1939" s="203"/>
      <c r="C1939" s="204"/>
      <c r="D1939" s="193" t="s">
        <v>200</v>
      </c>
      <c r="E1939" s="205" t="s">
        <v>1</v>
      </c>
      <c r="F1939" s="206" t="s">
        <v>231</v>
      </c>
      <c r="G1939" s="204"/>
      <c r="H1939" s="205" t="s">
        <v>1</v>
      </c>
      <c r="I1939" s="207"/>
      <c r="J1939" s="204"/>
      <c r="K1939" s="204"/>
      <c r="L1939" s="208"/>
      <c r="M1939" s="209"/>
      <c r="N1939" s="210"/>
      <c r="O1939" s="210"/>
      <c r="P1939" s="210"/>
      <c r="Q1939" s="210"/>
      <c r="R1939" s="210"/>
      <c r="S1939" s="210"/>
      <c r="T1939" s="211"/>
      <c r="AT1939" s="212" t="s">
        <v>200</v>
      </c>
      <c r="AU1939" s="212" t="s">
        <v>81</v>
      </c>
      <c r="AV1939" s="12" t="s">
        <v>81</v>
      </c>
      <c r="AW1939" s="12" t="s">
        <v>30</v>
      </c>
      <c r="AX1939" s="12" t="s">
        <v>73</v>
      </c>
      <c r="AY1939" s="212" t="s">
        <v>124</v>
      </c>
    </row>
    <row r="1940" spans="2:51" s="13" customFormat="1" ht="11.25">
      <c r="B1940" s="213"/>
      <c r="C1940" s="214"/>
      <c r="D1940" s="193" t="s">
        <v>200</v>
      </c>
      <c r="E1940" s="215" t="s">
        <v>1</v>
      </c>
      <c r="F1940" s="216" t="s">
        <v>1257</v>
      </c>
      <c r="G1940" s="214"/>
      <c r="H1940" s="217">
        <v>11.74</v>
      </c>
      <c r="I1940" s="218"/>
      <c r="J1940" s="214"/>
      <c r="K1940" s="214"/>
      <c r="L1940" s="219"/>
      <c r="M1940" s="220"/>
      <c r="N1940" s="221"/>
      <c r="O1940" s="221"/>
      <c r="P1940" s="221"/>
      <c r="Q1940" s="221"/>
      <c r="R1940" s="221"/>
      <c r="S1940" s="221"/>
      <c r="T1940" s="222"/>
      <c r="AT1940" s="223" t="s">
        <v>200</v>
      </c>
      <c r="AU1940" s="223" t="s">
        <v>81</v>
      </c>
      <c r="AV1940" s="13" t="s">
        <v>83</v>
      </c>
      <c r="AW1940" s="13" t="s">
        <v>30</v>
      </c>
      <c r="AX1940" s="13" t="s">
        <v>73</v>
      </c>
      <c r="AY1940" s="223" t="s">
        <v>124</v>
      </c>
    </row>
    <row r="1941" spans="2:51" s="13" customFormat="1" ht="11.25">
      <c r="B1941" s="213"/>
      <c r="C1941" s="214"/>
      <c r="D1941" s="193" t="s">
        <v>200</v>
      </c>
      <c r="E1941" s="215" t="s">
        <v>1</v>
      </c>
      <c r="F1941" s="216" t="s">
        <v>376</v>
      </c>
      <c r="G1941" s="214"/>
      <c r="H1941" s="217">
        <v>20.23</v>
      </c>
      <c r="I1941" s="218"/>
      <c r="J1941" s="214"/>
      <c r="K1941" s="214"/>
      <c r="L1941" s="219"/>
      <c r="M1941" s="220"/>
      <c r="N1941" s="221"/>
      <c r="O1941" s="221"/>
      <c r="P1941" s="221"/>
      <c r="Q1941" s="221"/>
      <c r="R1941" s="221"/>
      <c r="S1941" s="221"/>
      <c r="T1941" s="222"/>
      <c r="AT1941" s="223" t="s">
        <v>200</v>
      </c>
      <c r="AU1941" s="223" t="s">
        <v>81</v>
      </c>
      <c r="AV1941" s="13" t="s">
        <v>83</v>
      </c>
      <c r="AW1941" s="13" t="s">
        <v>30</v>
      </c>
      <c r="AX1941" s="13" t="s">
        <v>73</v>
      </c>
      <c r="AY1941" s="223" t="s">
        <v>124</v>
      </c>
    </row>
    <row r="1942" spans="2:51" s="12" customFormat="1" ht="11.25">
      <c r="B1942" s="203"/>
      <c r="C1942" s="204"/>
      <c r="D1942" s="193" t="s">
        <v>200</v>
      </c>
      <c r="E1942" s="205" t="s">
        <v>1</v>
      </c>
      <c r="F1942" s="206" t="s">
        <v>560</v>
      </c>
      <c r="G1942" s="204"/>
      <c r="H1942" s="205" t="s">
        <v>1</v>
      </c>
      <c r="I1942" s="207"/>
      <c r="J1942" s="204"/>
      <c r="K1942" s="204"/>
      <c r="L1942" s="208"/>
      <c r="M1942" s="209"/>
      <c r="N1942" s="210"/>
      <c r="O1942" s="210"/>
      <c r="P1942" s="210"/>
      <c r="Q1942" s="210"/>
      <c r="R1942" s="210"/>
      <c r="S1942" s="210"/>
      <c r="T1942" s="211"/>
      <c r="AT1942" s="212" t="s">
        <v>200</v>
      </c>
      <c r="AU1942" s="212" t="s">
        <v>81</v>
      </c>
      <c r="AV1942" s="12" t="s">
        <v>81</v>
      </c>
      <c r="AW1942" s="12" t="s">
        <v>30</v>
      </c>
      <c r="AX1942" s="12" t="s">
        <v>73</v>
      </c>
      <c r="AY1942" s="212" t="s">
        <v>124</v>
      </c>
    </row>
    <row r="1943" spans="2:51" s="12" customFormat="1" ht="11.25">
      <c r="B1943" s="203"/>
      <c r="C1943" s="204"/>
      <c r="D1943" s="193" t="s">
        <v>200</v>
      </c>
      <c r="E1943" s="205" t="s">
        <v>1</v>
      </c>
      <c r="F1943" s="206" t="s">
        <v>229</v>
      </c>
      <c r="G1943" s="204"/>
      <c r="H1943" s="205" t="s">
        <v>1</v>
      </c>
      <c r="I1943" s="207"/>
      <c r="J1943" s="204"/>
      <c r="K1943" s="204"/>
      <c r="L1943" s="208"/>
      <c r="M1943" s="209"/>
      <c r="N1943" s="210"/>
      <c r="O1943" s="210"/>
      <c r="P1943" s="210"/>
      <c r="Q1943" s="210"/>
      <c r="R1943" s="210"/>
      <c r="S1943" s="210"/>
      <c r="T1943" s="211"/>
      <c r="AT1943" s="212" t="s">
        <v>200</v>
      </c>
      <c r="AU1943" s="212" t="s">
        <v>81</v>
      </c>
      <c r="AV1943" s="12" t="s">
        <v>81</v>
      </c>
      <c r="AW1943" s="12" t="s">
        <v>30</v>
      </c>
      <c r="AX1943" s="12" t="s">
        <v>73</v>
      </c>
      <c r="AY1943" s="212" t="s">
        <v>124</v>
      </c>
    </row>
    <row r="1944" spans="2:51" s="13" customFormat="1" ht="11.25">
      <c r="B1944" s="213"/>
      <c r="C1944" s="214"/>
      <c r="D1944" s="193" t="s">
        <v>200</v>
      </c>
      <c r="E1944" s="215" t="s">
        <v>1</v>
      </c>
      <c r="F1944" s="216" t="s">
        <v>562</v>
      </c>
      <c r="G1944" s="214"/>
      <c r="H1944" s="217">
        <v>3.375</v>
      </c>
      <c r="I1944" s="218"/>
      <c r="J1944" s="214"/>
      <c r="K1944" s="214"/>
      <c r="L1944" s="219"/>
      <c r="M1944" s="220"/>
      <c r="N1944" s="221"/>
      <c r="O1944" s="221"/>
      <c r="P1944" s="221"/>
      <c r="Q1944" s="221"/>
      <c r="R1944" s="221"/>
      <c r="S1944" s="221"/>
      <c r="T1944" s="222"/>
      <c r="AT1944" s="223" t="s">
        <v>200</v>
      </c>
      <c r="AU1944" s="223" t="s">
        <v>81</v>
      </c>
      <c r="AV1944" s="13" t="s">
        <v>83</v>
      </c>
      <c r="AW1944" s="13" t="s">
        <v>30</v>
      </c>
      <c r="AX1944" s="13" t="s">
        <v>73</v>
      </c>
      <c r="AY1944" s="223" t="s">
        <v>124</v>
      </c>
    </row>
    <row r="1945" spans="2:51" s="12" customFormat="1" ht="11.25">
      <c r="B1945" s="203"/>
      <c r="C1945" s="204"/>
      <c r="D1945" s="193" t="s">
        <v>200</v>
      </c>
      <c r="E1945" s="205" t="s">
        <v>1</v>
      </c>
      <c r="F1945" s="206" t="s">
        <v>231</v>
      </c>
      <c r="G1945" s="204"/>
      <c r="H1945" s="205" t="s">
        <v>1</v>
      </c>
      <c r="I1945" s="207"/>
      <c r="J1945" s="204"/>
      <c r="K1945" s="204"/>
      <c r="L1945" s="208"/>
      <c r="M1945" s="209"/>
      <c r="N1945" s="210"/>
      <c r="O1945" s="210"/>
      <c r="P1945" s="210"/>
      <c r="Q1945" s="210"/>
      <c r="R1945" s="210"/>
      <c r="S1945" s="210"/>
      <c r="T1945" s="211"/>
      <c r="AT1945" s="212" t="s">
        <v>200</v>
      </c>
      <c r="AU1945" s="212" t="s">
        <v>81</v>
      </c>
      <c r="AV1945" s="12" t="s">
        <v>81</v>
      </c>
      <c r="AW1945" s="12" t="s">
        <v>30</v>
      </c>
      <c r="AX1945" s="12" t="s">
        <v>73</v>
      </c>
      <c r="AY1945" s="212" t="s">
        <v>124</v>
      </c>
    </row>
    <row r="1946" spans="2:51" s="13" customFormat="1" ht="11.25">
      <c r="B1946" s="213"/>
      <c r="C1946" s="214"/>
      <c r="D1946" s="193" t="s">
        <v>200</v>
      </c>
      <c r="E1946" s="215" t="s">
        <v>1</v>
      </c>
      <c r="F1946" s="216" t="s">
        <v>563</v>
      </c>
      <c r="G1946" s="214"/>
      <c r="H1946" s="217">
        <v>3.24</v>
      </c>
      <c r="I1946" s="218"/>
      <c r="J1946" s="214"/>
      <c r="K1946" s="214"/>
      <c r="L1946" s="219"/>
      <c r="M1946" s="220"/>
      <c r="N1946" s="221"/>
      <c r="O1946" s="221"/>
      <c r="P1946" s="221"/>
      <c r="Q1946" s="221"/>
      <c r="R1946" s="221"/>
      <c r="S1946" s="221"/>
      <c r="T1946" s="222"/>
      <c r="AT1946" s="223" t="s">
        <v>200</v>
      </c>
      <c r="AU1946" s="223" t="s">
        <v>81</v>
      </c>
      <c r="AV1946" s="13" t="s">
        <v>83</v>
      </c>
      <c r="AW1946" s="13" t="s">
        <v>30</v>
      </c>
      <c r="AX1946" s="13" t="s">
        <v>73</v>
      </c>
      <c r="AY1946" s="223" t="s">
        <v>124</v>
      </c>
    </row>
    <row r="1947" spans="2:51" s="12" customFormat="1" ht="11.25">
      <c r="B1947" s="203"/>
      <c r="C1947" s="204"/>
      <c r="D1947" s="193" t="s">
        <v>200</v>
      </c>
      <c r="E1947" s="205" t="s">
        <v>1</v>
      </c>
      <c r="F1947" s="206" t="s">
        <v>564</v>
      </c>
      <c r="G1947" s="204"/>
      <c r="H1947" s="205" t="s">
        <v>1</v>
      </c>
      <c r="I1947" s="207"/>
      <c r="J1947" s="204"/>
      <c r="K1947" s="204"/>
      <c r="L1947" s="208"/>
      <c r="M1947" s="209"/>
      <c r="N1947" s="210"/>
      <c r="O1947" s="210"/>
      <c r="P1947" s="210"/>
      <c r="Q1947" s="210"/>
      <c r="R1947" s="210"/>
      <c r="S1947" s="210"/>
      <c r="T1947" s="211"/>
      <c r="AT1947" s="212" t="s">
        <v>200</v>
      </c>
      <c r="AU1947" s="212" t="s">
        <v>81</v>
      </c>
      <c r="AV1947" s="12" t="s">
        <v>81</v>
      </c>
      <c r="AW1947" s="12" t="s">
        <v>30</v>
      </c>
      <c r="AX1947" s="12" t="s">
        <v>73</v>
      </c>
      <c r="AY1947" s="212" t="s">
        <v>124</v>
      </c>
    </row>
    <row r="1948" spans="2:51" s="12" customFormat="1" ht="11.25">
      <c r="B1948" s="203"/>
      <c r="C1948" s="204"/>
      <c r="D1948" s="193" t="s">
        <v>200</v>
      </c>
      <c r="E1948" s="205" t="s">
        <v>1</v>
      </c>
      <c r="F1948" s="206" t="s">
        <v>229</v>
      </c>
      <c r="G1948" s="204"/>
      <c r="H1948" s="205" t="s">
        <v>1</v>
      </c>
      <c r="I1948" s="207"/>
      <c r="J1948" s="204"/>
      <c r="K1948" s="204"/>
      <c r="L1948" s="208"/>
      <c r="M1948" s="209"/>
      <c r="N1948" s="210"/>
      <c r="O1948" s="210"/>
      <c r="P1948" s="210"/>
      <c r="Q1948" s="210"/>
      <c r="R1948" s="210"/>
      <c r="S1948" s="210"/>
      <c r="T1948" s="211"/>
      <c r="AT1948" s="212" t="s">
        <v>200</v>
      </c>
      <c r="AU1948" s="212" t="s">
        <v>81</v>
      </c>
      <c r="AV1948" s="12" t="s">
        <v>81</v>
      </c>
      <c r="AW1948" s="12" t="s">
        <v>30</v>
      </c>
      <c r="AX1948" s="12" t="s">
        <v>73</v>
      </c>
      <c r="AY1948" s="212" t="s">
        <v>124</v>
      </c>
    </row>
    <row r="1949" spans="2:51" s="13" customFormat="1" ht="11.25">
      <c r="B1949" s="213"/>
      <c r="C1949" s="214"/>
      <c r="D1949" s="193" t="s">
        <v>200</v>
      </c>
      <c r="E1949" s="215" t="s">
        <v>1</v>
      </c>
      <c r="F1949" s="216" t="s">
        <v>353</v>
      </c>
      <c r="G1949" s="214"/>
      <c r="H1949" s="217">
        <v>18.77</v>
      </c>
      <c r="I1949" s="218"/>
      <c r="J1949" s="214"/>
      <c r="K1949" s="214"/>
      <c r="L1949" s="219"/>
      <c r="M1949" s="220"/>
      <c r="N1949" s="221"/>
      <c r="O1949" s="221"/>
      <c r="P1949" s="221"/>
      <c r="Q1949" s="221"/>
      <c r="R1949" s="221"/>
      <c r="S1949" s="221"/>
      <c r="T1949" s="222"/>
      <c r="AT1949" s="223" t="s">
        <v>200</v>
      </c>
      <c r="AU1949" s="223" t="s">
        <v>81</v>
      </c>
      <c r="AV1949" s="13" t="s">
        <v>83</v>
      </c>
      <c r="AW1949" s="13" t="s">
        <v>30</v>
      </c>
      <c r="AX1949" s="13" t="s">
        <v>73</v>
      </c>
      <c r="AY1949" s="223" t="s">
        <v>124</v>
      </c>
    </row>
    <row r="1950" spans="2:51" s="13" customFormat="1" ht="11.25">
      <c r="B1950" s="213"/>
      <c r="C1950" s="214"/>
      <c r="D1950" s="193" t="s">
        <v>200</v>
      </c>
      <c r="E1950" s="215" t="s">
        <v>1</v>
      </c>
      <c r="F1950" s="216" t="s">
        <v>354</v>
      </c>
      <c r="G1950" s="214"/>
      <c r="H1950" s="217">
        <v>54.04</v>
      </c>
      <c r="I1950" s="218"/>
      <c r="J1950" s="214"/>
      <c r="K1950" s="214"/>
      <c r="L1950" s="219"/>
      <c r="M1950" s="220"/>
      <c r="N1950" s="221"/>
      <c r="O1950" s="221"/>
      <c r="P1950" s="221"/>
      <c r="Q1950" s="221"/>
      <c r="R1950" s="221"/>
      <c r="S1950" s="221"/>
      <c r="T1950" s="222"/>
      <c r="AT1950" s="223" t="s">
        <v>200</v>
      </c>
      <c r="AU1950" s="223" t="s">
        <v>81</v>
      </c>
      <c r="AV1950" s="13" t="s">
        <v>83</v>
      </c>
      <c r="AW1950" s="13" t="s">
        <v>30</v>
      </c>
      <c r="AX1950" s="13" t="s">
        <v>73</v>
      </c>
      <c r="AY1950" s="223" t="s">
        <v>124</v>
      </c>
    </row>
    <row r="1951" spans="2:51" s="13" customFormat="1" ht="11.25">
      <c r="B1951" s="213"/>
      <c r="C1951" s="214"/>
      <c r="D1951" s="193" t="s">
        <v>200</v>
      </c>
      <c r="E1951" s="215" t="s">
        <v>1</v>
      </c>
      <c r="F1951" s="216" t="s">
        <v>355</v>
      </c>
      <c r="G1951" s="214"/>
      <c r="H1951" s="217">
        <v>34.86</v>
      </c>
      <c r="I1951" s="218"/>
      <c r="J1951" s="214"/>
      <c r="K1951" s="214"/>
      <c r="L1951" s="219"/>
      <c r="M1951" s="220"/>
      <c r="N1951" s="221"/>
      <c r="O1951" s="221"/>
      <c r="P1951" s="221"/>
      <c r="Q1951" s="221"/>
      <c r="R1951" s="221"/>
      <c r="S1951" s="221"/>
      <c r="T1951" s="222"/>
      <c r="AT1951" s="223" t="s">
        <v>200</v>
      </c>
      <c r="AU1951" s="223" t="s">
        <v>81</v>
      </c>
      <c r="AV1951" s="13" t="s">
        <v>83</v>
      </c>
      <c r="AW1951" s="13" t="s">
        <v>30</v>
      </c>
      <c r="AX1951" s="13" t="s">
        <v>73</v>
      </c>
      <c r="AY1951" s="223" t="s">
        <v>124</v>
      </c>
    </row>
    <row r="1952" spans="2:51" s="13" customFormat="1" ht="11.25">
      <c r="B1952" s="213"/>
      <c r="C1952" s="214"/>
      <c r="D1952" s="193" t="s">
        <v>200</v>
      </c>
      <c r="E1952" s="215" t="s">
        <v>1</v>
      </c>
      <c r="F1952" s="216" t="s">
        <v>356</v>
      </c>
      <c r="G1952" s="214"/>
      <c r="H1952" s="217">
        <v>39.46</v>
      </c>
      <c r="I1952" s="218"/>
      <c r="J1952" s="214"/>
      <c r="K1952" s="214"/>
      <c r="L1952" s="219"/>
      <c r="M1952" s="220"/>
      <c r="N1952" s="221"/>
      <c r="O1952" s="221"/>
      <c r="P1952" s="221"/>
      <c r="Q1952" s="221"/>
      <c r="R1952" s="221"/>
      <c r="S1952" s="221"/>
      <c r="T1952" s="222"/>
      <c r="AT1952" s="223" t="s">
        <v>200</v>
      </c>
      <c r="AU1952" s="223" t="s">
        <v>81</v>
      </c>
      <c r="AV1952" s="13" t="s">
        <v>83</v>
      </c>
      <c r="AW1952" s="13" t="s">
        <v>30</v>
      </c>
      <c r="AX1952" s="13" t="s">
        <v>73</v>
      </c>
      <c r="AY1952" s="223" t="s">
        <v>124</v>
      </c>
    </row>
    <row r="1953" spans="1:65" s="13" customFormat="1" ht="11.25">
      <c r="B1953" s="213"/>
      <c r="C1953" s="214"/>
      <c r="D1953" s="193" t="s">
        <v>200</v>
      </c>
      <c r="E1953" s="215" t="s">
        <v>1</v>
      </c>
      <c r="F1953" s="216" t="s">
        <v>357</v>
      </c>
      <c r="G1953" s="214"/>
      <c r="H1953" s="217">
        <v>4.3</v>
      </c>
      <c r="I1953" s="218"/>
      <c r="J1953" s="214"/>
      <c r="K1953" s="214"/>
      <c r="L1953" s="219"/>
      <c r="M1953" s="220"/>
      <c r="N1953" s="221"/>
      <c r="O1953" s="221"/>
      <c r="P1953" s="221"/>
      <c r="Q1953" s="221"/>
      <c r="R1953" s="221"/>
      <c r="S1953" s="221"/>
      <c r="T1953" s="222"/>
      <c r="AT1953" s="223" t="s">
        <v>200</v>
      </c>
      <c r="AU1953" s="223" t="s">
        <v>81</v>
      </c>
      <c r="AV1953" s="13" t="s">
        <v>83</v>
      </c>
      <c r="AW1953" s="13" t="s">
        <v>30</v>
      </c>
      <c r="AX1953" s="13" t="s">
        <v>73</v>
      </c>
      <c r="AY1953" s="223" t="s">
        <v>124</v>
      </c>
    </row>
    <row r="1954" spans="1:65" s="13" customFormat="1" ht="11.25">
      <c r="B1954" s="213"/>
      <c r="C1954" s="214"/>
      <c r="D1954" s="193" t="s">
        <v>200</v>
      </c>
      <c r="E1954" s="215" t="s">
        <v>1</v>
      </c>
      <c r="F1954" s="216" t="s">
        <v>360</v>
      </c>
      <c r="G1954" s="214"/>
      <c r="H1954" s="217">
        <v>3.11</v>
      </c>
      <c r="I1954" s="218"/>
      <c r="J1954" s="214"/>
      <c r="K1954" s="214"/>
      <c r="L1954" s="219"/>
      <c r="M1954" s="220"/>
      <c r="N1954" s="221"/>
      <c r="O1954" s="221"/>
      <c r="P1954" s="221"/>
      <c r="Q1954" s="221"/>
      <c r="R1954" s="221"/>
      <c r="S1954" s="221"/>
      <c r="T1954" s="222"/>
      <c r="AT1954" s="223" t="s">
        <v>200</v>
      </c>
      <c r="AU1954" s="223" t="s">
        <v>81</v>
      </c>
      <c r="AV1954" s="13" t="s">
        <v>83</v>
      </c>
      <c r="AW1954" s="13" t="s">
        <v>30</v>
      </c>
      <c r="AX1954" s="13" t="s">
        <v>73</v>
      </c>
      <c r="AY1954" s="223" t="s">
        <v>124</v>
      </c>
    </row>
    <row r="1955" spans="1:65" s="12" customFormat="1" ht="11.25">
      <c r="B1955" s="203"/>
      <c r="C1955" s="204"/>
      <c r="D1955" s="193" t="s">
        <v>200</v>
      </c>
      <c r="E1955" s="205" t="s">
        <v>1</v>
      </c>
      <c r="F1955" s="206" t="s">
        <v>231</v>
      </c>
      <c r="G1955" s="204"/>
      <c r="H1955" s="205" t="s">
        <v>1</v>
      </c>
      <c r="I1955" s="207"/>
      <c r="J1955" s="204"/>
      <c r="K1955" s="204"/>
      <c r="L1955" s="208"/>
      <c r="M1955" s="209"/>
      <c r="N1955" s="210"/>
      <c r="O1955" s="210"/>
      <c r="P1955" s="210"/>
      <c r="Q1955" s="210"/>
      <c r="R1955" s="210"/>
      <c r="S1955" s="210"/>
      <c r="T1955" s="211"/>
      <c r="AT1955" s="212" t="s">
        <v>200</v>
      </c>
      <c r="AU1955" s="212" t="s">
        <v>81</v>
      </c>
      <c r="AV1955" s="12" t="s">
        <v>81</v>
      </c>
      <c r="AW1955" s="12" t="s">
        <v>30</v>
      </c>
      <c r="AX1955" s="12" t="s">
        <v>73</v>
      </c>
      <c r="AY1955" s="212" t="s">
        <v>124</v>
      </c>
    </row>
    <row r="1956" spans="1:65" s="13" customFormat="1" ht="11.25">
      <c r="B1956" s="213"/>
      <c r="C1956" s="214"/>
      <c r="D1956" s="193" t="s">
        <v>200</v>
      </c>
      <c r="E1956" s="215" t="s">
        <v>1</v>
      </c>
      <c r="F1956" s="216" t="s">
        <v>365</v>
      </c>
      <c r="G1956" s="214"/>
      <c r="H1956" s="217">
        <v>18.87</v>
      </c>
      <c r="I1956" s="218"/>
      <c r="J1956" s="214"/>
      <c r="K1956" s="214"/>
      <c r="L1956" s="219"/>
      <c r="M1956" s="220"/>
      <c r="N1956" s="221"/>
      <c r="O1956" s="221"/>
      <c r="P1956" s="221"/>
      <c r="Q1956" s="221"/>
      <c r="R1956" s="221"/>
      <c r="S1956" s="221"/>
      <c r="T1956" s="222"/>
      <c r="AT1956" s="223" t="s">
        <v>200</v>
      </c>
      <c r="AU1956" s="223" t="s">
        <v>81</v>
      </c>
      <c r="AV1956" s="13" t="s">
        <v>83</v>
      </c>
      <c r="AW1956" s="13" t="s">
        <v>30</v>
      </c>
      <c r="AX1956" s="13" t="s">
        <v>73</v>
      </c>
      <c r="AY1956" s="223" t="s">
        <v>124</v>
      </c>
    </row>
    <row r="1957" spans="1:65" s="13" customFormat="1" ht="11.25">
      <c r="B1957" s="213"/>
      <c r="C1957" s="214"/>
      <c r="D1957" s="193" t="s">
        <v>200</v>
      </c>
      <c r="E1957" s="215" t="s">
        <v>1</v>
      </c>
      <c r="F1957" s="216" t="s">
        <v>366</v>
      </c>
      <c r="G1957" s="214"/>
      <c r="H1957" s="217">
        <v>54.21</v>
      </c>
      <c r="I1957" s="218"/>
      <c r="J1957" s="214"/>
      <c r="K1957" s="214"/>
      <c r="L1957" s="219"/>
      <c r="M1957" s="220"/>
      <c r="N1957" s="221"/>
      <c r="O1957" s="221"/>
      <c r="P1957" s="221"/>
      <c r="Q1957" s="221"/>
      <c r="R1957" s="221"/>
      <c r="S1957" s="221"/>
      <c r="T1957" s="222"/>
      <c r="AT1957" s="223" t="s">
        <v>200</v>
      </c>
      <c r="AU1957" s="223" t="s">
        <v>81</v>
      </c>
      <c r="AV1957" s="13" t="s">
        <v>83</v>
      </c>
      <c r="AW1957" s="13" t="s">
        <v>30</v>
      </c>
      <c r="AX1957" s="13" t="s">
        <v>73</v>
      </c>
      <c r="AY1957" s="223" t="s">
        <v>124</v>
      </c>
    </row>
    <row r="1958" spans="1:65" s="13" customFormat="1" ht="11.25">
      <c r="B1958" s="213"/>
      <c r="C1958" s="214"/>
      <c r="D1958" s="193" t="s">
        <v>200</v>
      </c>
      <c r="E1958" s="215" t="s">
        <v>1</v>
      </c>
      <c r="F1958" s="216" t="s">
        <v>367</v>
      </c>
      <c r="G1958" s="214"/>
      <c r="H1958" s="217">
        <v>72.98</v>
      </c>
      <c r="I1958" s="218"/>
      <c r="J1958" s="214"/>
      <c r="K1958" s="214"/>
      <c r="L1958" s="219"/>
      <c r="M1958" s="220"/>
      <c r="N1958" s="221"/>
      <c r="O1958" s="221"/>
      <c r="P1958" s="221"/>
      <c r="Q1958" s="221"/>
      <c r="R1958" s="221"/>
      <c r="S1958" s="221"/>
      <c r="T1958" s="222"/>
      <c r="AT1958" s="223" t="s">
        <v>200</v>
      </c>
      <c r="AU1958" s="223" t="s">
        <v>81</v>
      </c>
      <c r="AV1958" s="13" t="s">
        <v>83</v>
      </c>
      <c r="AW1958" s="13" t="s">
        <v>30</v>
      </c>
      <c r="AX1958" s="13" t="s">
        <v>73</v>
      </c>
      <c r="AY1958" s="223" t="s">
        <v>124</v>
      </c>
    </row>
    <row r="1959" spans="1:65" s="13" customFormat="1" ht="11.25">
      <c r="B1959" s="213"/>
      <c r="C1959" s="214"/>
      <c r="D1959" s="193" t="s">
        <v>200</v>
      </c>
      <c r="E1959" s="215" t="s">
        <v>1</v>
      </c>
      <c r="F1959" s="216" t="s">
        <v>368</v>
      </c>
      <c r="G1959" s="214"/>
      <c r="H1959" s="217">
        <v>4.29</v>
      </c>
      <c r="I1959" s="218"/>
      <c r="J1959" s="214"/>
      <c r="K1959" s="214"/>
      <c r="L1959" s="219"/>
      <c r="M1959" s="220"/>
      <c r="N1959" s="221"/>
      <c r="O1959" s="221"/>
      <c r="P1959" s="221"/>
      <c r="Q1959" s="221"/>
      <c r="R1959" s="221"/>
      <c r="S1959" s="221"/>
      <c r="T1959" s="222"/>
      <c r="AT1959" s="223" t="s">
        <v>200</v>
      </c>
      <c r="AU1959" s="223" t="s">
        <v>81</v>
      </c>
      <c r="AV1959" s="13" t="s">
        <v>83</v>
      </c>
      <c r="AW1959" s="13" t="s">
        <v>30</v>
      </c>
      <c r="AX1959" s="13" t="s">
        <v>73</v>
      </c>
      <c r="AY1959" s="223" t="s">
        <v>124</v>
      </c>
    </row>
    <row r="1960" spans="1:65" s="13" customFormat="1" ht="11.25">
      <c r="B1960" s="213"/>
      <c r="C1960" s="214"/>
      <c r="D1960" s="193" t="s">
        <v>200</v>
      </c>
      <c r="E1960" s="215" t="s">
        <v>1</v>
      </c>
      <c r="F1960" s="216" t="s">
        <v>369</v>
      </c>
      <c r="G1960" s="214"/>
      <c r="H1960" s="217">
        <v>3.93</v>
      </c>
      <c r="I1960" s="218"/>
      <c r="J1960" s="214"/>
      <c r="K1960" s="214"/>
      <c r="L1960" s="219"/>
      <c r="M1960" s="220"/>
      <c r="N1960" s="221"/>
      <c r="O1960" s="221"/>
      <c r="P1960" s="221"/>
      <c r="Q1960" s="221"/>
      <c r="R1960" s="221"/>
      <c r="S1960" s="221"/>
      <c r="T1960" s="222"/>
      <c r="AT1960" s="223" t="s">
        <v>200</v>
      </c>
      <c r="AU1960" s="223" t="s">
        <v>81</v>
      </c>
      <c r="AV1960" s="13" t="s">
        <v>83</v>
      </c>
      <c r="AW1960" s="13" t="s">
        <v>30</v>
      </c>
      <c r="AX1960" s="13" t="s">
        <v>73</v>
      </c>
      <c r="AY1960" s="223" t="s">
        <v>124</v>
      </c>
    </row>
    <row r="1961" spans="1:65" s="13" customFormat="1" ht="11.25">
      <c r="B1961" s="213"/>
      <c r="C1961" s="214"/>
      <c r="D1961" s="193" t="s">
        <v>200</v>
      </c>
      <c r="E1961" s="215" t="s">
        <v>1</v>
      </c>
      <c r="F1961" s="216" t="s">
        <v>371</v>
      </c>
      <c r="G1961" s="214"/>
      <c r="H1961" s="217">
        <v>1.25</v>
      </c>
      <c r="I1961" s="218"/>
      <c r="J1961" s="214"/>
      <c r="K1961" s="214"/>
      <c r="L1961" s="219"/>
      <c r="M1961" s="220"/>
      <c r="N1961" s="221"/>
      <c r="O1961" s="221"/>
      <c r="P1961" s="221"/>
      <c r="Q1961" s="221"/>
      <c r="R1961" s="221"/>
      <c r="S1961" s="221"/>
      <c r="T1961" s="222"/>
      <c r="AT1961" s="223" t="s">
        <v>200</v>
      </c>
      <c r="AU1961" s="223" t="s">
        <v>81</v>
      </c>
      <c r="AV1961" s="13" t="s">
        <v>83</v>
      </c>
      <c r="AW1961" s="13" t="s">
        <v>30</v>
      </c>
      <c r="AX1961" s="13" t="s">
        <v>73</v>
      </c>
      <c r="AY1961" s="223" t="s">
        <v>124</v>
      </c>
    </row>
    <row r="1962" spans="1:65" s="13" customFormat="1" ht="11.25">
      <c r="B1962" s="213"/>
      <c r="C1962" s="214"/>
      <c r="D1962" s="193" t="s">
        <v>200</v>
      </c>
      <c r="E1962" s="215" t="s">
        <v>1</v>
      </c>
      <c r="F1962" s="216" t="s">
        <v>372</v>
      </c>
      <c r="G1962" s="214"/>
      <c r="H1962" s="217">
        <v>3.11</v>
      </c>
      <c r="I1962" s="218"/>
      <c r="J1962" s="214"/>
      <c r="K1962" s="214"/>
      <c r="L1962" s="219"/>
      <c r="M1962" s="220"/>
      <c r="N1962" s="221"/>
      <c r="O1962" s="221"/>
      <c r="P1962" s="221"/>
      <c r="Q1962" s="221"/>
      <c r="R1962" s="221"/>
      <c r="S1962" s="221"/>
      <c r="T1962" s="222"/>
      <c r="AT1962" s="223" t="s">
        <v>200</v>
      </c>
      <c r="AU1962" s="223" t="s">
        <v>81</v>
      </c>
      <c r="AV1962" s="13" t="s">
        <v>83</v>
      </c>
      <c r="AW1962" s="13" t="s">
        <v>30</v>
      </c>
      <c r="AX1962" s="13" t="s">
        <v>73</v>
      </c>
      <c r="AY1962" s="223" t="s">
        <v>124</v>
      </c>
    </row>
    <row r="1963" spans="1:65" s="14" customFormat="1" ht="11.25">
      <c r="B1963" s="224"/>
      <c r="C1963" s="225"/>
      <c r="D1963" s="193" t="s">
        <v>200</v>
      </c>
      <c r="E1963" s="226" t="s">
        <v>1</v>
      </c>
      <c r="F1963" s="227" t="s">
        <v>205</v>
      </c>
      <c r="G1963" s="225"/>
      <c r="H1963" s="228">
        <v>817.06500000000005</v>
      </c>
      <c r="I1963" s="229"/>
      <c r="J1963" s="225"/>
      <c r="K1963" s="225"/>
      <c r="L1963" s="230"/>
      <c r="M1963" s="231"/>
      <c r="N1963" s="232"/>
      <c r="O1963" s="232"/>
      <c r="P1963" s="232"/>
      <c r="Q1963" s="232"/>
      <c r="R1963" s="232"/>
      <c r="S1963" s="232"/>
      <c r="T1963" s="233"/>
      <c r="AT1963" s="234" t="s">
        <v>200</v>
      </c>
      <c r="AU1963" s="234" t="s">
        <v>81</v>
      </c>
      <c r="AV1963" s="14" t="s">
        <v>129</v>
      </c>
      <c r="AW1963" s="14" t="s">
        <v>30</v>
      </c>
      <c r="AX1963" s="14" t="s">
        <v>81</v>
      </c>
      <c r="AY1963" s="234" t="s">
        <v>124</v>
      </c>
    </row>
    <row r="1964" spans="1:65" s="2" customFormat="1" ht="37.9" customHeight="1">
      <c r="A1964" s="34"/>
      <c r="B1964" s="35"/>
      <c r="C1964" s="179" t="s">
        <v>793</v>
      </c>
      <c r="D1964" s="179" t="s">
        <v>125</v>
      </c>
      <c r="E1964" s="180" t="s">
        <v>1278</v>
      </c>
      <c r="F1964" s="181" t="s">
        <v>1279</v>
      </c>
      <c r="G1964" s="182" t="s">
        <v>216</v>
      </c>
      <c r="H1964" s="183">
        <v>939.625</v>
      </c>
      <c r="I1964" s="184"/>
      <c r="J1964" s="185">
        <f>ROUND(I1964*H1964,2)</f>
        <v>0</v>
      </c>
      <c r="K1964" s="186"/>
      <c r="L1964" s="39"/>
      <c r="M1964" s="187" t="s">
        <v>1</v>
      </c>
      <c r="N1964" s="188" t="s">
        <v>38</v>
      </c>
      <c r="O1964" s="71"/>
      <c r="P1964" s="189">
        <f>O1964*H1964</f>
        <v>0</v>
      </c>
      <c r="Q1964" s="189">
        <v>0</v>
      </c>
      <c r="R1964" s="189">
        <f>Q1964*H1964</f>
        <v>0</v>
      </c>
      <c r="S1964" s="189">
        <v>0</v>
      </c>
      <c r="T1964" s="190">
        <f>S1964*H1964</f>
        <v>0</v>
      </c>
      <c r="U1964" s="34"/>
      <c r="V1964" s="34"/>
      <c r="W1964" s="34"/>
      <c r="X1964" s="34"/>
      <c r="Y1964" s="34"/>
      <c r="Z1964" s="34"/>
      <c r="AA1964" s="34"/>
      <c r="AB1964" s="34"/>
      <c r="AC1964" s="34"/>
      <c r="AD1964" s="34"/>
      <c r="AE1964" s="34"/>
      <c r="AR1964" s="191" t="s">
        <v>162</v>
      </c>
      <c r="AT1964" s="191" t="s">
        <v>125</v>
      </c>
      <c r="AU1964" s="191" t="s">
        <v>81</v>
      </c>
      <c r="AY1964" s="17" t="s">
        <v>124</v>
      </c>
      <c r="BE1964" s="192">
        <f>IF(N1964="základní",J1964,0)</f>
        <v>0</v>
      </c>
      <c r="BF1964" s="192">
        <f>IF(N1964="snížená",J1964,0)</f>
        <v>0</v>
      </c>
      <c r="BG1964" s="192">
        <f>IF(N1964="zákl. přenesená",J1964,0)</f>
        <v>0</v>
      </c>
      <c r="BH1964" s="192">
        <f>IF(N1964="sníž. přenesená",J1964,0)</f>
        <v>0</v>
      </c>
      <c r="BI1964" s="192">
        <f>IF(N1964="nulová",J1964,0)</f>
        <v>0</v>
      </c>
      <c r="BJ1964" s="17" t="s">
        <v>81</v>
      </c>
      <c r="BK1964" s="192">
        <f>ROUND(I1964*H1964,2)</f>
        <v>0</v>
      </c>
      <c r="BL1964" s="17" t="s">
        <v>162</v>
      </c>
      <c r="BM1964" s="191" t="s">
        <v>1280</v>
      </c>
    </row>
    <row r="1965" spans="1:65" s="12" customFormat="1" ht="11.25">
      <c r="B1965" s="203"/>
      <c r="C1965" s="204"/>
      <c r="D1965" s="193" t="s">
        <v>200</v>
      </c>
      <c r="E1965" s="205" t="s">
        <v>1</v>
      </c>
      <c r="F1965" s="206" t="s">
        <v>1238</v>
      </c>
      <c r="G1965" s="204"/>
      <c r="H1965" s="205" t="s">
        <v>1</v>
      </c>
      <c r="I1965" s="207"/>
      <c r="J1965" s="204"/>
      <c r="K1965" s="204"/>
      <c r="L1965" s="208"/>
      <c r="M1965" s="209"/>
      <c r="N1965" s="210"/>
      <c r="O1965" s="210"/>
      <c r="P1965" s="210"/>
      <c r="Q1965" s="210"/>
      <c r="R1965" s="210"/>
      <c r="S1965" s="210"/>
      <c r="T1965" s="211"/>
      <c r="AT1965" s="212" t="s">
        <v>200</v>
      </c>
      <c r="AU1965" s="212" t="s">
        <v>81</v>
      </c>
      <c r="AV1965" s="12" t="s">
        <v>81</v>
      </c>
      <c r="AW1965" s="12" t="s">
        <v>30</v>
      </c>
      <c r="AX1965" s="12" t="s">
        <v>73</v>
      </c>
      <c r="AY1965" s="212" t="s">
        <v>124</v>
      </c>
    </row>
    <row r="1966" spans="1:65" s="13" customFormat="1" ht="11.25">
      <c r="B1966" s="213"/>
      <c r="C1966" s="214"/>
      <c r="D1966" s="193" t="s">
        <v>200</v>
      </c>
      <c r="E1966" s="215" t="s">
        <v>1</v>
      </c>
      <c r="F1966" s="216" t="s">
        <v>1281</v>
      </c>
      <c r="G1966" s="214"/>
      <c r="H1966" s="217">
        <v>939.625</v>
      </c>
      <c r="I1966" s="218"/>
      <c r="J1966" s="214"/>
      <c r="K1966" s="214"/>
      <c r="L1966" s="219"/>
      <c r="M1966" s="220"/>
      <c r="N1966" s="221"/>
      <c r="O1966" s="221"/>
      <c r="P1966" s="221"/>
      <c r="Q1966" s="221"/>
      <c r="R1966" s="221"/>
      <c r="S1966" s="221"/>
      <c r="T1966" s="222"/>
      <c r="AT1966" s="223" t="s">
        <v>200</v>
      </c>
      <c r="AU1966" s="223" t="s">
        <v>81</v>
      </c>
      <c r="AV1966" s="13" t="s">
        <v>83</v>
      </c>
      <c r="AW1966" s="13" t="s">
        <v>30</v>
      </c>
      <c r="AX1966" s="13" t="s">
        <v>73</v>
      </c>
      <c r="AY1966" s="223" t="s">
        <v>124</v>
      </c>
    </row>
    <row r="1967" spans="1:65" s="12" customFormat="1" ht="11.25">
      <c r="B1967" s="203"/>
      <c r="C1967" s="204"/>
      <c r="D1967" s="193" t="s">
        <v>200</v>
      </c>
      <c r="E1967" s="205" t="s">
        <v>1</v>
      </c>
      <c r="F1967" s="206" t="s">
        <v>1064</v>
      </c>
      <c r="G1967" s="204"/>
      <c r="H1967" s="205" t="s">
        <v>1</v>
      </c>
      <c r="I1967" s="207"/>
      <c r="J1967" s="204"/>
      <c r="K1967" s="204"/>
      <c r="L1967" s="208"/>
      <c r="M1967" s="209"/>
      <c r="N1967" s="210"/>
      <c r="O1967" s="210"/>
      <c r="P1967" s="210"/>
      <c r="Q1967" s="210"/>
      <c r="R1967" s="210"/>
      <c r="S1967" s="210"/>
      <c r="T1967" s="211"/>
      <c r="AT1967" s="212" t="s">
        <v>200</v>
      </c>
      <c r="AU1967" s="212" t="s">
        <v>81</v>
      </c>
      <c r="AV1967" s="12" t="s">
        <v>81</v>
      </c>
      <c r="AW1967" s="12" t="s">
        <v>30</v>
      </c>
      <c r="AX1967" s="12" t="s">
        <v>73</v>
      </c>
      <c r="AY1967" s="212" t="s">
        <v>124</v>
      </c>
    </row>
    <row r="1968" spans="1:65" s="14" customFormat="1" ht="11.25">
      <c r="B1968" s="224"/>
      <c r="C1968" s="225"/>
      <c r="D1968" s="193" t="s">
        <v>200</v>
      </c>
      <c r="E1968" s="226" t="s">
        <v>1</v>
      </c>
      <c r="F1968" s="227" t="s">
        <v>205</v>
      </c>
      <c r="G1968" s="225"/>
      <c r="H1968" s="228">
        <v>939.625</v>
      </c>
      <c r="I1968" s="229"/>
      <c r="J1968" s="225"/>
      <c r="K1968" s="225"/>
      <c r="L1968" s="230"/>
      <c r="M1968" s="231"/>
      <c r="N1968" s="232"/>
      <c r="O1968" s="232"/>
      <c r="P1968" s="232"/>
      <c r="Q1968" s="232"/>
      <c r="R1968" s="232"/>
      <c r="S1968" s="232"/>
      <c r="T1968" s="233"/>
      <c r="AT1968" s="234" t="s">
        <v>200</v>
      </c>
      <c r="AU1968" s="234" t="s">
        <v>81</v>
      </c>
      <c r="AV1968" s="14" t="s">
        <v>129</v>
      </c>
      <c r="AW1968" s="14" t="s">
        <v>30</v>
      </c>
      <c r="AX1968" s="14" t="s">
        <v>81</v>
      </c>
      <c r="AY1968" s="234" t="s">
        <v>124</v>
      </c>
    </row>
    <row r="1969" spans="1:65" s="2" customFormat="1" ht="37.9" customHeight="1">
      <c r="A1969" s="34"/>
      <c r="B1969" s="35"/>
      <c r="C1969" s="179" t="s">
        <v>1282</v>
      </c>
      <c r="D1969" s="179" t="s">
        <v>125</v>
      </c>
      <c r="E1969" s="180" t="s">
        <v>1283</v>
      </c>
      <c r="F1969" s="181" t="s">
        <v>1284</v>
      </c>
      <c r="G1969" s="182" t="s">
        <v>1215</v>
      </c>
      <c r="H1969" s="183">
        <v>147.072</v>
      </c>
      <c r="I1969" s="184"/>
      <c r="J1969" s="185">
        <f>ROUND(I1969*H1969,2)</f>
        <v>0</v>
      </c>
      <c r="K1969" s="186"/>
      <c r="L1969" s="39"/>
      <c r="M1969" s="187" t="s">
        <v>1</v>
      </c>
      <c r="N1969" s="188" t="s">
        <v>38</v>
      </c>
      <c r="O1969" s="71"/>
      <c r="P1969" s="189">
        <f>O1969*H1969</f>
        <v>0</v>
      </c>
      <c r="Q1969" s="189">
        <v>0</v>
      </c>
      <c r="R1969" s="189">
        <f>Q1969*H1969</f>
        <v>0</v>
      </c>
      <c r="S1969" s="189">
        <v>0</v>
      </c>
      <c r="T1969" s="190">
        <f>S1969*H1969</f>
        <v>0</v>
      </c>
      <c r="U1969" s="34"/>
      <c r="V1969" s="34"/>
      <c r="W1969" s="34"/>
      <c r="X1969" s="34"/>
      <c r="Y1969" s="34"/>
      <c r="Z1969" s="34"/>
      <c r="AA1969" s="34"/>
      <c r="AB1969" s="34"/>
      <c r="AC1969" s="34"/>
      <c r="AD1969" s="34"/>
      <c r="AE1969" s="34"/>
      <c r="AR1969" s="191" t="s">
        <v>162</v>
      </c>
      <c r="AT1969" s="191" t="s">
        <v>125</v>
      </c>
      <c r="AU1969" s="191" t="s">
        <v>81</v>
      </c>
      <c r="AY1969" s="17" t="s">
        <v>124</v>
      </c>
      <c r="BE1969" s="192">
        <f>IF(N1969="základní",J1969,0)</f>
        <v>0</v>
      </c>
      <c r="BF1969" s="192">
        <f>IF(N1969="snížená",J1969,0)</f>
        <v>0</v>
      </c>
      <c r="BG1969" s="192">
        <f>IF(N1969="zákl. přenesená",J1969,0)</f>
        <v>0</v>
      </c>
      <c r="BH1969" s="192">
        <f>IF(N1969="sníž. přenesená",J1969,0)</f>
        <v>0</v>
      </c>
      <c r="BI1969" s="192">
        <f>IF(N1969="nulová",J1969,0)</f>
        <v>0</v>
      </c>
      <c r="BJ1969" s="17" t="s">
        <v>81</v>
      </c>
      <c r="BK1969" s="192">
        <f>ROUND(I1969*H1969,2)</f>
        <v>0</v>
      </c>
      <c r="BL1969" s="17" t="s">
        <v>162</v>
      </c>
      <c r="BM1969" s="191" t="s">
        <v>1285</v>
      </c>
    </row>
    <row r="1970" spans="1:65" s="12" customFormat="1" ht="11.25">
      <c r="B1970" s="203"/>
      <c r="C1970" s="204"/>
      <c r="D1970" s="193" t="s">
        <v>200</v>
      </c>
      <c r="E1970" s="205" t="s">
        <v>1</v>
      </c>
      <c r="F1970" s="206" t="s">
        <v>1286</v>
      </c>
      <c r="G1970" s="204"/>
      <c r="H1970" s="205" t="s">
        <v>1</v>
      </c>
      <c r="I1970" s="207"/>
      <c r="J1970" s="204"/>
      <c r="K1970" s="204"/>
      <c r="L1970" s="208"/>
      <c r="M1970" s="209"/>
      <c r="N1970" s="210"/>
      <c r="O1970" s="210"/>
      <c r="P1970" s="210"/>
      <c r="Q1970" s="210"/>
      <c r="R1970" s="210"/>
      <c r="S1970" s="210"/>
      <c r="T1970" s="211"/>
      <c r="AT1970" s="212" t="s">
        <v>200</v>
      </c>
      <c r="AU1970" s="212" t="s">
        <v>81</v>
      </c>
      <c r="AV1970" s="12" t="s">
        <v>81</v>
      </c>
      <c r="AW1970" s="12" t="s">
        <v>30</v>
      </c>
      <c r="AX1970" s="12" t="s">
        <v>73</v>
      </c>
      <c r="AY1970" s="212" t="s">
        <v>124</v>
      </c>
    </row>
    <row r="1971" spans="1:65" s="13" customFormat="1" ht="11.25">
      <c r="B1971" s="213"/>
      <c r="C1971" s="214"/>
      <c r="D1971" s="193" t="s">
        <v>200</v>
      </c>
      <c r="E1971" s="215" t="s">
        <v>1</v>
      </c>
      <c r="F1971" s="216" t="s">
        <v>1287</v>
      </c>
      <c r="G1971" s="214"/>
      <c r="H1971" s="217">
        <v>147.072</v>
      </c>
      <c r="I1971" s="218"/>
      <c r="J1971" s="214"/>
      <c r="K1971" s="214"/>
      <c r="L1971" s="219"/>
      <c r="M1971" s="220"/>
      <c r="N1971" s="221"/>
      <c r="O1971" s="221"/>
      <c r="P1971" s="221"/>
      <c r="Q1971" s="221"/>
      <c r="R1971" s="221"/>
      <c r="S1971" s="221"/>
      <c r="T1971" s="222"/>
      <c r="AT1971" s="223" t="s">
        <v>200</v>
      </c>
      <c r="AU1971" s="223" t="s">
        <v>81</v>
      </c>
      <c r="AV1971" s="13" t="s">
        <v>83</v>
      </c>
      <c r="AW1971" s="13" t="s">
        <v>30</v>
      </c>
      <c r="AX1971" s="13" t="s">
        <v>73</v>
      </c>
      <c r="AY1971" s="223" t="s">
        <v>124</v>
      </c>
    </row>
    <row r="1972" spans="1:65" s="14" customFormat="1" ht="11.25">
      <c r="B1972" s="224"/>
      <c r="C1972" s="225"/>
      <c r="D1972" s="193" t="s">
        <v>200</v>
      </c>
      <c r="E1972" s="226" t="s">
        <v>1</v>
      </c>
      <c r="F1972" s="227" t="s">
        <v>205</v>
      </c>
      <c r="G1972" s="225"/>
      <c r="H1972" s="228">
        <v>147.072</v>
      </c>
      <c r="I1972" s="229"/>
      <c r="J1972" s="225"/>
      <c r="K1972" s="225"/>
      <c r="L1972" s="230"/>
      <c r="M1972" s="231"/>
      <c r="N1972" s="232"/>
      <c r="O1972" s="232"/>
      <c r="P1972" s="232"/>
      <c r="Q1972" s="232"/>
      <c r="R1972" s="232"/>
      <c r="S1972" s="232"/>
      <c r="T1972" s="233"/>
      <c r="AT1972" s="234" t="s">
        <v>200</v>
      </c>
      <c r="AU1972" s="234" t="s">
        <v>81</v>
      </c>
      <c r="AV1972" s="14" t="s">
        <v>129</v>
      </c>
      <c r="AW1972" s="14" t="s">
        <v>30</v>
      </c>
      <c r="AX1972" s="14" t="s">
        <v>81</v>
      </c>
      <c r="AY1972" s="234" t="s">
        <v>124</v>
      </c>
    </row>
    <row r="1973" spans="1:65" s="2" customFormat="1" ht="37.9" customHeight="1">
      <c r="A1973" s="34"/>
      <c r="B1973" s="35"/>
      <c r="C1973" s="179" t="s">
        <v>830</v>
      </c>
      <c r="D1973" s="179" t="s">
        <v>125</v>
      </c>
      <c r="E1973" s="180" t="s">
        <v>1213</v>
      </c>
      <c r="F1973" s="181" t="s">
        <v>1214</v>
      </c>
      <c r="G1973" s="182" t="s">
        <v>1215</v>
      </c>
      <c r="H1973" s="183">
        <v>11765.736000000001</v>
      </c>
      <c r="I1973" s="184"/>
      <c r="J1973" s="185">
        <f>ROUND(I1973*H1973,2)</f>
        <v>0</v>
      </c>
      <c r="K1973" s="186"/>
      <c r="L1973" s="39"/>
      <c r="M1973" s="187" t="s">
        <v>1</v>
      </c>
      <c r="N1973" s="188" t="s">
        <v>38</v>
      </c>
      <c r="O1973" s="71"/>
      <c r="P1973" s="189">
        <f>O1973*H1973</f>
        <v>0</v>
      </c>
      <c r="Q1973" s="189">
        <v>0</v>
      </c>
      <c r="R1973" s="189">
        <f>Q1973*H1973</f>
        <v>0</v>
      </c>
      <c r="S1973" s="189">
        <v>0</v>
      </c>
      <c r="T1973" s="190">
        <f>S1973*H1973</f>
        <v>0</v>
      </c>
      <c r="U1973" s="34"/>
      <c r="V1973" s="34"/>
      <c r="W1973" s="34"/>
      <c r="X1973" s="34"/>
      <c r="Y1973" s="34"/>
      <c r="Z1973" s="34"/>
      <c r="AA1973" s="34"/>
      <c r="AB1973" s="34"/>
      <c r="AC1973" s="34"/>
      <c r="AD1973" s="34"/>
      <c r="AE1973" s="34"/>
      <c r="AR1973" s="191" t="s">
        <v>162</v>
      </c>
      <c r="AT1973" s="191" t="s">
        <v>125</v>
      </c>
      <c r="AU1973" s="191" t="s">
        <v>81</v>
      </c>
      <c r="AY1973" s="17" t="s">
        <v>124</v>
      </c>
      <c r="BE1973" s="192">
        <f>IF(N1973="základní",J1973,0)</f>
        <v>0</v>
      </c>
      <c r="BF1973" s="192">
        <f>IF(N1973="snížená",J1973,0)</f>
        <v>0</v>
      </c>
      <c r="BG1973" s="192">
        <f>IF(N1973="zákl. přenesená",J1973,0)</f>
        <v>0</v>
      </c>
      <c r="BH1973" s="192">
        <f>IF(N1973="sníž. přenesená",J1973,0)</f>
        <v>0</v>
      </c>
      <c r="BI1973" s="192">
        <f>IF(N1973="nulová",J1973,0)</f>
        <v>0</v>
      </c>
      <c r="BJ1973" s="17" t="s">
        <v>81</v>
      </c>
      <c r="BK1973" s="192">
        <f>ROUND(I1973*H1973,2)</f>
        <v>0</v>
      </c>
      <c r="BL1973" s="17" t="s">
        <v>162</v>
      </c>
      <c r="BM1973" s="191" t="s">
        <v>1288</v>
      </c>
    </row>
    <row r="1974" spans="1:65" s="13" customFormat="1" ht="11.25">
      <c r="B1974" s="213"/>
      <c r="C1974" s="214"/>
      <c r="D1974" s="193" t="s">
        <v>200</v>
      </c>
      <c r="E1974" s="215" t="s">
        <v>1</v>
      </c>
      <c r="F1974" s="216" t="s">
        <v>1289</v>
      </c>
      <c r="G1974" s="214"/>
      <c r="H1974" s="217">
        <v>11765.736000000001</v>
      </c>
      <c r="I1974" s="218"/>
      <c r="J1974" s="214"/>
      <c r="K1974" s="214"/>
      <c r="L1974" s="219"/>
      <c r="M1974" s="220"/>
      <c r="N1974" s="221"/>
      <c r="O1974" s="221"/>
      <c r="P1974" s="221"/>
      <c r="Q1974" s="221"/>
      <c r="R1974" s="221"/>
      <c r="S1974" s="221"/>
      <c r="T1974" s="222"/>
      <c r="AT1974" s="223" t="s">
        <v>200</v>
      </c>
      <c r="AU1974" s="223" t="s">
        <v>81</v>
      </c>
      <c r="AV1974" s="13" t="s">
        <v>83</v>
      </c>
      <c r="AW1974" s="13" t="s">
        <v>30</v>
      </c>
      <c r="AX1974" s="13" t="s">
        <v>73</v>
      </c>
      <c r="AY1974" s="223" t="s">
        <v>124</v>
      </c>
    </row>
    <row r="1975" spans="1:65" s="12" customFormat="1" ht="11.25">
      <c r="B1975" s="203"/>
      <c r="C1975" s="204"/>
      <c r="D1975" s="193" t="s">
        <v>200</v>
      </c>
      <c r="E1975" s="205" t="s">
        <v>1</v>
      </c>
      <c r="F1975" s="206" t="s">
        <v>1218</v>
      </c>
      <c r="G1975" s="204"/>
      <c r="H1975" s="205" t="s">
        <v>1</v>
      </c>
      <c r="I1975" s="207"/>
      <c r="J1975" s="204"/>
      <c r="K1975" s="204"/>
      <c r="L1975" s="208"/>
      <c r="M1975" s="209"/>
      <c r="N1975" s="210"/>
      <c r="O1975" s="210"/>
      <c r="P1975" s="210"/>
      <c r="Q1975" s="210"/>
      <c r="R1975" s="210"/>
      <c r="S1975" s="210"/>
      <c r="T1975" s="211"/>
      <c r="AT1975" s="212" t="s">
        <v>200</v>
      </c>
      <c r="AU1975" s="212" t="s">
        <v>81</v>
      </c>
      <c r="AV1975" s="12" t="s">
        <v>81</v>
      </c>
      <c r="AW1975" s="12" t="s">
        <v>30</v>
      </c>
      <c r="AX1975" s="12" t="s">
        <v>73</v>
      </c>
      <c r="AY1975" s="212" t="s">
        <v>124</v>
      </c>
    </row>
    <row r="1976" spans="1:65" s="14" customFormat="1" ht="11.25">
      <c r="B1976" s="224"/>
      <c r="C1976" s="225"/>
      <c r="D1976" s="193" t="s">
        <v>200</v>
      </c>
      <c r="E1976" s="226" t="s">
        <v>1</v>
      </c>
      <c r="F1976" s="227" t="s">
        <v>205</v>
      </c>
      <c r="G1976" s="225"/>
      <c r="H1976" s="228">
        <v>11765.736000000001</v>
      </c>
      <c r="I1976" s="229"/>
      <c r="J1976" s="225"/>
      <c r="K1976" s="225"/>
      <c r="L1976" s="230"/>
      <c r="M1976" s="231"/>
      <c r="N1976" s="232"/>
      <c r="O1976" s="232"/>
      <c r="P1976" s="232"/>
      <c r="Q1976" s="232"/>
      <c r="R1976" s="232"/>
      <c r="S1976" s="232"/>
      <c r="T1976" s="233"/>
      <c r="AT1976" s="234" t="s">
        <v>200</v>
      </c>
      <c r="AU1976" s="234" t="s">
        <v>81</v>
      </c>
      <c r="AV1976" s="14" t="s">
        <v>129</v>
      </c>
      <c r="AW1976" s="14" t="s">
        <v>30</v>
      </c>
      <c r="AX1976" s="14" t="s">
        <v>81</v>
      </c>
      <c r="AY1976" s="234" t="s">
        <v>124</v>
      </c>
    </row>
    <row r="1977" spans="1:65" s="2" customFormat="1" ht="24.2" customHeight="1">
      <c r="A1977" s="34"/>
      <c r="B1977" s="35"/>
      <c r="C1977" s="179" t="s">
        <v>1290</v>
      </c>
      <c r="D1977" s="179" t="s">
        <v>125</v>
      </c>
      <c r="E1977" s="180" t="s">
        <v>1291</v>
      </c>
      <c r="F1977" s="181" t="s">
        <v>1292</v>
      </c>
      <c r="G1977" s="182" t="s">
        <v>526</v>
      </c>
      <c r="H1977" s="183">
        <v>15.872</v>
      </c>
      <c r="I1977" s="184"/>
      <c r="J1977" s="185">
        <f>ROUND(I1977*H1977,2)</f>
        <v>0</v>
      </c>
      <c r="K1977" s="186"/>
      <c r="L1977" s="39"/>
      <c r="M1977" s="187" t="s">
        <v>1</v>
      </c>
      <c r="N1977" s="188" t="s">
        <v>38</v>
      </c>
      <c r="O1977" s="71"/>
      <c r="P1977" s="189">
        <f>O1977*H1977</f>
        <v>0</v>
      </c>
      <c r="Q1977" s="189">
        <v>0</v>
      </c>
      <c r="R1977" s="189">
        <f>Q1977*H1977</f>
        <v>0</v>
      </c>
      <c r="S1977" s="189">
        <v>0</v>
      </c>
      <c r="T1977" s="190">
        <f>S1977*H1977</f>
        <v>0</v>
      </c>
      <c r="U1977" s="34"/>
      <c r="V1977" s="34"/>
      <c r="W1977" s="34"/>
      <c r="X1977" s="34"/>
      <c r="Y1977" s="34"/>
      <c r="Z1977" s="34"/>
      <c r="AA1977" s="34"/>
      <c r="AB1977" s="34"/>
      <c r="AC1977" s="34"/>
      <c r="AD1977" s="34"/>
      <c r="AE1977" s="34"/>
      <c r="AR1977" s="191" t="s">
        <v>162</v>
      </c>
      <c r="AT1977" s="191" t="s">
        <v>125</v>
      </c>
      <c r="AU1977" s="191" t="s">
        <v>81</v>
      </c>
      <c r="AY1977" s="17" t="s">
        <v>124</v>
      </c>
      <c r="BE1977" s="192">
        <f>IF(N1977="základní",J1977,0)</f>
        <v>0</v>
      </c>
      <c r="BF1977" s="192">
        <f>IF(N1977="snížená",J1977,0)</f>
        <v>0</v>
      </c>
      <c r="BG1977" s="192">
        <f>IF(N1977="zákl. přenesená",J1977,0)</f>
        <v>0</v>
      </c>
      <c r="BH1977" s="192">
        <f>IF(N1977="sníž. přenesená",J1977,0)</f>
        <v>0</v>
      </c>
      <c r="BI1977" s="192">
        <f>IF(N1977="nulová",J1977,0)</f>
        <v>0</v>
      </c>
      <c r="BJ1977" s="17" t="s">
        <v>81</v>
      </c>
      <c r="BK1977" s="192">
        <f>ROUND(I1977*H1977,2)</f>
        <v>0</v>
      </c>
      <c r="BL1977" s="17" t="s">
        <v>162</v>
      </c>
      <c r="BM1977" s="191" t="s">
        <v>1293</v>
      </c>
    </row>
    <row r="1978" spans="1:65" s="2" customFormat="1" ht="19.5">
      <c r="A1978" s="34"/>
      <c r="B1978" s="35"/>
      <c r="C1978" s="36"/>
      <c r="D1978" s="193" t="s">
        <v>198</v>
      </c>
      <c r="E1978" s="36"/>
      <c r="F1978" s="194" t="s">
        <v>1294</v>
      </c>
      <c r="G1978" s="36"/>
      <c r="H1978" s="36"/>
      <c r="I1978" s="195"/>
      <c r="J1978" s="36"/>
      <c r="K1978" s="36"/>
      <c r="L1978" s="39"/>
      <c r="M1978" s="196"/>
      <c r="N1978" s="197"/>
      <c r="O1978" s="71"/>
      <c r="P1978" s="71"/>
      <c r="Q1978" s="71"/>
      <c r="R1978" s="71"/>
      <c r="S1978" s="71"/>
      <c r="T1978" s="72"/>
      <c r="U1978" s="34"/>
      <c r="V1978" s="34"/>
      <c r="W1978" s="34"/>
      <c r="X1978" s="34"/>
      <c r="Y1978" s="34"/>
      <c r="Z1978" s="34"/>
      <c r="AA1978" s="34"/>
      <c r="AB1978" s="34"/>
      <c r="AC1978" s="34"/>
      <c r="AD1978" s="34"/>
      <c r="AE1978" s="34"/>
      <c r="AT1978" s="17" t="s">
        <v>198</v>
      </c>
      <c r="AU1978" s="17" t="s">
        <v>81</v>
      </c>
    </row>
    <row r="1979" spans="1:65" s="11" customFormat="1" ht="25.9" customHeight="1">
      <c r="B1979" s="165"/>
      <c r="C1979" s="166"/>
      <c r="D1979" s="167" t="s">
        <v>72</v>
      </c>
      <c r="E1979" s="168" t="s">
        <v>1295</v>
      </c>
      <c r="F1979" s="168" t="s">
        <v>1296</v>
      </c>
      <c r="G1979" s="166"/>
      <c r="H1979" s="166"/>
      <c r="I1979" s="169"/>
      <c r="J1979" s="170">
        <f>BK1979</f>
        <v>0</v>
      </c>
      <c r="K1979" s="166"/>
      <c r="L1979" s="171"/>
      <c r="M1979" s="172"/>
      <c r="N1979" s="173"/>
      <c r="O1979" s="173"/>
      <c r="P1979" s="174">
        <f>SUM(P1980:P2111)</f>
        <v>0</v>
      </c>
      <c r="Q1979" s="173"/>
      <c r="R1979" s="174">
        <f>SUM(R1980:R2111)</f>
        <v>0</v>
      </c>
      <c r="S1979" s="173"/>
      <c r="T1979" s="175">
        <f>SUM(T1980:T2111)</f>
        <v>0</v>
      </c>
      <c r="AR1979" s="176" t="s">
        <v>83</v>
      </c>
      <c r="AT1979" s="177" t="s">
        <v>72</v>
      </c>
      <c r="AU1979" s="177" t="s">
        <v>73</v>
      </c>
      <c r="AY1979" s="176" t="s">
        <v>124</v>
      </c>
      <c r="BK1979" s="178">
        <f>SUM(BK1980:BK2111)</f>
        <v>0</v>
      </c>
    </row>
    <row r="1980" spans="1:65" s="2" customFormat="1" ht="24.2" customHeight="1">
      <c r="A1980" s="34"/>
      <c r="B1980" s="35"/>
      <c r="C1980" s="179" t="s">
        <v>835</v>
      </c>
      <c r="D1980" s="179" t="s">
        <v>125</v>
      </c>
      <c r="E1980" s="180" t="s">
        <v>1297</v>
      </c>
      <c r="F1980" s="181" t="s">
        <v>1298</v>
      </c>
      <c r="G1980" s="182" t="s">
        <v>216</v>
      </c>
      <c r="H1980" s="183">
        <v>210.73500000000001</v>
      </c>
      <c r="I1980" s="184"/>
      <c r="J1980" s="185">
        <f>ROUND(I1980*H1980,2)</f>
        <v>0</v>
      </c>
      <c r="K1980" s="186"/>
      <c r="L1980" s="39"/>
      <c r="M1980" s="187" t="s">
        <v>1</v>
      </c>
      <c r="N1980" s="188" t="s">
        <v>38</v>
      </c>
      <c r="O1980" s="71"/>
      <c r="P1980" s="189">
        <f>O1980*H1980</f>
        <v>0</v>
      </c>
      <c r="Q1980" s="189">
        <v>0</v>
      </c>
      <c r="R1980" s="189">
        <f>Q1980*H1980</f>
        <v>0</v>
      </c>
      <c r="S1980" s="189">
        <v>0</v>
      </c>
      <c r="T1980" s="190">
        <f>S1980*H1980</f>
        <v>0</v>
      </c>
      <c r="U1980" s="34"/>
      <c r="V1980" s="34"/>
      <c r="W1980" s="34"/>
      <c r="X1980" s="34"/>
      <c r="Y1980" s="34"/>
      <c r="Z1980" s="34"/>
      <c r="AA1980" s="34"/>
      <c r="AB1980" s="34"/>
      <c r="AC1980" s="34"/>
      <c r="AD1980" s="34"/>
      <c r="AE1980" s="34"/>
      <c r="AR1980" s="191" t="s">
        <v>162</v>
      </c>
      <c r="AT1980" s="191" t="s">
        <v>125</v>
      </c>
      <c r="AU1980" s="191" t="s">
        <v>81</v>
      </c>
      <c r="AY1980" s="17" t="s">
        <v>124</v>
      </c>
      <c r="BE1980" s="192">
        <f>IF(N1980="základní",J1980,0)</f>
        <v>0</v>
      </c>
      <c r="BF1980" s="192">
        <f>IF(N1980="snížená",J1980,0)</f>
        <v>0</v>
      </c>
      <c r="BG1980" s="192">
        <f>IF(N1980="zákl. přenesená",J1980,0)</f>
        <v>0</v>
      </c>
      <c r="BH1980" s="192">
        <f>IF(N1980="sníž. přenesená",J1980,0)</f>
        <v>0</v>
      </c>
      <c r="BI1980" s="192">
        <f>IF(N1980="nulová",J1980,0)</f>
        <v>0</v>
      </c>
      <c r="BJ1980" s="17" t="s">
        <v>81</v>
      </c>
      <c r="BK1980" s="192">
        <f>ROUND(I1980*H1980,2)</f>
        <v>0</v>
      </c>
      <c r="BL1980" s="17" t="s">
        <v>162</v>
      </c>
      <c r="BM1980" s="191" t="s">
        <v>1299</v>
      </c>
    </row>
    <row r="1981" spans="1:65" s="2" customFormat="1" ht="19.5">
      <c r="A1981" s="34"/>
      <c r="B1981" s="35"/>
      <c r="C1981" s="36"/>
      <c r="D1981" s="193" t="s">
        <v>130</v>
      </c>
      <c r="E1981" s="36"/>
      <c r="F1981" s="194" t="s">
        <v>1300</v>
      </c>
      <c r="G1981" s="36"/>
      <c r="H1981" s="36"/>
      <c r="I1981" s="195"/>
      <c r="J1981" s="36"/>
      <c r="K1981" s="36"/>
      <c r="L1981" s="39"/>
      <c r="M1981" s="196"/>
      <c r="N1981" s="197"/>
      <c r="O1981" s="71"/>
      <c r="P1981" s="71"/>
      <c r="Q1981" s="71"/>
      <c r="R1981" s="71"/>
      <c r="S1981" s="71"/>
      <c r="T1981" s="72"/>
      <c r="U1981" s="34"/>
      <c r="V1981" s="34"/>
      <c r="W1981" s="34"/>
      <c r="X1981" s="34"/>
      <c r="Y1981" s="34"/>
      <c r="Z1981" s="34"/>
      <c r="AA1981" s="34"/>
      <c r="AB1981" s="34"/>
      <c r="AC1981" s="34"/>
      <c r="AD1981" s="34"/>
      <c r="AE1981" s="34"/>
      <c r="AT1981" s="17" t="s">
        <v>130</v>
      </c>
      <c r="AU1981" s="17" t="s">
        <v>81</v>
      </c>
    </row>
    <row r="1982" spans="1:65" s="12" customFormat="1" ht="11.25">
      <c r="B1982" s="203"/>
      <c r="C1982" s="204"/>
      <c r="D1982" s="193" t="s">
        <v>200</v>
      </c>
      <c r="E1982" s="205" t="s">
        <v>1</v>
      </c>
      <c r="F1982" s="206" t="s">
        <v>1301</v>
      </c>
      <c r="G1982" s="204"/>
      <c r="H1982" s="205" t="s">
        <v>1</v>
      </c>
      <c r="I1982" s="207"/>
      <c r="J1982" s="204"/>
      <c r="K1982" s="204"/>
      <c r="L1982" s="208"/>
      <c r="M1982" s="209"/>
      <c r="N1982" s="210"/>
      <c r="O1982" s="210"/>
      <c r="P1982" s="210"/>
      <c r="Q1982" s="210"/>
      <c r="R1982" s="210"/>
      <c r="S1982" s="210"/>
      <c r="T1982" s="211"/>
      <c r="AT1982" s="212" t="s">
        <v>200</v>
      </c>
      <c r="AU1982" s="212" t="s">
        <v>81</v>
      </c>
      <c r="AV1982" s="12" t="s">
        <v>81</v>
      </c>
      <c r="AW1982" s="12" t="s">
        <v>30</v>
      </c>
      <c r="AX1982" s="12" t="s">
        <v>73</v>
      </c>
      <c r="AY1982" s="212" t="s">
        <v>124</v>
      </c>
    </row>
    <row r="1983" spans="1:65" s="13" customFormat="1" ht="11.25">
      <c r="B1983" s="213"/>
      <c r="C1983" s="214"/>
      <c r="D1983" s="193" t="s">
        <v>200</v>
      </c>
      <c r="E1983" s="215" t="s">
        <v>1</v>
      </c>
      <c r="F1983" s="216" t="s">
        <v>394</v>
      </c>
      <c r="G1983" s="214"/>
      <c r="H1983" s="217">
        <v>210.73500000000001</v>
      </c>
      <c r="I1983" s="218"/>
      <c r="J1983" s="214"/>
      <c r="K1983" s="214"/>
      <c r="L1983" s="219"/>
      <c r="M1983" s="220"/>
      <c r="N1983" s="221"/>
      <c r="O1983" s="221"/>
      <c r="P1983" s="221"/>
      <c r="Q1983" s="221"/>
      <c r="R1983" s="221"/>
      <c r="S1983" s="221"/>
      <c r="T1983" s="222"/>
      <c r="AT1983" s="223" t="s">
        <v>200</v>
      </c>
      <c r="AU1983" s="223" t="s">
        <v>81</v>
      </c>
      <c r="AV1983" s="13" t="s">
        <v>83</v>
      </c>
      <c r="AW1983" s="13" t="s">
        <v>30</v>
      </c>
      <c r="AX1983" s="13" t="s">
        <v>73</v>
      </c>
      <c r="AY1983" s="223" t="s">
        <v>124</v>
      </c>
    </row>
    <row r="1984" spans="1:65" s="14" customFormat="1" ht="11.25">
      <c r="B1984" s="224"/>
      <c r="C1984" s="225"/>
      <c r="D1984" s="193" t="s">
        <v>200</v>
      </c>
      <c r="E1984" s="226" t="s">
        <v>1</v>
      </c>
      <c r="F1984" s="227" t="s">
        <v>205</v>
      </c>
      <c r="G1984" s="225"/>
      <c r="H1984" s="228">
        <v>210.73500000000001</v>
      </c>
      <c r="I1984" s="229"/>
      <c r="J1984" s="225"/>
      <c r="K1984" s="225"/>
      <c r="L1984" s="230"/>
      <c r="M1984" s="231"/>
      <c r="N1984" s="232"/>
      <c r="O1984" s="232"/>
      <c r="P1984" s="232"/>
      <c r="Q1984" s="232"/>
      <c r="R1984" s="232"/>
      <c r="S1984" s="232"/>
      <c r="T1984" s="233"/>
      <c r="AT1984" s="234" t="s">
        <v>200</v>
      </c>
      <c r="AU1984" s="234" t="s">
        <v>81</v>
      </c>
      <c r="AV1984" s="14" t="s">
        <v>129</v>
      </c>
      <c r="AW1984" s="14" t="s">
        <v>30</v>
      </c>
      <c r="AX1984" s="14" t="s">
        <v>81</v>
      </c>
      <c r="AY1984" s="234" t="s">
        <v>124</v>
      </c>
    </row>
    <row r="1985" spans="1:65" s="2" customFormat="1" ht="37.9" customHeight="1">
      <c r="A1985" s="34"/>
      <c r="B1985" s="35"/>
      <c r="C1985" s="179" t="s">
        <v>1302</v>
      </c>
      <c r="D1985" s="179" t="s">
        <v>125</v>
      </c>
      <c r="E1985" s="180" t="s">
        <v>1303</v>
      </c>
      <c r="F1985" s="181" t="s">
        <v>1304</v>
      </c>
      <c r="G1985" s="182" t="s">
        <v>216</v>
      </c>
      <c r="H1985" s="183">
        <v>210.73500000000001</v>
      </c>
      <c r="I1985" s="184"/>
      <c r="J1985" s="185">
        <f>ROUND(I1985*H1985,2)</f>
        <v>0</v>
      </c>
      <c r="K1985" s="186"/>
      <c r="L1985" s="39"/>
      <c r="M1985" s="187" t="s">
        <v>1</v>
      </c>
      <c r="N1985" s="188" t="s">
        <v>38</v>
      </c>
      <c r="O1985" s="71"/>
      <c r="P1985" s="189">
        <f>O1985*H1985</f>
        <v>0</v>
      </c>
      <c r="Q1985" s="189">
        <v>0</v>
      </c>
      <c r="R1985" s="189">
        <f>Q1985*H1985</f>
        <v>0</v>
      </c>
      <c r="S1985" s="189">
        <v>0</v>
      </c>
      <c r="T1985" s="190">
        <f>S1985*H1985</f>
        <v>0</v>
      </c>
      <c r="U1985" s="34"/>
      <c r="V1985" s="34"/>
      <c r="W1985" s="34"/>
      <c r="X1985" s="34"/>
      <c r="Y1985" s="34"/>
      <c r="Z1985" s="34"/>
      <c r="AA1985" s="34"/>
      <c r="AB1985" s="34"/>
      <c r="AC1985" s="34"/>
      <c r="AD1985" s="34"/>
      <c r="AE1985" s="34"/>
      <c r="AR1985" s="191" t="s">
        <v>162</v>
      </c>
      <c r="AT1985" s="191" t="s">
        <v>125</v>
      </c>
      <c r="AU1985" s="191" t="s">
        <v>81</v>
      </c>
      <c r="AY1985" s="17" t="s">
        <v>124</v>
      </c>
      <c r="BE1985" s="192">
        <f>IF(N1985="základní",J1985,0)</f>
        <v>0</v>
      </c>
      <c r="BF1985" s="192">
        <f>IF(N1985="snížená",J1985,0)</f>
        <v>0</v>
      </c>
      <c r="BG1985" s="192">
        <f>IF(N1985="zákl. přenesená",J1985,0)</f>
        <v>0</v>
      </c>
      <c r="BH1985" s="192">
        <f>IF(N1985="sníž. přenesená",J1985,0)</f>
        <v>0</v>
      </c>
      <c r="BI1985" s="192">
        <f>IF(N1985="nulová",J1985,0)</f>
        <v>0</v>
      </c>
      <c r="BJ1985" s="17" t="s">
        <v>81</v>
      </c>
      <c r="BK1985" s="192">
        <f>ROUND(I1985*H1985,2)</f>
        <v>0</v>
      </c>
      <c r="BL1985" s="17" t="s">
        <v>162</v>
      </c>
      <c r="BM1985" s="191" t="s">
        <v>1305</v>
      </c>
    </row>
    <row r="1986" spans="1:65" s="12" customFormat="1" ht="11.25">
      <c r="B1986" s="203"/>
      <c r="C1986" s="204"/>
      <c r="D1986" s="193" t="s">
        <v>200</v>
      </c>
      <c r="E1986" s="205" t="s">
        <v>1</v>
      </c>
      <c r="F1986" s="206" t="s">
        <v>1195</v>
      </c>
      <c r="G1986" s="204"/>
      <c r="H1986" s="205" t="s">
        <v>1</v>
      </c>
      <c r="I1986" s="207"/>
      <c r="J1986" s="204"/>
      <c r="K1986" s="204"/>
      <c r="L1986" s="208"/>
      <c r="M1986" s="209"/>
      <c r="N1986" s="210"/>
      <c r="O1986" s="210"/>
      <c r="P1986" s="210"/>
      <c r="Q1986" s="210"/>
      <c r="R1986" s="210"/>
      <c r="S1986" s="210"/>
      <c r="T1986" s="211"/>
      <c r="AT1986" s="212" t="s">
        <v>200</v>
      </c>
      <c r="AU1986" s="212" t="s">
        <v>81</v>
      </c>
      <c r="AV1986" s="12" t="s">
        <v>81</v>
      </c>
      <c r="AW1986" s="12" t="s">
        <v>30</v>
      </c>
      <c r="AX1986" s="12" t="s">
        <v>73</v>
      </c>
      <c r="AY1986" s="212" t="s">
        <v>124</v>
      </c>
    </row>
    <row r="1987" spans="1:65" s="12" customFormat="1" ht="11.25">
      <c r="B1987" s="203"/>
      <c r="C1987" s="204"/>
      <c r="D1987" s="193" t="s">
        <v>200</v>
      </c>
      <c r="E1987" s="205" t="s">
        <v>1</v>
      </c>
      <c r="F1987" s="206" t="s">
        <v>227</v>
      </c>
      <c r="G1987" s="204"/>
      <c r="H1987" s="205" t="s">
        <v>1</v>
      </c>
      <c r="I1987" s="207"/>
      <c r="J1987" s="204"/>
      <c r="K1987" s="204"/>
      <c r="L1987" s="208"/>
      <c r="M1987" s="209"/>
      <c r="N1987" s="210"/>
      <c r="O1987" s="210"/>
      <c r="P1987" s="210"/>
      <c r="Q1987" s="210"/>
      <c r="R1987" s="210"/>
      <c r="S1987" s="210"/>
      <c r="T1987" s="211"/>
      <c r="AT1987" s="212" t="s">
        <v>200</v>
      </c>
      <c r="AU1987" s="212" t="s">
        <v>81</v>
      </c>
      <c r="AV1987" s="12" t="s">
        <v>81</v>
      </c>
      <c r="AW1987" s="12" t="s">
        <v>30</v>
      </c>
      <c r="AX1987" s="12" t="s">
        <v>73</v>
      </c>
      <c r="AY1987" s="212" t="s">
        <v>124</v>
      </c>
    </row>
    <row r="1988" spans="1:65" s="12" customFormat="1" ht="11.25">
      <c r="B1988" s="203"/>
      <c r="C1988" s="204"/>
      <c r="D1988" s="193" t="s">
        <v>200</v>
      </c>
      <c r="E1988" s="205" t="s">
        <v>1</v>
      </c>
      <c r="F1988" s="206" t="s">
        <v>229</v>
      </c>
      <c r="G1988" s="204"/>
      <c r="H1988" s="205" t="s">
        <v>1</v>
      </c>
      <c r="I1988" s="207"/>
      <c r="J1988" s="204"/>
      <c r="K1988" s="204"/>
      <c r="L1988" s="208"/>
      <c r="M1988" s="209"/>
      <c r="N1988" s="210"/>
      <c r="O1988" s="210"/>
      <c r="P1988" s="210"/>
      <c r="Q1988" s="210"/>
      <c r="R1988" s="210"/>
      <c r="S1988" s="210"/>
      <c r="T1988" s="211"/>
      <c r="AT1988" s="212" t="s">
        <v>200</v>
      </c>
      <c r="AU1988" s="212" t="s">
        <v>81</v>
      </c>
      <c r="AV1988" s="12" t="s">
        <v>81</v>
      </c>
      <c r="AW1988" s="12" t="s">
        <v>30</v>
      </c>
      <c r="AX1988" s="12" t="s">
        <v>73</v>
      </c>
      <c r="AY1988" s="212" t="s">
        <v>124</v>
      </c>
    </row>
    <row r="1989" spans="1:65" s="13" customFormat="1" ht="11.25">
      <c r="B1989" s="213"/>
      <c r="C1989" s="214"/>
      <c r="D1989" s="193" t="s">
        <v>200</v>
      </c>
      <c r="E1989" s="215" t="s">
        <v>1</v>
      </c>
      <c r="F1989" s="216" t="s">
        <v>1306</v>
      </c>
      <c r="G1989" s="214"/>
      <c r="H1989" s="217">
        <v>26.123999999999999</v>
      </c>
      <c r="I1989" s="218"/>
      <c r="J1989" s="214"/>
      <c r="K1989" s="214"/>
      <c r="L1989" s="219"/>
      <c r="M1989" s="220"/>
      <c r="N1989" s="221"/>
      <c r="O1989" s="221"/>
      <c r="P1989" s="221"/>
      <c r="Q1989" s="221"/>
      <c r="R1989" s="221"/>
      <c r="S1989" s="221"/>
      <c r="T1989" s="222"/>
      <c r="AT1989" s="223" t="s">
        <v>200</v>
      </c>
      <c r="AU1989" s="223" t="s">
        <v>81</v>
      </c>
      <c r="AV1989" s="13" t="s">
        <v>83</v>
      </c>
      <c r="AW1989" s="13" t="s">
        <v>30</v>
      </c>
      <c r="AX1989" s="13" t="s">
        <v>73</v>
      </c>
      <c r="AY1989" s="223" t="s">
        <v>124</v>
      </c>
    </row>
    <row r="1990" spans="1:65" s="13" customFormat="1" ht="11.25">
      <c r="B1990" s="213"/>
      <c r="C1990" s="214"/>
      <c r="D1990" s="193" t="s">
        <v>200</v>
      </c>
      <c r="E1990" s="215" t="s">
        <v>1</v>
      </c>
      <c r="F1990" s="216" t="s">
        <v>409</v>
      </c>
      <c r="G1990" s="214"/>
      <c r="H1990" s="217">
        <v>-3.1520000000000001</v>
      </c>
      <c r="I1990" s="218"/>
      <c r="J1990" s="214"/>
      <c r="K1990" s="214"/>
      <c r="L1990" s="219"/>
      <c r="M1990" s="220"/>
      <c r="N1990" s="221"/>
      <c r="O1990" s="221"/>
      <c r="P1990" s="221"/>
      <c r="Q1990" s="221"/>
      <c r="R1990" s="221"/>
      <c r="S1990" s="221"/>
      <c r="T1990" s="222"/>
      <c r="AT1990" s="223" t="s">
        <v>200</v>
      </c>
      <c r="AU1990" s="223" t="s">
        <v>81</v>
      </c>
      <c r="AV1990" s="13" t="s">
        <v>83</v>
      </c>
      <c r="AW1990" s="13" t="s">
        <v>30</v>
      </c>
      <c r="AX1990" s="13" t="s">
        <v>73</v>
      </c>
      <c r="AY1990" s="223" t="s">
        <v>124</v>
      </c>
    </row>
    <row r="1991" spans="1:65" s="13" customFormat="1" ht="11.25">
      <c r="B1991" s="213"/>
      <c r="C1991" s="214"/>
      <c r="D1991" s="193" t="s">
        <v>200</v>
      </c>
      <c r="E1991" s="215" t="s">
        <v>1</v>
      </c>
      <c r="F1991" s="216" t="s">
        <v>1307</v>
      </c>
      <c r="G1991" s="214"/>
      <c r="H1991" s="217">
        <v>-1.65</v>
      </c>
      <c r="I1991" s="218"/>
      <c r="J1991" s="214"/>
      <c r="K1991" s="214"/>
      <c r="L1991" s="219"/>
      <c r="M1991" s="220"/>
      <c r="N1991" s="221"/>
      <c r="O1991" s="221"/>
      <c r="P1991" s="221"/>
      <c r="Q1991" s="221"/>
      <c r="R1991" s="221"/>
      <c r="S1991" s="221"/>
      <c r="T1991" s="222"/>
      <c r="AT1991" s="223" t="s">
        <v>200</v>
      </c>
      <c r="AU1991" s="223" t="s">
        <v>81</v>
      </c>
      <c r="AV1991" s="13" t="s">
        <v>83</v>
      </c>
      <c r="AW1991" s="13" t="s">
        <v>30</v>
      </c>
      <c r="AX1991" s="13" t="s">
        <v>73</v>
      </c>
      <c r="AY1991" s="223" t="s">
        <v>124</v>
      </c>
    </row>
    <row r="1992" spans="1:65" s="13" customFormat="1" ht="11.25">
      <c r="B1992" s="213"/>
      <c r="C1992" s="214"/>
      <c r="D1992" s="193" t="s">
        <v>200</v>
      </c>
      <c r="E1992" s="215" t="s">
        <v>1</v>
      </c>
      <c r="F1992" s="216" t="s">
        <v>1308</v>
      </c>
      <c r="G1992" s="214"/>
      <c r="H1992" s="217">
        <v>11.55</v>
      </c>
      <c r="I1992" s="218"/>
      <c r="J1992" s="214"/>
      <c r="K1992" s="214"/>
      <c r="L1992" s="219"/>
      <c r="M1992" s="220"/>
      <c r="N1992" s="221"/>
      <c r="O1992" s="221"/>
      <c r="P1992" s="221"/>
      <c r="Q1992" s="221"/>
      <c r="R1992" s="221"/>
      <c r="S1992" s="221"/>
      <c r="T1992" s="222"/>
      <c r="AT1992" s="223" t="s">
        <v>200</v>
      </c>
      <c r="AU1992" s="223" t="s">
        <v>81</v>
      </c>
      <c r="AV1992" s="13" t="s">
        <v>83</v>
      </c>
      <c r="AW1992" s="13" t="s">
        <v>30</v>
      </c>
      <c r="AX1992" s="13" t="s">
        <v>73</v>
      </c>
      <c r="AY1992" s="223" t="s">
        <v>124</v>
      </c>
    </row>
    <row r="1993" spans="1:65" s="13" customFormat="1" ht="11.25">
      <c r="B1993" s="213"/>
      <c r="C1993" s="214"/>
      <c r="D1993" s="193" t="s">
        <v>200</v>
      </c>
      <c r="E1993" s="215" t="s">
        <v>1</v>
      </c>
      <c r="F1993" s="216" t="s">
        <v>864</v>
      </c>
      <c r="G1993" s="214"/>
      <c r="H1993" s="217">
        <v>-2.3639999999999999</v>
      </c>
      <c r="I1993" s="218"/>
      <c r="J1993" s="214"/>
      <c r="K1993" s="214"/>
      <c r="L1993" s="219"/>
      <c r="M1993" s="220"/>
      <c r="N1993" s="221"/>
      <c r="O1993" s="221"/>
      <c r="P1993" s="221"/>
      <c r="Q1993" s="221"/>
      <c r="R1993" s="221"/>
      <c r="S1993" s="221"/>
      <c r="T1993" s="222"/>
      <c r="AT1993" s="223" t="s">
        <v>200</v>
      </c>
      <c r="AU1993" s="223" t="s">
        <v>81</v>
      </c>
      <c r="AV1993" s="13" t="s">
        <v>83</v>
      </c>
      <c r="AW1993" s="13" t="s">
        <v>30</v>
      </c>
      <c r="AX1993" s="13" t="s">
        <v>73</v>
      </c>
      <c r="AY1993" s="223" t="s">
        <v>124</v>
      </c>
    </row>
    <row r="1994" spans="1:65" s="13" customFormat="1" ht="11.25">
      <c r="B1994" s="213"/>
      <c r="C1994" s="214"/>
      <c r="D1994" s="193" t="s">
        <v>200</v>
      </c>
      <c r="E1994" s="215" t="s">
        <v>1</v>
      </c>
      <c r="F1994" s="216" t="s">
        <v>1309</v>
      </c>
      <c r="G1994" s="214"/>
      <c r="H1994" s="217">
        <v>9.24</v>
      </c>
      <c r="I1994" s="218"/>
      <c r="J1994" s="214"/>
      <c r="K1994" s="214"/>
      <c r="L1994" s="219"/>
      <c r="M1994" s="220"/>
      <c r="N1994" s="221"/>
      <c r="O1994" s="221"/>
      <c r="P1994" s="221"/>
      <c r="Q1994" s="221"/>
      <c r="R1994" s="221"/>
      <c r="S1994" s="221"/>
      <c r="T1994" s="222"/>
      <c r="AT1994" s="223" t="s">
        <v>200</v>
      </c>
      <c r="AU1994" s="223" t="s">
        <v>81</v>
      </c>
      <c r="AV1994" s="13" t="s">
        <v>83</v>
      </c>
      <c r="AW1994" s="13" t="s">
        <v>30</v>
      </c>
      <c r="AX1994" s="13" t="s">
        <v>73</v>
      </c>
      <c r="AY1994" s="223" t="s">
        <v>124</v>
      </c>
    </row>
    <row r="1995" spans="1:65" s="13" customFormat="1" ht="11.25">
      <c r="B1995" s="213"/>
      <c r="C1995" s="214"/>
      <c r="D1995" s="193" t="s">
        <v>200</v>
      </c>
      <c r="E1995" s="215" t="s">
        <v>1</v>
      </c>
      <c r="F1995" s="216" t="s">
        <v>412</v>
      </c>
      <c r="G1995" s="214"/>
      <c r="H1995" s="217">
        <v>-1.1819999999999999</v>
      </c>
      <c r="I1995" s="218"/>
      <c r="J1995" s="214"/>
      <c r="K1995" s="214"/>
      <c r="L1995" s="219"/>
      <c r="M1995" s="220"/>
      <c r="N1995" s="221"/>
      <c r="O1995" s="221"/>
      <c r="P1995" s="221"/>
      <c r="Q1995" s="221"/>
      <c r="R1995" s="221"/>
      <c r="S1995" s="221"/>
      <c r="T1995" s="222"/>
      <c r="AT1995" s="223" t="s">
        <v>200</v>
      </c>
      <c r="AU1995" s="223" t="s">
        <v>81</v>
      </c>
      <c r="AV1995" s="13" t="s">
        <v>83</v>
      </c>
      <c r="AW1995" s="13" t="s">
        <v>30</v>
      </c>
      <c r="AX1995" s="13" t="s">
        <v>73</v>
      </c>
      <c r="AY1995" s="223" t="s">
        <v>124</v>
      </c>
    </row>
    <row r="1996" spans="1:65" s="13" customFormat="1" ht="11.25">
      <c r="B1996" s="213"/>
      <c r="C1996" s="214"/>
      <c r="D1996" s="193" t="s">
        <v>200</v>
      </c>
      <c r="E1996" s="215" t="s">
        <v>1</v>
      </c>
      <c r="F1996" s="216" t="s">
        <v>1310</v>
      </c>
      <c r="G1996" s="214"/>
      <c r="H1996" s="217">
        <v>10.29</v>
      </c>
      <c r="I1996" s="218"/>
      <c r="J1996" s="214"/>
      <c r="K1996" s="214"/>
      <c r="L1996" s="219"/>
      <c r="M1996" s="220"/>
      <c r="N1996" s="221"/>
      <c r="O1996" s="221"/>
      <c r="P1996" s="221"/>
      <c r="Q1996" s="221"/>
      <c r="R1996" s="221"/>
      <c r="S1996" s="221"/>
      <c r="T1996" s="222"/>
      <c r="AT1996" s="223" t="s">
        <v>200</v>
      </c>
      <c r="AU1996" s="223" t="s">
        <v>81</v>
      </c>
      <c r="AV1996" s="13" t="s">
        <v>83</v>
      </c>
      <c r="AW1996" s="13" t="s">
        <v>30</v>
      </c>
      <c r="AX1996" s="13" t="s">
        <v>73</v>
      </c>
      <c r="AY1996" s="223" t="s">
        <v>124</v>
      </c>
    </row>
    <row r="1997" spans="1:65" s="13" customFormat="1" ht="11.25">
      <c r="B1997" s="213"/>
      <c r="C1997" s="214"/>
      <c r="D1997" s="193" t="s">
        <v>200</v>
      </c>
      <c r="E1997" s="215" t="s">
        <v>1</v>
      </c>
      <c r="F1997" s="216" t="s">
        <v>412</v>
      </c>
      <c r="G1997" s="214"/>
      <c r="H1997" s="217">
        <v>-1.1819999999999999</v>
      </c>
      <c r="I1997" s="218"/>
      <c r="J1997" s="214"/>
      <c r="K1997" s="214"/>
      <c r="L1997" s="219"/>
      <c r="M1997" s="220"/>
      <c r="N1997" s="221"/>
      <c r="O1997" s="221"/>
      <c r="P1997" s="221"/>
      <c r="Q1997" s="221"/>
      <c r="R1997" s="221"/>
      <c r="S1997" s="221"/>
      <c r="T1997" s="222"/>
      <c r="AT1997" s="223" t="s">
        <v>200</v>
      </c>
      <c r="AU1997" s="223" t="s">
        <v>81</v>
      </c>
      <c r="AV1997" s="13" t="s">
        <v>83</v>
      </c>
      <c r="AW1997" s="13" t="s">
        <v>30</v>
      </c>
      <c r="AX1997" s="13" t="s">
        <v>73</v>
      </c>
      <c r="AY1997" s="223" t="s">
        <v>124</v>
      </c>
    </row>
    <row r="1998" spans="1:65" s="13" customFormat="1" ht="11.25">
      <c r="B1998" s="213"/>
      <c r="C1998" s="214"/>
      <c r="D1998" s="193" t="s">
        <v>200</v>
      </c>
      <c r="E1998" s="215" t="s">
        <v>1</v>
      </c>
      <c r="F1998" s="216" t="s">
        <v>1311</v>
      </c>
      <c r="G1998" s="214"/>
      <c r="H1998" s="217">
        <v>15.54</v>
      </c>
      <c r="I1998" s="218"/>
      <c r="J1998" s="214"/>
      <c r="K1998" s="214"/>
      <c r="L1998" s="219"/>
      <c r="M1998" s="220"/>
      <c r="N1998" s="221"/>
      <c r="O1998" s="221"/>
      <c r="P1998" s="221"/>
      <c r="Q1998" s="221"/>
      <c r="R1998" s="221"/>
      <c r="S1998" s="221"/>
      <c r="T1998" s="222"/>
      <c r="AT1998" s="223" t="s">
        <v>200</v>
      </c>
      <c r="AU1998" s="223" t="s">
        <v>81</v>
      </c>
      <c r="AV1998" s="13" t="s">
        <v>83</v>
      </c>
      <c r="AW1998" s="13" t="s">
        <v>30</v>
      </c>
      <c r="AX1998" s="13" t="s">
        <v>73</v>
      </c>
      <c r="AY1998" s="223" t="s">
        <v>124</v>
      </c>
    </row>
    <row r="1999" spans="1:65" s="13" customFormat="1" ht="11.25">
      <c r="B1999" s="213"/>
      <c r="C1999" s="214"/>
      <c r="D1999" s="193" t="s">
        <v>200</v>
      </c>
      <c r="E1999" s="215" t="s">
        <v>1</v>
      </c>
      <c r="F1999" s="216" t="s">
        <v>1312</v>
      </c>
      <c r="G1999" s="214"/>
      <c r="H1999" s="217">
        <v>-1.89</v>
      </c>
      <c r="I1999" s="218"/>
      <c r="J1999" s="214"/>
      <c r="K1999" s="214"/>
      <c r="L1999" s="219"/>
      <c r="M1999" s="220"/>
      <c r="N1999" s="221"/>
      <c r="O1999" s="221"/>
      <c r="P1999" s="221"/>
      <c r="Q1999" s="221"/>
      <c r="R1999" s="221"/>
      <c r="S1999" s="221"/>
      <c r="T1999" s="222"/>
      <c r="AT1999" s="223" t="s">
        <v>200</v>
      </c>
      <c r="AU1999" s="223" t="s">
        <v>81</v>
      </c>
      <c r="AV1999" s="13" t="s">
        <v>83</v>
      </c>
      <c r="AW1999" s="13" t="s">
        <v>30</v>
      </c>
      <c r="AX1999" s="13" t="s">
        <v>73</v>
      </c>
      <c r="AY1999" s="223" t="s">
        <v>124</v>
      </c>
    </row>
    <row r="2000" spans="1:65" s="12" customFormat="1" ht="11.25">
      <c r="B2000" s="203"/>
      <c r="C2000" s="204"/>
      <c r="D2000" s="193" t="s">
        <v>200</v>
      </c>
      <c r="E2000" s="205" t="s">
        <v>1</v>
      </c>
      <c r="F2000" s="206" t="s">
        <v>231</v>
      </c>
      <c r="G2000" s="204"/>
      <c r="H2000" s="205" t="s">
        <v>1</v>
      </c>
      <c r="I2000" s="207"/>
      <c r="J2000" s="204"/>
      <c r="K2000" s="204"/>
      <c r="L2000" s="208"/>
      <c r="M2000" s="209"/>
      <c r="N2000" s="210"/>
      <c r="O2000" s="210"/>
      <c r="P2000" s="210"/>
      <c r="Q2000" s="210"/>
      <c r="R2000" s="210"/>
      <c r="S2000" s="210"/>
      <c r="T2000" s="211"/>
      <c r="AT2000" s="212" t="s">
        <v>200</v>
      </c>
      <c r="AU2000" s="212" t="s">
        <v>81</v>
      </c>
      <c r="AV2000" s="12" t="s">
        <v>81</v>
      </c>
      <c r="AW2000" s="12" t="s">
        <v>30</v>
      </c>
      <c r="AX2000" s="12" t="s">
        <v>73</v>
      </c>
      <c r="AY2000" s="212" t="s">
        <v>124</v>
      </c>
    </row>
    <row r="2001" spans="2:51" s="13" customFormat="1" ht="11.25">
      <c r="B2001" s="213"/>
      <c r="C2001" s="214"/>
      <c r="D2001" s="193" t="s">
        <v>200</v>
      </c>
      <c r="E2001" s="215" t="s">
        <v>1</v>
      </c>
      <c r="F2001" s="216" t="s">
        <v>1313</v>
      </c>
      <c r="G2001" s="214"/>
      <c r="H2001" s="217">
        <v>26.123999999999999</v>
      </c>
      <c r="I2001" s="218"/>
      <c r="J2001" s="214"/>
      <c r="K2001" s="214"/>
      <c r="L2001" s="219"/>
      <c r="M2001" s="220"/>
      <c r="N2001" s="221"/>
      <c r="O2001" s="221"/>
      <c r="P2001" s="221"/>
      <c r="Q2001" s="221"/>
      <c r="R2001" s="221"/>
      <c r="S2001" s="221"/>
      <c r="T2001" s="222"/>
      <c r="AT2001" s="223" t="s">
        <v>200</v>
      </c>
      <c r="AU2001" s="223" t="s">
        <v>81</v>
      </c>
      <c r="AV2001" s="13" t="s">
        <v>83</v>
      </c>
      <c r="AW2001" s="13" t="s">
        <v>30</v>
      </c>
      <c r="AX2001" s="13" t="s">
        <v>73</v>
      </c>
      <c r="AY2001" s="223" t="s">
        <v>124</v>
      </c>
    </row>
    <row r="2002" spans="2:51" s="13" customFormat="1" ht="11.25">
      <c r="B2002" s="213"/>
      <c r="C2002" s="214"/>
      <c r="D2002" s="193" t="s">
        <v>200</v>
      </c>
      <c r="E2002" s="215" t="s">
        <v>1</v>
      </c>
      <c r="F2002" s="216" t="s">
        <v>409</v>
      </c>
      <c r="G2002" s="214"/>
      <c r="H2002" s="217">
        <v>-3.1520000000000001</v>
      </c>
      <c r="I2002" s="218"/>
      <c r="J2002" s="214"/>
      <c r="K2002" s="214"/>
      <c r="L2002" s="219"/>
      <c r="M2002" s="220"/>
      <c r="N2002" s="221"/>
      <c r="O2002" s="221"/>
      <c r="P2002" s="221"/>
      <c r="Q2002" s="221"/>
      <c r="R2002" s="221"/>
      <c r="S2002" s="221"/>
      <c r="T2002" s="222"/>
      <c r="AT2002" s="223" t="s">
        <v>200</v>
      </c>
      <c r="AU2002" s="223" t="s">
        <v>81</v>
      </c>
      <c r="AV2002" s="13" t="s">
        <v>83</v>
      </c>
      <c r="AW2002" s="13" t="s">
        <v>30</v>
      </c>
      <c r="AX2002" s="13" t="s">
        <v>73</v>
      </c>
      <c r="AY2002" s="223" t="s">
        <v>124</v>
      </c>
    </row>
    <row r="2003" spans="2:51" s="13" customFormat="1" ht="11.25">
      <c r="B2003" s="213"/>
      <c r="C2003" s="214"/>
      <c r="D2003" s="193" t="s">
        <v>200</v>
      </c>
      <c r="E2003" s="215" t="s">
        <v>1</v>
      </c>
      <c r="F2003" s="216" t="s">
        <v>1307</v>
      </c>
      <c r="G2003" s="214"/>
      <c r="H2003" s="217">
        <v>-1.65</v>
      </c>
      <c r="I2003" s="218"/>
      <c r="J2003" s="214"/>
      <c r="K2003" s="214"/>
      <c r="L2003" s="219"/>
      <c r="M2003" s="220"/>
      <c r="N2003" s="221"/>
      <c r="O2003" s="221"/>
      <c r="P2003" s="221"/>
      <c r="Q2003" s="221"/>
      <c r="R2003" s="221"/>
      <c r="S2003" s="221"/>
      <c r="T2003" s="222"/>
      <c r="AT2003" s="223" t="s">
        <v>200</v>
      </c>
      <c r="AU2003" s="223" t="s">
        <v>81</v>
      </c>
      <c r="AV2003" s="13" t="s">
        <v>83</v>
      </c>
      <c r="AW2003" s="13" t="s">
        <v>30</v>
      </c>
      <c r="AX2003" s="13" t="s">
        <v>73</v>
      </c>
      <c r="AY2003" s="223" t="s">
        <v>124</v>
      </c>
    </row>
    <row r="2004" spans="2:51" s="13" customFormat="1" ht="11.25">
      <c r="B2004" s="213"/>
      <c r="C2004" s="214"/>
      <c r="D2004" s="193" t="s">
        <v>200</v>
      </c>
      <c r="E2004" s="215" t="s">
        <v>1</v>
      </c>
      <c r="F2004" s="216" t="s">
        <v>1314</v>
      </c>
      <c r="G2004" s="214"/>
      <c r="H2004" s="217">
        <v>11.55</v>
      </c>
      <c r="I2004" s="218"/>
      <c r="J2004" s="214"/>
      <c r="K2004" s="214"/>
      <c r="L2004" s="219"/>
      <c r="M2004" s="220"/>
      <c r="N2004" s="221"/>
      <c r="O2004" s="221"/>
      <c r="P2004" s="221"/>
      <c r="Q2004" s="221"/>
      <c r="R2004" s="221"/>
      <c r="S2004" s="221"/>
      <c r="T2004" s="222"/>
      <c r="AT2004" s="223" t="s">
        <v>200</v>
      </c>
      <c r="AU2004" s="223" t="s">
        <v>81</v>
      </c>
      <c r="AV2004" s="13" t="s">
        <v>83</v>
      </c>
      <c r="AW2004" s="13" t="s">
        <v>30</v>
      </c>
      <c r="AX2004" s="13" t="s">
        <v>73</v>
      </c>
      <c r="AY2004" s="223" t="s">
        <v>124</v>
      </c>
    </row>
    <row r="2005" spans="2:51" s="13" customFormat="1" ht="11.25">
      <c r="B2005" s="213"/>
      <c r="C2005" s="214"/>
      <c r="D2005" s="193" t="s">
        <v>200</v>
      </c>
      <c r="E2005" s="215" t="s">
        <v>1</v>
      </c>
      <c r="F2005" s="216" t="s">
        <v>864</v>
      </c>
      <c r="G2005" s="214"/>
      <c r="H2005" s="217">
        <v>-2.3639999999999999</v>
      </c>
      <c r="I2005" s="218"/>
      <c r="J2005" s="214"/>
      <c r="K2005" s="214"/>
      <c r="L2005" s="219"/>
      <c r="M2005" s="220"/>
      <c r="N2005" s="221"/>
      <c r="O2005" s="221"/>
      <c r="P2005" s="221"/>
      <c r="Q2005" s="221"/>
      <c r="R2005" s="221"/>
      <c r="S2005" s="221"/>
      <c r="T2005" s="222"/>
      <c r="AT2005" s="223" t="s">
        <v>200</v>
      </c>
      <c r="AU2005" s="223" t="s">
        <v>81</v>
      </c>
      <c r="AV2005" s="13" t="s">
        <v>83</v>
      </c>
      <c r="AW2005" s="13" t="s">
        <v>30</v>
      </c>
      <c r="AX2005" s="13" t="s">
        <v>73</v>
      </c>
      <c r="AY2005" s="223" t="s">
        <v>124</v>
      </c>
    </row>
    <row r="2006" spans="2:51" s="13" customFormat="1" ht="11.25">
      <c r="B2006" s="213"/>
      <c r="C2006" s="214"/>
      <c r="D2006" s="193" t="s">
        <v>200</v>
      </c>
      <c r="E2006" s="215" t="s">
        <v>1</v>
      </c>
      <c r="F2006" s="216" t="s">
        <v>1315</v>
      </c>
      <c r="G2006" s="214"/>
      <c r="H2006" s="217">
        <v>9.24</v>
      </c>
      <c r="I2006" s="218"/>
      <c r="J2006" s="214"/>
      <c r="K2006" s="214"/>
      <c r="L2006" s="219"/>
      <c r="M2006" s="220"/>
      <c r="N2006" s="221"/>
      <c r="O2006" s="221"/>
      <c r="P2006" s="221"/>
      <c r="Q2006" s="221"/>
      <c r="R2006" s="221"/>
      <c r="S2006" s="221"/>
      <c r="T2006" s="222"/>
      <c r="AT2006" s="223" t="s">
        <v>200</v>
      </c>
      <c r="AU2006" s="223" t="s">
        <v>81</v>
      </c>
      <c r="AV2006" s="13" t="s">
        <v>83</v>
      </c>
      <c r="AW2006" s="13" t="s">
        <v>30</v>
      </c>
      <c r="AX2006" s="13" t="s">
        <v>73</v>
      </c>
      <c r="AY2006" s="223" t="s">
        <v>124</v>
      </c>
    </row>
    <row r="2007" spans="2:51" s="13" customFormat="1" ht="11.25">
      <c r="B2007" s="213"/>
      <c r="C2007" s="214"/>
      <c r="D2007" s="193" t="s">
        <v>200</v>
      </c>
      <c r="E2007" s="215" t="s">
        <v>1</v>
      </c>
      <c r="F2007" s="216" t="s">
        <v>412</v>
      </c>
      <c r="G2007" s="214"/>
      <c r="H2007" s="217">
        <v>-1.1819999999999999</v>
      </c>
      <c r="I2007" s="218"/>
      <c r="J2007" s="214"/>
      <c r="K2007" s="214"/>
      <c r="L2007" s="219"/>
      <c r="M2007" s="220"/>
      <c r="N2007" s="221"/>
      <c r="O2007" s="221"/>
      <c r="P2007" s="221"/>
      <c r="Q2007" s="221"/>
      <c r="R2007" s="221"/>
      <c r="S2007" s="221"/>
      <c r="T2007" s="222"/>
      <c r="AT2007" s="223" t="s">
        <v>200</v>
      </c>
      <c r="AU2007" s="223" t="s">
        <v>81</v>
      </c>
      <c r="AV2007" s="13" t="s">
        <v>83</v>
      </c>
      <c r="AW2007" s="13" t="s">
        <v>30</v>
      </c>
      <c r="AX2007" s="13" t="s">
        <v>73</v>
      </c>
      <c r="AY2007" s="223" t="s">
        <v>124</v>
      </c>
    </row>
    <row r="2008" spans="2:51" s="13" customFormat="1" ht="11.25">
      <c r="B2008" s="213"/>
      <c r="C2008" s="214"/>
      <c r="D2008" s="193" t="s">
        <v>200</v>
      </c>
      <c r="E2008" s="215" t="s">
        <v>1</v>
      </c>
      <c r="F2008" s="216" t="s">
        <v>1316</v>
      </c>
      <c r="G2008" s="214"/>
      <c r="H2008" s="217">
        <v>10.29</v>
      </c>
      <c r="I2008" s="218"/>
      <c r="J2008" s="214"/>
      <c r="K2008" s="214"/>
      <c r="L2008" s="219"/>
      <c r="M2008" s="220"/>
      <c r="N2008" s="221"/>
      <c r="O2008" s="221"/>
      <c r="P2008" s="221"/>
      <c r="Q2008" s="221"/>
      <c r="R2008" s="221"/>
      <c r="S2008" s="221"/>
      <c r="T2008" s="222"/>
      <c r="AT2008" s="223" t="s">
        <v>200</v>
      </c>
      <c r="AU2008" s="223" t="s">
        <v>81</v>
      </c>
      <c r="AV2008" s="13" t="s">
        <v>83</v>
      </c>
      <c r="AW2008" s="13" t="s">
        <v>30</v>
      </c>
      <c r="AX2008" s="13" t="s">
        <v>73</v>
      </c>
      <c r="AY2008" s="223" t="s">
        <v>124</v>
      </c>
    </row>
    <row r="2009" spans="2:51" s="13" customFormat="1" ht="11.25">
      <c r="B2009" s="213"/>
      <c r="C2009" s="214"/>
      <c r="D2009" s="193" t="s">
        <v>200</v>
      </c>
      <c r="E2009" s="215" t="s">
        <v>1</v>
      </c>
      <c r="F2009" s="216" t="s">
        <v>412</v>
      </c>
      <c r="G2009" s="214"/>
      <c r="H2009" s="217">
        <v>-1.1819999999999999</v>
      </c>
      <c r="I2009" s="218"/>
      <c r="J2009" s="214"/>
      <c r="K2009" s="214"/>
      <c r="L2009" s="219"/>
      <c r="M2009" s="220"/>
      <c r="N2009" s="221"/>
      <c r="O2009" s="221"/>
      <c r="P2009" s="221"/>
      <c r="Q2009" s="221"/>
      <c r="R2009" s="221"/>
      <c r="S2009" s="221"/>
      <c r="T2009" s="222"/>
      <c r="AT2009" s="223" t="s">
        <v>200</v>
      </c>
      <c r="AU2009" s="223" t="s">
        <v>81</v>
      </c>
      <c r="AV2009" s="13" t="s">
        <v>83</v>
      </c>
      <c r="AW2009" s="13" t="s">
        <v>30</v>
      </c>
      <c r="AX2009" s="13" t="s">
        <v>73</v>
      </c>
      <c r="AY2009" s="223" t="s">
        <v>124</v>
      </c>
    </row>
    <row r="2010" spans="2:51" s="12" customFormat="1" ht="11.25">
      <c r="B2010" s="203"/>
      <c r="C2010" s="204"/>
      <c r="D2010" s="193" t="s">
        <v>200</v>
      </c>
      <c r="E2010" s="205" t="s">
        <v>1</v>
      </c>
      <c r="F2010" s="206" t="s">
        <v>232</v>
      </c>
      <c r="G2010" s="204"/>
      <c r="H2010" s="205" t="s">
        <v>1</v>
      </c>
      <c r="I2010" s="207"/>
      <c r="J2010" s="204"/>
      <c r="K2010" s="204"/>
      <c r="L2010" s="208"/>
      <c r="M2010" s="209"/>
      <c r="N2010" s="210"/>
      <c r="O2010" s="210"/>
      <c r="P2010" s="210"/>
      <c r="Q2010" s="210"/>
      <c r="R2010" s="210"/>
      <c r="S2010" s="210"/>
      <c r="T2010" s="211"/>
      <c r="AT2010" s="212" t="s">
        <v>200</v>
      </c>
      <c r="AU2010" s="212" t="s">
        <v>81</v>
      </c>
      <c r="AV2010" s="12" t="s">
        <v>81</v>
      </c>
      <c r="AW2010" s="12" t="s">
        <v>30</v>
      </c>
      <c r="AX2010" s="12" t="s">
        <v>73</v>
      </c>
      <c r="AY2010" s="212" t="s">
        <v>124</v>
      </c>
    </row>
    <row r="2011" spans="2:51" s="12" customFormat="1" ht="11.25">
      <c r="B2011" s="203"/>
      <c r="C2011" s="204"/>
      <c r="D2011" s="193" t="s">
        <v>200</v>
      </c>
      <c r="E2011" s="205" t="s">
        <v>1</v>
      </c>
      <c r="F2011" s="206" t="s">
        <v>229</v>
      </c>
      <c r="G2011" s="204"/>
      <c r="H2011" s="205" t="s">
        <v>1</v>
      </c>
      <c r="I2011" s="207"/>
      <c r="J2011" s="204"/>
      <c r="K2011" s="204"/>
      <c r="L2011" s="208"/>
      <c r="M2011" s="209"/>
      <c r="N2011" s="210"/>
      <c r="O2011" s="210"/>
      <c r="P2011" s="210"/>
      <c r="Q2011" s="210"/>
      <c r="R2011" s="210"/>
      <c r="S2011" s="210"/>
      <c r="T2011" s="211"/>
      <c r="AT2011" s="212" t="s">
        <v>200</v>
      </c>
      <c r="AU2011" s="212" t="s">
        <v>81</v>
      </c>
      <c r="AV2011" s="12" t="s">
        <v>81</v>
      </c>
      <c r="AW2011" s="12" t="s">
        <v>30</v>
      </c>
      <c r="AX2011" s="12" t="s">
        <v>73</v>
      </c>
      <c r="AY2011" s="212" t="s">
        <v>124</v>
      </c>
    </row>
    <row r="2012" spans="2:51" s="13" customFormat="1" ht="11.25">
      <c r="B2012" s="213"/>
      <c r="C2012" s="214"/>
      <c r="D2012" s="193" t="s">
        <v>200</v>
      </c>
      <c r="E2012" s="215" t="s">
        <v>1</v>
      </c>
      <c r="F2012" s="216" t="s">
        <v>1317</v>
      </c>
      <c r="G2012" s="214"/>
      <c r="H2012" s="217">
        <v>33.347999999999999</v>
      </c>
      <c r="I2012" s="218"/>
      <c r="J2012" s="214"/>
      <c r="K2012" s="214"/>
      <c r="L2012" s="219"/>
      <c r="M2012" s="220"/>
      <c r="N2012" s="221"/>
      <c r="O2012" s="221"/>
      <c r="P2012" s="221"/>
      <c r="Q2012" s="221"/>
      <c r="R2012" s="221"/>
      <c r="S2012" s="221"/>
      <c r="T2012" s="222"/>
      <c r="AT2012" s="223" t="s">
        <v>200</v>
      </c>
      <c r="AU2012" s="223" t="s">
        <v>81</v>
      </c>
      <c r="AV2012" s="13" t="s">
        <v>83</v>
      </c>
      <c r="AW2012" s="13" t="s">
        <v>30</v>
      </c>
      <c r="AX2012" s="13" t="s">
        <v>73</v>
      </c>
      <c r="AY2012" s="223" t="s">
        <v>124</v>
      </c>
    </row>
    <row r="2013" spans="2:51" s="13" customFormat="1" ht="11.25">
      <c r="B2013" s="213"/>
      <c r="C2013" s="214"/>
      <c r="D2013" s="193" t="s">
        <v>200</v>
      </c>
      <c r="E2013" s="215" t="s">
        <v>1</v>
      </c>
      <c r="F2013" s="216" t="s">
        <v>416</v>
      </c>
      <c r="G2013" s="214"/>
      <c r="H2013" s="217">
        <v>-1.5760000000000001</v>
      </c>
      <c r="I2013" s="218"/>
      <c r="J2013" s="214"/>
      <c r="K2013" s="214"/>
      <c r="L2013" s="219"/>
      <c r="M2013" s="220"/>
      <c r="N2013" s="221"/>
      <c r="O2013" s="221"/>
      <c r="P2013" s="221"/>
      <c r="Q2013" s="221"/>
      <c r="R2013" s="221"/>
      <c r="S2013" s="221"/>
      <c r="T2013" s="222"/>
      <c r="AT2013" s="223" t="s">
        <v>200</v>
      </c>
      <c r="AU2013" s="223" t="s">
        <v>81</v>
      </c>
      <c r="AV2013" s="13" t="s">
        <v>83</v>
      </c>
      <c r="AW2013" s="13" t="s">
        <v>30</v>
      </c>
      <c r="AX2013" s="13" t="s">
        <v>73</v>
      </c>
      <c r="AY2013" s="223" t="s">
        <v>124</v>
      </c>
    </row>
    <row r="2014" spans="2:51" s="13" customFormat="1" ht="11.25">
      <c r="B2014" s="213"/>
      <c r="C2014" s="214"/>
      <c r="D2014" s="193" t="s">
        <v>200</v>
      </c>
      <c r="E2014" s="215" t="s">
        <v>1</v>
      </c>
      <c r="F2014" s="216" t="s">
        <v>1307</v>
      </c>
      <c r="G2014" s="214"/>
      <c r="H2014" s="217">
        <v>-1.65</v>
      </c>
      <c r="I2014" s="218"/>
      <c r="J2014" s="214"/>
      <c r="K2014" s="214"/>
      <c r="L2014" s="219"/>
      <c r="M2014" s="220"/>
      <c r="N2014" s="221"/>
      <c r="O2014" s="221"/>
      <c r="P2014" s="221"/>
      <c r="Q2014" s="221"/>
      <c r="R2014" s="221"/>
      <c r="S2014" s="221"/>
      <c r="T2014" s="222"/>
      <c r="AT2014" s="223" t="s">
        <v>200</v>
      </c>
      <c r="AU2014" s="223" t="s">
        <v>81</v>
      </c>
      <c r="AV2014" s="13" t="s">
        <v>83</v>
      </c>
      <c r="AW2014" s="13" t="s">
        <v>30</v>
      </c>
      <c r="AX2014" s="13" t="s">
        <v>73</v>
      </c>
      <c r="AY2014" s="223" t="s">
        <v>124</v>
      </c>
    </row>
    <row r="2015" spans="2:51" s="13" customFormat="1" ht="11.25">
      <c r="B2015" s="213"/>
      <c r="C2015" s="214"/>
      <c r="D2015" s="193" t="s">
        <v>200</v>
      </c>
      <c r="E2015" s="215" t="s">
        <v>1</v>
      </c>
      <c r="F2015" s="216" t="s">
        <v>412</v>
      </c>
      <c r="G2015" s="214"/>
      <c r="H2015" s="217">
        <v>-1.1819999999999999</v>
      </c>
      <c r="I2015" s="218"/>
      <c r="J2015" s="214"/>
      <c r="K2015" s="214"/>
      <c r="L2015" s="219"/>
      <c r="M2015" s="220"/>
      <c r="N2015" s="221"/>
      <c r="O2015" s="221"/>
      <c r="P2015" s="221"/>
      <c r="Q2015" s="221"/>
      <c r="R2015" s="221"/>
      <c r="S2015" s="221"/>
      <c r="T2015" s="222"/>
      <c r="AT2015" s="223" t="s">
        <v>200</v>
      </c>
      <c r="AU2015" s="223" t="s">
        <v>81</v>
      </c>
      <c r="AV2015" s="13" t="s">
        <v>83</v>
      </c>
      <c r="AW2015" s="13" t="s">
        <v>30</v>
      </c>
      <c r="AX2015" s="13" t="s">
        <v>73</v>
      </c>
      <c r="AY2015" s="223" t="s">
        <v>124</v>
      </c>
    </row>
    <row r="2016" spans="2:51" s="13" customFormat="1" ht="11.25">
      <c r="B2016" s="213"/>
      <c r="C2016" s="214"/>
      <c r="D2016" s="193" t="s">
        <v>200</v>
      </c>
      <c r="E2016" s="215" t="s">
        <v>1</v>
      </c>
      <c r="F2016" s="216" t="s">
        <v>450</v>
      </c>
      <c r="G2016" s="214"/>
      <c r="H2016" s="217">
        <v>-1.2290000000000001</v>
      </c>
      <c r="I2016" s="218"/>
      <c r="J2016" s="214"/>
      <c r="K2016" s="214"/>
      <c r="L2016" s="219"/>
      <c r="M2016" s="220"/>
      <c r="N2016" s="221"/>
      <c r="O2016" s="221"/>
      <c r="P2016" s="221"/>
      <c r="Q2016" s="221"/>
      <c r="R2016" s="221"/>
      <c r="S2016" s="221"/>
      <c r="T2016" s="222"/>
      <c r="AT2016" s="223" t="s">
        <v>200</v>
      </c>
      <c r="AU2016" s="223" t="s">
        <v>81</v>
      </c>
      <c r="AV2016" s="13" t="s">
        <v>83</v>
      </c>
      <c r="AW2016" s="13" t="s">
        <v>30</v>
      </c>
      <c r="AX2016" s="13" t="s">
        <v>73</v>
      </c>
      <c r="AY2016" s="223" t="s">
        <v>124</v>
      </c>
    </row>
    <row r="2017" spans="2:51" s="13" customFormat="1" ht="11.25">
      <c r="B2017" s="213"/>
      <c r="C2017" s="214"/>
      <c r="D2017" s="193" t="s">
        <v>200</v>
      </c>
      <c r="E2017" s="215" t="s">
        <v>1</v>
      </c>
      <c r="F2017" s="216" t="s">
        <v>1318</v>
      </c>
      <c r="G2017" s="214"/>
      <c r="H2017" s="217">
        <v>11.55</v>
      </c>
      <c r="I2017" s="218"/>
      <c r="J2017" s="214"/>
      <c r="K2017" s="214"/>
      <c r="L2017" s="219"/>
      <c r="M2017" s="220"/>
      <c r="N2017" s="221"/>
      <c r="O2017" s="221"/>
      <c r="P2017" s="221"/>
      <c r="Q2017" s="221"/>
      <c r="R2017" s="221"/>
      <c r="S2017" s="221"/>
      <c r="T2017" s="222"/>
      <c r="AT2017" s="223" t="s">
        <v>200</v>
      </c>
      <c r="AU2017" s="223" t="s">
        <v>81</v>
      </c>
      <c r="AV2017" s="13" t="s">
        <v>83</v>
      </c>
      <c r="AW2017" s="13" t="s">
        <v>30</v>
      </c>
      <c r="AX2017" s="13" t="s">
        <v>73</v>
      </c>
      <c r="AY2017" s="223" t="s">
        <v>124</v>
      </c>
    </row>
    <row r="2018" spans="2:51" s="13" customFormat="1" ht="11.25">
      <c r="B2018" s="213"/>
      <c r="C2018" s="214"/>
      <c r="D2018" s="193" t="s">
        <v>200</v>
      </c>
      <c r="E2018" s="215" t="s">
        <v>1</v>
      </c>
      <c r="F2018" s="216" t="s">
        <v>864</v>
      </c>
      <c r="G2018" s="214"/>
      <c r="H2018" s="217">
        <v>-2.3639999999999999</v>
      </c>
      <c r="I2018" s="218"/>
      <c r="J2018" s="214"/>
      <c r="K2018" s="214"/>
      <c r="L2018" s="219"/>
      <c r="M2018" s="220"/>
      <c r="N2018" s="221"/>
      <c r="O2018" s="221"/>
      <c r="P2018" s="221"/>
      <c r="Q2018" s="221"/>
      <c r="R2018" s="221"/>
      <c r="S2018" s="221"/>
      <c r="T2018" s="222"/>
      <c r="AT2018" s="223" t="s">
        <v>200</v>
      </c>
      <c r="AU2018" s="223" t="s">
        <v>81</v>
      </c>
      <c r="AV2018" s="13" t="s">
        <v>83</v>
      </c>
      <c r="AW2018" s="13" t="s">
        <v>30</v>
      </c>
      <c r="AX2018" s="13" t="s">
        <v>73</v>
      </c>
      <c r="AY2018" s="223" t="s">
        <v>124</v>
      </c>
    </row>
    <row r="2019" spans="2:51" s="13" customFormat="1" ht="11.25">
      <c r="B2019" s="213"/>
      <c r="C2019" s="214"/>
      <c r="D2019" s="193" t="s">
        <v>200</v>
      </c>
      <c r="E2019" s="215" t="s">
        <v>1</v>
      </c>
      <c r="F2019" s="216" t="s">
        <v>1319</v>
      </c>
      <c r="G2019" s="214"/>
      <c r="H2019" s="217">
        <v>9.24</v>
      </c>
      <c r="I2019" s="218"/>
      <c r="J2019" s="214"/>
      <c r="K2019" s="214"/>
      <c r="L2019" s="219"/>
      <c r="M2019" s="220"/>
      <c r="N2019" s="221"/>
      <c r="O2019" s="221"/>
      <c r="P2019" s="221"/>
      <c r="Q2019" s="221"/>
      <c r="R2019" s="221"/>
      <c r="S2019" s="221"/>
      <c r="T2019" s="222"/>
      <c r="AT2019" s="223" t="s">
        <v>200</v>
      </c>
      <c r="AU2019" s="223" t="s">
        <v>81</v>
      </c>
      <c r="AV2019" s="13" t="s">
        <v>83</v>
      </c>
      <c r="AW2019" s="13" t="s">
        <v>30</v>
      </c>
      <c r="AX2019" s="13" t="s">
        <v>73</v>
      </c>
      <c r="AY2019" s="223" t="s">
        <v>124</v>
      </c>
    </row>
    <row r="2020" spans="2:51" s="13" customFormat="1" ht="11.25">
      <c r="B2020" s="213"/>
      <c r="C2020" s="214"/>
      <c r="D2020" s="193" t="s">
        <v>200</v>
      </c>
      <c r="E2020" s="215" t="s">
        <v>1</v>
      </c>
      <c r="F2020" s="216" t="s">
        <v>412</v>
      </c>
      <c r="G2020" s="214"/>
      <c r="H2020" s="217">
        <v>-1.1819999999999999</v>
      </c>
      <c r="I2020" s="218"/>
      <c r="J2020" s="214"/>
      <c r="K2020" s="214"/>
      <c r="L2020" s="219"/>
      <c r="M2020" s="220"/>
      <c r="N2020" s="221"/>
      <c r="O2020" s="221"/>
      <c r="P2020" s="221"/>
      <c r="Q2020" s="221"/>
      <c r="R2020" s="221"/>
      <c r="S2020" s="221"/>
      <c r="T2020" s="222"/>
      <c r="AT2020" s="223" t="s">
        <v>200</v>
      </c>
      <c r="AU2020" s="223" t="s">
        <v>81</v>
      </c>
      <c r="AV2020" s="13" t="s">
        <v>83</v>
      </c>
      <c r="AW2020" s="13" t="s">
        <v>30</v>
      </c>
      <c r="AX2020" s="13" t="s">
        <v>73</v>
      </c>
      <c r="AY2020" s="223" t="s">
        <v>124</v>
      </c>
    </row>
    <row r="2021" spans="2:51" s="13" customFormat="1" ht="11.25">
      <c r="B2021" s="213"/>
      <c r="C2021" s="214"/>
      <c r="D2021" s="193" t="s">
        <v>200</v>
      </c>
      <c r="E2021" s="215" t="s">
        <v>1</v>
      </c>
      <c r="F2021" s="216" t="s">
        <v>1320</v>
      </c>
      <c r="G2021" s="214"/>
      <c r="H2021" s="217">
        <v>10.29</v>
      </c>
      <c r="I2021" s="218"/>
      <c r="J2021" s="214"/>
      <c r="K2021" s="214"/>
      <c r="L2021" s="219"/>
      <c r="M2021" s="220"/>
      <c r="N2021" s="221"/>
      <c r="O2021" s="221"/>
      <c r="P2021" s="221"/>
      <c r="Q2021" s="221"/>
      <c r="R2021" s="221"/>
      <c r="S2021" s="221"/>
      <c r="T2021" s="222"/>
      <c r="AT2021" s="223" t="s">
        <v>200</v>
      </c>
      <c r="AU2021" s="223" t="s">
        <v>81</v>
      </c>
      <c r="AV2021" s="13" t="s">
        <v>83</v>
      </c>
      <c r="AW2021" s="13" t="s">
        <v>30</v>
      </c>
      <c r="AX2021" s="13" t="s">
        <v>73</v>
      </c>
      <c r="AY2021" s="223" t="s">
        <v>124</v>
      </c>
    </row>
    <row r="2022" spans="2:51" s="13" customFormat="1" ht="11.25">
      <c r="B2022" s="213"/>
      <c r="C2022" s="214"/>
      <c r="D2022" s="193" t="s">
        <v>200</v>
      </c>
      <c r="E2022" s="215" t="s">
        <v>1</v>
      </c>
      <c r="F2022" s="216" t="s">
        <v>412</v>
      </c>
      <c r="G2022" s="214"/>
      <c r="H2022" s="217">
        <v>-1.1819999999999999</v>
      </c>
      <c r="I2022" s="218"/>
      <c r="J2022" s="214"/>
      <c r="K2022" s="214"/>
      <c r="L2022" s="219"/>
      <c r="M2022" s="220"/>
      <c r="N2022" s="221"/>
      <c r="O2022" s="221"/>
      <c r="P2022" s="221"/>
      <c r="Q2022" s="221"/>
      <c r="R2022" s="221"/>
      <c r="S2022" s="221"/>
      <c r="T2022" s="222"/>
      <c r="AT2022" s="223" t="s">
        <v>200</v>
      </c>
      <c r="AU2022" s="223" t="s">
        <v>81</v>
      </c>
      <c r="AV2022" s="13" t="s">
        <v>83</v>
      </c>
      <c r="AW2022" s="13" t="s">
        <v>30</v>
      </c>
      <c r="AX2022" s="13" t="s">
        <v>73</v>
      </c>
      <c r="AY2022" s="223" t="s">
        <v>124</v>
      </c>
    </row>
    <row r="2023" spans="2:51" s="12" customFormat="1" ht="11.25">
      <c r="B2023" s="203"/>
      <c r="C2023" s="204"/>
      <c r="D2023" s="193" t="s">
        <v>200</v>
      </c>
      <c r="E2023" s="205" t="s">
        <v>1</v>
      </c>
      <c r="F2023" s="206" t="s">
        <v>231</v>
      </c>
      <c r="G2023" s="204"/>
      <c r="H2023" s="205" t="s">
        <v>1</v>
      </c>
      <c r="I2023" s="207"/>
      <c r="J2023" s="204"/>
      <c r="K2023" s="204"/>
      <c r="L2023" s="208"/>
      <c r="M2023" s="209"/>
      <c r="N2023" s="210"/>
      <c r="O2023" s="210"/>
      <c r="P2023" s="210"/>
      <c r="Q2023" s="210"/>
      <c r="R2023" s="210"/>
      <c r="S2023" s="210"/>
      <c r="T2023" s="211"/>
      <c r="AT2023" s="212" t="s">
        <v>200</v>
      </c>
      <c r="AU2023" s="212" t="s">
        <v>81</v>
      </c>
      <c r="AV2023" s="12" t="s">
        <v>81</v>
      </c>
      <c r="AW2023" s="12" t="s">
        <v>30</v>
      </c>
      <c r="AX2023" s="12" t="s">
        <v>73</v>
      </c>
      <c r="AY2023" s="212" t="s">
        <v>124</v>
      </c>
    </row>
    <row r="2024" spans="2:51" s="13" customFormat="1" ht="11.25">
      <c r="B2024" s="213"/>
      <c r="C2024" s="214"/>
      <c r="D2024" s="193" t="s">
        <v>200</v>
      </c>
      <c r="E2024" s="215" t="s">
        <v>1</v>
      </c>
      <c r="F2024" s="216" t="s">
        <v>1321</v>
      </c>
      <c r="G2024" s="214"/>
      <c r="H2024" s="217">
        <v>26.123999999999999</v>
      </c>
      <c r="I2024" s="218"/>
      <c r="J2024" s="214"/>
      <c r="K2024" s="214"/>
      <c r="L2024" s="219"/>
      <c r="M2024" s="220"/>
      <c r="N2024" s="221"/>
      <c r="O2024" s="221"/>
      <c r="P2024" s="221"/>
      <c r="Q2024" s="221"/>
      <c r="R2024" s="221"/>
      <c r="S2024" s="221"/>
      <c r="T2024" s="222"/>
      <c r="AT2024" s="223" t="s">
        <v>200</v>
      </c>
      <c r="AU2024" s="223" t="s">
        <v>81</v>
      </c>
      <c r="AV2024" s="13" t="s">
        <v>83</v>
      </c>
      <c r="AW2024" s="13" t="s">
        <v>30</v>
      </c>
      <c r="AX2024" s="13" t="s">
        <v>73</v>
      </c>
      <c r="AY2024" s="223" t="s">
        <v>124</v>
      </c>
    </row>
    <row r="2025" spans="2:51" s="13" customFormat="1" ht="11.25">
      <c r="B2025" s="213"/>
      <c r="C2025" s="214"/>
      <c r="D2025" s="193" t="s">
        <v>200</v>
      </c>
      <c r="E2025" s="215" t="s">
        <v>1</v>
      </c>
      <c r="F2025" s="216" t="s">
        <v>409</v>
      </c>
      <c r="G2025" s="214"/>
      <c r="H2025" s="217">
        <v>-3.1520000000000001</v>
      </c>
      <c r="I2025" s="218"/>
      <c r="J2025" s="214"/>
      <c r="K2025" s="214"/>
      <c r="L2025" s="219"/>
      <c r="M2025" s="220"/>
      <c r="N2025" s="221"/>
      <c r="O2025" s="221"/>
      <c r="P2025" s="221"/>
      <c r="Q2025" s="221"/>
      <c r="R2025" s="221"/>
      <c r="S2025" s="221"/>
      <c r="T2025" s="222"/>
      <c r="AT2025" s="223" t="s">
        <v>200</v>
      </c>
      <c r="AU2025" s="223" t="s">
        <v>81</v>
      </c>
      <c r="AV2025" s="13" t="s">
        <v>83</v>
      </c>
      <c r="AW2025" s="13" t="s">
        <v>30</v>
      </c>
      <c r="AX2025" s="13" t="s">
        <v>73</v>
      </c>
      <c r="AY2025" s="223" t="s">
        <v>124</v>
      </c>
    </row>
    <row r="2026" spans="2:51" s="13" customFormat="1" ht="11.25">
      <c r="B2026" s="213"/>
      <c r="C2026" s="214"/>
      <c r="D2026" s="193" t="s">
        <v>200</v>
      </c>
      <c r="E2026" s="215" t="s">
        <v>1</v>
      </c>
      <c r="F2026" s="216" t="s">
        <v>1307</v>
      </c>
      <c r="G2026" s="214"/>
      <c r="H2026" s="217">
        <v>-1.65</v>
      </c>
      <c r="I2026" s="218"/>
      <c r="J2026" s="214"/>
      <c r="K2026" s="214"/>
      <c r="L2026" s="219"/>
      <c r="M2026" s="220"/>
      <c r="N2026" s="221"/>
      <c r="O2026" s="221"/>
      <c r="P2026" s="221"/>
      <c r="Q2026" s="221"/>
      <c r="R2026" s="221"/>
      <c r="S2026" s="221"/>
      <c r="T2026" s="222"/>
      <c r="AT2026" s="223" t="s">
        <v>200</v>
      </c>
      <c r="AU2026" s="223" t="s">
        <v>81</v>
      </c>
      <c r="AV2026" s="13" t="s">
        <v>83</v>
      </c>
      <c r="AW2026" s="13" t="s">
        <v>30</v>
      </c>
      <c r="AX2026" s="13" t="s">
        <v>73</v>
      </c>
      <c r="AY2026" s="223" t="s">
        <v>124</v>
      </c>
    </row>
    <row r="2027" spans="2:51" s="13" customFormat="1" ht="11.25">
      <c r="B2027" s="213"/>
      <c r="C2027" s="214"/>
      <c r="D2027" s="193" t="s">
        <v>200</v>
      </c>
      <c r="E2027" s="215" t="s">
        <v>1</v>
      </c>
      <c r="F2027" s="216" t="s">
        <v>1322</v>
      </c>
      <c r="G2027" s="214"/>
      <c r="H2027" s="217">
        <v>11.55</v>
      </c>
      <c r="I2027" s="218"/>
      <c r="J2027" s="214"/>
      <c r="K2027" s="214"/>
      <c r="L2027" s="219"/>
      <c r="M2027" s="220"/>
      <c r="N2027" s="221"/>
      <c r="O2027" s="221"/>
      <c r="P2027" s="221"/>
      <c r="Q2027" s="221"/>
      <c r="R2027" s="221"/>
      <c r="S2027" s="221"/>
      <c r="T2027" s="222"/>
      <c r="AT2027" s="223" t="s">
        <v>200</v>
      </c>
      <c r="AU2027" s="223" t="s">
        <v>81</v>
      </c>
      <c r="AV2027" s="13" t="s">
        <v>83</v>
      </c>
      <c r="AW2027" s="13" t="s">
        <v>30</v>
      </c>
      <c r="AX2027" s="13" t="s">
        <v>73</v>
      </c>
      <c r="AY2027" s="223" t="s">
        <v>124</v>
      </c>
    </row>
    <row r="2028" spans="2:51" s="13" customFormat="1" ht="11.25">
      <c r="B2028" s="213"/>
      <c r="C2028" s="214"/>
      <c r="D2028" s="193" t="s">
        <v>200</v>
      </c>
      <c r="E2028" s="215" t="s">
        <v>1</v>
      </c>
      <c r="F2028" s="216" t="s">
        <v>864</v>
      </c>
      <c r="G2028" s="214"/>
      <c r="H2028" s="217">
        <v>-2.3639999999999999</v>
      </c>
      <c r="I2028" s="218"/>
      <c r="J2028" s="214"/>
      <c r="K2028" s="214"/>
      <c r="L2028" s="219"/>
      <c r="M2028" s="220"/>
      <c r="N2028" s="221"/>
      <c r="O2028" s="221"/>
      <c r="P2028" s="221"/>
      <c r="Q2028" s="221"/>
      <c r="R2028" s="221"/>
      <c r="S2028" s="221"/>
      <c r="T2028" s="222"/>
      <c r="AT2028" s="223" t="s">
        <v>200</v>
      </c>
      <c r="AU2028" s="223" t="s">
        <v>81</v>
      </c>
      <c r="AV2028" s="13" t="s">
        <v>83</v>
      </c>
      <c r="AW2028" s="13" t="s">
        <v>30</v>
      </c>
      <c r="AX2028" s="13" t="s">
        <v>73</v>
      </c>
      <c r="AY2028" s="223" t="s">
        <v>124</v>
      </c>
    </row>
    <row r="2029" spans="2:51" s="13" customFormat="1" ht="11.25">
      <c r="B2029" s="213"/>
      <c r="C2029" s="214"/>
      <c r="D2029" s="193" t="s">
        <v>200</v>
      </c>
      <c r="E2029" s="215" t="s">
        <v>1</v>
      </c>
      <c r="F2029" s="216" t="s">
        <v>1323</v>
      </c>
      <c r="G2029" s="214"/>
      <c r="H2029" s="217">
        <v>9.24</v>
      </c>
      <c r="I2029" s="218"/>
      <c r="J2029" s="214"/>
      <c r="K2029" s="214"/>
      <c r="L2029" s="219"/>
      <c r="M2029" s="220"/>
      <c r="N2029" s="221"/>
      <c r="O2029" s="221"/>
      <c r="P2029" s="221"/>
      <c r="Q2029" s="221"/>
      <c r="R2029" s="221"/>
      <c r="S2029" s="221"/>
      <c r="T2029" s="222"/>
      <c r="AT2029" s="223" t="s">
        <v>200</v>
      </c>
      <c r="AU2029" s="223" t="s">
        <v>81</v>
      </c>
      <c r="AV2029" s="13" t="s">
        <v>83</v>
      </c>
      <c r="AW2029" s="13" t="s">
        <v>30</v>
      </c>
      <c r="AX2029" s="13" t="s">
        <v>73</v>
      </c>
      <c r="AY2029" s="223" t="s">
        <v>124</v>
      </c>
    </row>
    <row r="2030" spans="2:51" s="13" customFormat="1" ht="11.25">
      <c r="B2030" s="213"/>
      <c r="C2030" s="214"/>
      <c r="D2030" s="193" t="s">
        <v>200</v>
      </c>
      <c r="E2030" s="215" t="s">
        <v>1</v>
      </c>
      <c r="F2030" s="216" t="s">
        <v>412</v>
      </c>
      <c r="G2030" s="214"/>
      <c r="H2030" s="217">
        <v>-1.1819999999999999</v>
      </c>
      <c r="I2030" s="218"/>
      <c r="J2030" s="214"/>
      <c r="K2030" s="214"/>
      <c r="L2030" s="219"/>
      <c r="M2030" s="220"/>
      <c r="N2030" s="221"/>
      <c r="O2030" s="221"/>
      <c r="P2030" s="221"/>
      <c r="Q2030" s="221"/>
      <c r="R2030" s="221"/>
      <c r="S2030" s="221"/>
      <c r="T2030" s="222"/>
      <c r="AT2030" s="223" t="s">
        <v>200</v>
      </c>
      <c r="AU2030" s="223" t="s">
        <v>81</v>
      </c>
      <c r="AV2030" s="13" t="s">
        <v>83</v>
      </c>
      <c r="AW2030" s="13" t="s">
        <v>30</v>
      </c>
      <c r="AX2030" s="13" t="s">
        <v>73</v>
      </c>
      <c r="AY2030" s="223" t="s">
        <v>124</v>
      </c>
    </row>
    <row r="2031" spans="2:51" s="13" customFormat="1" ht="11.25">
      <c r="B2031" s="213"/>
      <c r="C2031" s="214"/>
      <c r="D2031" s="193" t="s">
        <v>200</v>
      </c>
      <c r="E2031" s="215" t="s">
        <v>1</v>
      </c>
      <c r="F2031" s="216" t="s">
        <v>1324</v>
      </c>
      <c r="G2031" s="214"/>
      <c r="H2031" s="217">
        <v>10.29</v>
      </c>
      <c r="I2031" s="218"/>
      <c r="J2031" s="214"/>
      <c r="K2031" s="214"/>
      <c r="L2031" s="219"/>
      <c r="M2031" s="220"/>
      <c r="N2031" s="221"/>
      <c r="O2031" s="221"/>
      <c r="P2031" s="221"/>
      <c r="Q2031" s="221"/>
      <c r="R2031" s="221"/>
      <c r="S2031" s="221"/>
      <c r="T2031" s="222"/>
      <c r="AT2031" s="223" t="s">
        <v>200</v>
      </c>
      <c r="AU2031" s="223" t="s">
        <v>81</v>
      </c>
      <c r="AV2031" s="13" t="s">
        <v>83</v>
      </c>
      <c r="AW2031" s="13" t="s">
        <v>30</v>
      </c>
      <c r="AX2031" s="13" t="s">
        <v>73</v>
      </c>
      <c r="AY2031" s="223" t="s">
        <v>124</v>
      </c>
    </row>
    <row r="2032" spans="2:51" s="13" customFormat="1" ht="11.25">
      <c r="B2032" s="213"/>
      <c r="C2032" s="214"/>
      <c r="D2032" s="193" t="s">
        <v>200</v>
      </c>
      <c r="E2032" s="215" t="s">
        <v>1</v>
      </c>
      <c r="F2032" s="216" t="s">
        <v>412</v>
      </c>
      <c r="G2032" s="214"/>
      <c r="H2032" s="217">
        <v>-1.1819999999999999</v>
      </c>
      <c r="I2032" s="218"/>
      <c r="J2032" s="214"/>
      <c r="K2032" s="214"/>
      <c r="L2032" s="219"/>
      <c r="M2032" s="220"/>
      <c r="N2032" s="221"/>
      <c r="O2032" s="221"/>
      <c r="P2032" s="221"/>
      <c r="Q2032" s="221"/>
      <c r="R2032" s="221"/>
      <c r="S2032" s="221"/>
      <c r="T2032" s="222"/>
      <c r="AT2032" s="223" t="s">
        <v>200</v>
      </c>
      <c r="AU2032" s="223" t="s">
        <v>81</v>
      </c>
      <c r="AV2032" s="13" t="s">
        <v>83</v>
      </c>
      <c r="AW2032" s="13" t="s">
        <v>30</v>
      </c>
      <c r="AX2032" s="13" t="s">
        <v>73</v>
      </c>
      <c r="AY2032" s="223" t="s">
        <v>124</v>
      </c>
    </row>
    <row r="2033" spans="1:65" s="14" customFormat="1" ht="11.25">
      <c r="B2033" s="224"/>
      <c r="C2033" s="225"/>
      <c r="D2033" s="193" t="s">
        <v>200</v>
      </c>
      <c r="E2033" s="226" t="s">
        <v>1</v>
      </c>
      <c r="F2033" s="227" t="s">
        <v>205</v>
      </c>
      <c r="G2033" s="225"/>
      <c r="H2033" s="228">
        <v>210.73500000000004</v>
      </c>
      <c r="I2033" s="229"/>
      <c r="J2033" s="225"/>
      <c r="K2033" s="225"/>
      <c r="L2033" s="230"/>
      <c r="M2033" s="231"/>
      <c r="N2033" s="232"/>
      <c r="O2033" s="232"/>
      <c r="P2033" s="232"/>
      <c r="Q2033" s="232"/>
      <c r="R2033" s="232"/>
      <c r="S2033" s="232"/>
      <c r="T2033" s="233"/>
      <c r="AT2033" s="234" t="s">
        <v>200</v>
      </c>
      <c r="AU2033" s="234" t="s">
        <v>81</v>
      </c>
      <c r="AV2033" s="14" t="s">
        <v>129</v>
      </c>
      <c r="AW2033" s="14" t="s">
        <v>30</v>
      </c>
      <c r="AX2033" s="14" t="s">
        <v>81</v>
      </c>
      <c r="AY2033" s="234" t="s">
        <v>124</v>
      </c>
    </row>
    <row r="2034" spans="1:65" s="2" customFormat="1" ht="49.15" customHeight="1">
      <c r="A2034" s="34"/>
      <c r="B2034" s="35"/>
      <c r="C2034" s="179" t="s">
        <v>847</v>
      </c>
      <c r="D2034" s="179" t="s">
        <v>125</v>
      </c>
      <c r="E2034" s="180" t="s">
        <v>1325</v>
      </c>
      <c r="F2034" s="181" t="s">
        <v>1326</v>
      </c>
      <c r="G2034" s="182" t="s">
        <v>216</v>
      </c>
      <c r="H2034" s="183">
        <v>210.73500000000001</v>
      </c>
      <c r="I2034" s="184"/>
      <c r="J2034" s="185">
        <f>ROUND(I2034*H2034,2)</f>
        <v>0</v>
      </c>
      <c r="K2034" s="186"/>
      <c r="L2034" s="39"/>
      <c r="M2034" s="187" t="s">
        <v>1</v>
      </c>
      <c r="N2034" s="188" t="s">
        <v>38</v>
      </c>
      <c r="O2034" s="71"/>
      <c r="P2034" s="189">
        <f>O2034*H2034</f>
        <v>0</v>
      </c>
      <c r="Q2034" s="189">
        <v>0</v>
      </c>
      <c r="R2034" s="189">
        <f>Q2034*H2034</f>
        <v>0</v>
      </c>
      <c r="S2034" s="189">
        <v>0</v>
      </c>
      <c r="T2034" s="190">
        <f>S2034*H2034</f>
        <v>0</v>
      </c>
      <c r="U2034" s="34"/>
      <c r="V2034" s="34"/>
      <c r="W2034" s="34"/>
      <c r="X2034" s="34"/>
      <c r="Y2034" s="34"/>
      <c r="Z2034" s="34"/>
      <c r="AA2034" s="34"/>
      <c r="AB2034" s="34"/>
      <c r="AC2034" s="34"/>
      <c r="AD2034" s="34"/>
      <c r="AE2034" s="34"/>
      <c r="AR2034" s="191" t="s">
        <v>162</v>
      </c>
      <c r="AT2034" s="191" t="s">
        <v>125</v>
      </c>
      <c r="AU2034" s="191" t="s">
        <v>81</v>
      </c>
      <c r="AY2034" s="17" t="s">
        <v>124</v>
      </c>
      <c r="BE2034" s="192">
        <f>IF(N2034="základní",J2034,0)</f>
        <v>0</v>
      </c>
      <c r="BF2034" s="192">
        <f>IF(N2034="snížená",J2034,0)</f>
        <v>0</v>
      </c>
      <c r="BG2034" s="192">
        <f>IF(N2034="zákl. přenesená",J2034,0)</f>
        <v>0</v>
      </c>
      <c r="BH2034" s="192">
        <f>IF(N2034="sníž. přenesená",J2034,0)</f>
        <v>0</v>
      </c>
      <c r="BI2034" s="192">
        <f>IF(N2034="nulová",J2034,0)</f>
        <v>0</v>
      </c>
      <c r="BJ2034" s="17" t="s">
        <v>81</v>
      </c>
      <c r="BK2034" s="192">
        <f>ROUND(I2034*H2034,2)</f>
        <v>0</v>
      </c>
      <c r="BL2034" s="17" t="s">
        <v>162</v>
      </c>
      <c r="BM2034" s="191" t="s">
        <v>1327</v>
      </c>
    </row>
    <row r="2035" spans="1:65" s="12" customFormat="1" ht="11.25">
      <c r="B2035" s="203"/>
      <c r="C2035" s="204"/>
      <c r="D2035" s="193" t="s">
        <v>200</v>
      </c>
      <c r="E2035" s="205" t="s">
        <v>1</v>
      </c>
      <c r="F2035" s="206" t="s">
        <v>401</v>
      </c>
      <c r="G2035" s="204"/>
      <c r="H2035" s="205" t="s">
        <v>1</v>
      </c>
      <c r="I2035" s="207"/>
      <c r="J2035" s="204"/>
      <c r="K2035" s="204"/>
      <c r="L2035" s="208"/>
      <c r="M2035" s="209"/>
      <c r="N2035" s="210"/>
      <c r="O2035" s="210"/>
      <c r="P2035" s="210"/>
      <c r="Q2035" s="210"/>
      <c r="R2035" s="210"/>
      <c r="S2035" s="210"/>
      <c r="T2035" s="211"/>
      <c r="AT2035" s="212" t="s">
        <v>200</v>
      </c>
      <c r="AU2035" s="212" t="s">
        <v>81</v>
      </c>
      <c r="AV2035" s="12" t="s">
        <v>81</v>
      </c>
      <c r="AW2035" s="12" t="s">
        <v>30</v>
      </c>
      <c r="AX2035" s="12" t="s">
        <v>73</v>
      </c>
      <c r="AY2035" s="212" t="s">
        <v>124</v>
      </c>
    </row>
    <row r="2036" spans="1:65" s="13" customFormat="1" ht="11.25">
      <c r="B2036" s="213"/>
      <c r="C2036" s="214"/>
      <c r="D2036" s="193" t="s">
        <v>200</v>
      </c>
      <c r="E2036" s="215" t="s">
        <v>1</v>
      </c>
      <c r="F2036" s="216" t="s">
        <v>394</v>
      </c>
      <c r="G2036" s="214"/>
      <c r="H2036" s="217">
        <v>210.73500000000001</v>
      </c>
      <c r="I2036" s="218"/>
      <c r="J2036" s="214"/>
      <c r="K2036" s="214"/>
      <c r="L2036" s="219"/>
      <c r="M2036" s="220"/>
      <c r="N2036" s="221"/>
      <c r="O2036" s="221"/>
      <c r="P2036" s="221"/>
      <c r="Q2036" s="221"/>
      <c r="R2036" s="221"/>
      <c r="S2036" s="221"/>
      <c r="T2036" s="222"/>
      <c r="AT2036" s="223" t="s">
        <v>200</v>
      </c>
      <c r="AU2036" s="223" t="s">
        <v>81</v>
      </c>
      <c r="AV2036" s="13" t="s">
        <v>83</v>
      </c>
      <c r="AW2036" s="13" t="s">
        <v>30</v>
      </c>
      <c r="AX2036" s="13" t="s">
        <v>73</v>
      </c>
      <c r="AY2036" s="223" t="s">
        <v>124</v>
      </c>
    </row>
    <row r="2037" spans="1:65" s="14" customFormat="1" ht="11.25">
      <c r="B2037" s="224"/>
      <c r="C2037" s="225"/>
      <c r="D2037" s="193" t="s">
        <v>200</v>
      </c>
      <c r="E2037" s="226" t="s">
        <v>1</v>
      </c>
      <c r="F2037" s="227" t="s">
        <v>205</v>
      </c>
      <c r="G2037" s="225"/>
      <c r="H2037" s="228">
        <v>210.73500000000001</v>
      </c>
      <c r="I2037" s="229"/>
      <c r="J2037" s="225"/>
      <c r="K2037" s="225"/>
      <c r="L2037" s="230"/>
      <c r="M2037" s="231"/>
      <c r="N2037" s="232"/>
      <c r="O2037" s="232"/>
      <c r="P2037" s="232"/>
      <c r="Q2037" s="232"/>
      <c r="R2037" s="232"/>
      <c r="S2037" s="232"/>
      <c r="T2037" s="233"/>
      <c r="AT2037" s="234" t="s">
        <v>200</v>
      </c>
      <c r="AU2037" s="234" t="s">
        <v>81</v>
      </c>
      <c r="AV2037" s="14" t="s">
        <v>129</v>
      </c>
      <c r="AW2037" s="14" t="s">
        <v>30</v>
      </c>
      <c r="AX2037" s="14" t="s">
        <v>81</v>
      </c>
      <c r="AY2037" s="234" t="s">
        <v>124</v>
      </c>
    </row>
    <row r="2038" spans="1:65" s="2" customFormat="1" ht="24.2" customHeight="1">
      <c r="A2038" s="34"/>
      <c r="B2038" s="35"/>
      <c r="C2038" s="179" t="s">
        <v>1328</v>
      </c>
      <c r="D2038" s="179" t="s">
        <v>125</v>
      </c>
      <c r="E2038" s="180" t="s">
        <v>1329</v>
      </c>
      <c r="F2038" s="181" t="s">
        <v>1330</v>
      </c>
      <c r="G2038" s="182" t="s">
        <v>235</v>
      </c>
      <c r="H2038" s="183">
        <v>234.36</v>
      </c>
      <c r="I2038" s="184"/>
      <c r="J2038" s="185">
        <f>ROUND(I2038*H2038,2)</f>
        <v>0</v>
      </c>
      <c r="K2038" s="186"/>
      <c r="L2038" s="39"/>
      <c r="M2038" s="187" t="s">
        <v>1</v>
      </c>
      <c r="N2038" s="188" t="s">
        <v>38</v>
      </c>
      <c r="O2038" s="71"/>
      <c r="P2038" s="189">
        <f>O2038*H2038</f>
        <v>0</v>
      </c>
      <c r="Q2038" s="189">
        <v>0</v>
      </c>
      <c r="R2038" s="189">
        <f>Q2038*H2038</f>
        <v>0</v>
      </c>
      <c r="S2038" s="189">
        <v>0</v>
      </c>
      <c r="T2038" s="190">
        <f>S2038*H2038</f>
        <v>0</v>
      </c>
      <c r="U2038" s="34"/>
      <c r="V2038" s="34"/>
      <c r="W2038" s="34"/>
      <c r="X2038" s="34"/>
      <c r="Y2038" s="34"/>
      <c r="Z2038" s="34"/>
      <c r="AA2038" s="34"/>
      <c r="AB2038" s="34"/>
      <c r="AC2038" s="34"/>
      <c r="AD2038" s="34"/>
      <c r="AE2038" s="34"/>
      <c r="AR2038" s="191" t="s">
        <v>162</v>
      </c>
      <c r="AT2038" s="191" t="s">
        <v>125</v>
      </c>
      <c r="AU2038" s="191" t="s">
        <v>81</v>
      </c>
      <c r="AY2038" s="17" t="s">
        <v>124</v>
      </c>
      <c r="BE2038" s="192">
        <f>IF(N2038="základní",J2038,0)</f>
        <v>0</v>
      </c>
      <c r="BF2038" s="192">
        <f>IF(N2038="snížená",J2038,0)</f>
        <v>0</v>
      </c>
      <c r="BG2038" s="192">
        <f>IF(N2038="zákl. přenesená",J2038,0)</f>
        <v>0</v>
      </c>
      <c r="BH2038" s="192">
        <f>IF(N2038="sníž. přenesená",J2038,0)</f>
        <v>0</v>
      </c>
      <c r="BI2038" s="192">
        <f>IF(N2038="nulová",J2038,0)</f>
        <v>0</v>
      </c>
      <c r="BJ2038" s="17" t="s">
        <v>81</v>
      </c>
      <c r="BK2038" s="192">
        <f>ROUND(I2038*H2038,2)</f>
        <v>0</v>
      </c>
      <c r="BL2038" s="17" t="s">
        <v>162</v>
      </c>
      <c r="BM2038" s="191" t="s">
        <v>1331</v>
      </c>
    </row>
    <row r="2039" spans="1:65" s="12" customFormat="1" ht="11.25">
      <c r="B2039" s="203"/>
      <c r="C2039" s="204"/>
      <c r="D2039" s="193" t="s">
        <v>200</v>
      </c>
      <c r="E2039" s="205" t="s">
        <v>1</v>
      </c>
      <c r="F2039" s="206" t="s">
        <v>1195</v>
      </c>
      <c r="G2039" s="204"/>
      <c r="H2039" s="205" t="s">
        <v>1</v>
      </c>
      <c r="I2039" s="207"/>
      <c r="J2039" s="204"/>
      <c r="K2039" s="204"/>
      <c r="L2039" s="208"/>
      <c r="M2039" s="209"/>
      <c r="N2039" s="210"/>
      <c r="O2039" s="210"/>
      <c r="P2039" s="210"/>
      <c r="Q2039" s="210"/>
      <c r="R2039" s="210"/>
      <c r="S2039" s="210"/>
      <c r="T2039" s="211"/>
      <c r="AT2039" s="212" t="s">
        <v>200</v>
      </c>
      <c r="AU2039" s="212" t="s">
        <v>81</v>
      </c>
      <c r="AV2039" s="12" t="s">
        <v>81</v>
      </c>
      <c r="AW2039" s="12" t="s">
        <v>30</v>
      </c>
      <c r="AX2039" s="12" t="s">
        <v>73</v>
      </c>
      <c r="AY2039" s="212" t="s">
        <v>124</v>
      </c>
    </row>
    <row r="2040" spans="1:65" s="12" customFormat="1" ht="11.25">
      <c r="B2040" s="203"/>
      <c r="C2040" s="204"/>
      <c r="D2040" s="193" t="s">
        <v>200</v>
      </c>
      <c r="E2040" s="205" t="s">
        <v>1</v>
      </c>
      <c r="F2040" s="206" t="s">
        <v>227</v>
      </c>
      <c r="G2040" s="204"/>
      <c r="H2040" s="205" t="s">
        <v>1</v>
      </c>
      <c r="I2040" s="207"/>
      <c r="J2040" s="204"/>
      <c r="K2040" s="204"/>
      <c r="L2040" s="208"/>
      <c r="M2040" s="209"/>
      <c r="N2040" s="210"/>
      <c r="O2040" s="210"/>
      <c r="P2040" s="210"/>
      <c r="Q2040" s="210"/>
      <c r="R2040" s="210"/>
      <c r="S2040" s="210"/>
      <c r="T2040" s="211"/>
      <c r="AT2040" s="212" t="s">
        <v>200</v>
      </c>
      <c r="AU2040" s="212" t="s">
        <v>81</v>
      </c>
      <c r="AV2040" s="12" t="s">
        <v>81</v>
      </c>
      <c r="AW2040" s="12" t="s">
        <v>30</v>
      </c>
      <c r="AX2040" s="12" t="s">
        <v>73</v>
      </c>
      <c r="AY2040" s="212" t="s">
        <v>124</v>
      </c>
    </row>
    <row r="2041" spans="1:65" s="12" customFormat="1" ht="11.25">
      <c r="B2041" s="203"/>
      <c r="C2041" s="204"/>
      <c r="D2041" s="193" t="s">
        <v>200</v>
      </c>
      <c r="E2041" s="205" t="s">
        <v>1</v>
      </c>
      <c r="F2041" s="206" t="s">
        <v>229</v>
      </c>
      <c r="G2041" s="204"/>
      <c r="H2041" s="205" t="s">
        <v>1</v>
      </c>
      <c r="I2041" s="207"/>
      <c r="J2041" s="204"/>
      <c r="K2041" s="204"/>
      <c r="L2041" s="208"/>
      <c r="M2041" s="209"/>
      <c r="N2041" s="210"/>
      <c r="O2041" s="210"/>
      <c r="P2041" s="210"/>
      <c r="Q2041" s="210"/>
      <c r="R2041" s="210"/>
      <c r="S2041" s="210"/>
      <c r="T2041" s="211"/>
      <c r="AT2041" s="212" t="s">
        <v>200</v>
      </c>
      <c r="AU2041" s="212" t="s">
        <v>81</v>
      </c>
      <c r="AV2041" s="12" t="s">
        <v>81</v>
      </c>
      <c r="AW2041" s="12" t="s">
        <v>30</v>
      </c>
      <c r="AX2041" s="12" t="s">
        <v>73</v>
      </c>
      <c r="AY2041" s="212" t="s">
        <v>124</v>
      </c>
    </row>
    <row r="2042" spans="1:65" s="13" customFormat="1" ht="11.25">
      <c r="B2042" s="213"/>
      <c r="C2042" s="214"/>
      <c r="D2042" s="193" t="s">
        <v>200</v>
      </c>
      <c r="E2042" s="215" t="s">
        <v>1</v>
      </c>
      <c r="F2042" s="216" t="s">
        <v>1332</v>
      </c>
      <c r="G2042" s="214"/>
      <c r="H2042" s="217">
        <v>12.44</v>
      </c>
      <c r="I2042" s="218"/>
      <c r="J2042" s="214"/>
      <c r="K2042" s="214"/>
      <c r="L2042" s="219"/>
      <c r="M2042" s="220"/>
      <c r="N2042" s="221"/>
      <c r="O2042" s="221"/>
      <c r="P2042" s="221"/>
      <c r="Q2042" s="221"/>
      <c r="R2042" s="221"/>
      <c r="S2042" s="221"/>
      <c r="T2042" s="222"/>
      <c r="AT2042" s="223" t="s">
        <v>200</v>
      </c>
      <c r="AU2042" s="223" t="s">
        <v>81</v>
      </c>
      <c r="AV2042" s="13" t="s">
        <v>83</v>
      </c>
      <c r="AW2042" s="13" t="s">
        <v>30</v>
      </c>
      <c r="AX2042" s="13" t="s">
        <v>73</v>
      </c>
      <c r="AY2042" s="223" t="s">
        <v>124</v>
      </c>
    </row>
    <row r="2043" spans="1:65" s="13" customFormat="1" ht="11.25">
      <c r="B2043" s="213"/>
      <c r="C2043" s="214"/>
      <c r="D2043" s="193" t="s">
        <v>200</v>
      </c>
      <c r="E2043" s="215" t="s">
        <v>1</v>
      </c>
      <c r="F2043" s="216" t="s">
        <v>1333</v>
      </c>
      <c r="G2043" s="214"/>
      <c r="H2043" s="217">
        <v>7.88</v>
      </c>
      <c r="I2043" s="218"/>
      <c r="J2043" s="214"/>
      <c r="K2043" s="214"/>
      <c r="L2043" s="219"/>
      <c r="M2043" s="220"/>
      <c r="N2043" s="221"/>
      <c r="O2043" s="221"/>
      <c r="P2043" s="221"/>
      <c r="Q2043" s="221"/>
      <c r="R2043" s="221"/>
      <c r="S2043" s="221"/>
      <c r="T2043" s="222"/>
      <c r="AT2043" s="223" t="s">
        <v>200</v>
      </c>
      <c r="AU2043" s="223" t="s">
        <v>81</v>
      </c>
      <c r="AV2043" s="13" t="s">
        <v>83</v>
      </c>
      <c r="AW2043" s="13" t="s">
        <v>30</v>
      </c>
      <c r="AX2043" s="13" t="s">
        <v>73</v>
      </c>
      <c r="AY2043" s="223" t="s">
        <v>124</v>
      </c>
    </row>
    <row r="2044" spans="1:65" s="13" customFormat="1" ht="11.25">
      <c r="B2044" s="213"/>
      <c r="C2044" s="214"/>
      <c r="D2044" s="193" t="s">
        <v>200</v>
      </c>
      <c r="E2044" s="215" t="s">
        <v>1</v>
      </c>
      <c r="F2044" s="216" t="s">
        <v>1334</v>
      </c>
      <c r="G2044" s="214"/>
      <c r="H2044" s="217">
        <v>1.6</v>
      </c>
      <c r="I2044" s="218"/>
      <c r="J2044" s="214"/>
      <c r="K2044" s="214"/>
      <c r="L2044" s="219"/>
      <c r="M2044" s="220"/>
      <c r="N2044" s="221"/>
      <c r="O2044" s="221"/>
      <c r="P2044" s="221"/>
      <c r="Q2044" s="221"/>
      <c r="R2044" s="221"/>
      <c r="S2044" s="221"/>
      <c r="T2044" s="222"/>
      <c r="AT2044" s="223" t="s">
        <v>200</v>
      </c>
      <c r="AU2044" s="223" t="s">
        <v>81</v>
      </c>
      <c r="AV2044" s="13" t="s">
        <v>83</v>
      </c>
      <c r="AW2044" s="13" t="s">
        <v>30</v>
      </c>
      <c r="AX2044" s="13" t="s">
        <v>73</v>
      </c>
      <c r="AY2044" s="223" t="s">
        <v>124</v>
      </c>
    </row>
    <row r="2045" spans="1:65" s="13" customFormat="1" ht="11.25">
      <c r="B2045" s="213"/>
      <c r="C2045" s="214"/>
      <c r="D2045" s="193" t="s">
        <v>200</v>
      </c>
      <c r="E2045" s="215" t="s">
        <v>1</v>
      </c>
      <c r="F2045" s="216" t="s">
        <v>1015</v>
      </c>
      <c r="G2045" s="214"/>
      <c r="H2045" s="217">
        <v>5.5</v>
      </c>
      <c r="I2045" s="218"/>
      <c r="J2045" s="214"/>
      <c r="K2045" s="214"/>
      <c r="L2045" s="219"/>
      <c r="M2045" s="220"/>
      <c r="N2045" s="221"/>
      <c r="O2045" s="221"/>
      <c r="P2045" s="221"/>
      <c r="Q2045" s="221"/>
      <c r="R2045" s="221"/>
      <c r="S2045" s="221"/>
      <c r="T2045" s="222"/>
      <c r="AT2045" s="223" t="s">
        <v>200</v>
      </c>
      <c r="AU2045" s="223" t="s">
        <v>81</v>
      </c>
      <c r="AV2045" s="13" t="s">
        <v>83</v>
      </c>
      <c r="AW2045" s="13" t="s">
        <v>30</v>
      </c>
      <c r="AX2045" s="13" t="s">
        <v>73</v>
      </c>
      <c r="AY2045" s="223" t="s">
        <v>124</v>
      </c>
    </row>
    <row r="2046" spans="1:65" s="13" customFormat="1" ht="11.25">
      <c r="B2046" s="213"/>
      <c r="C2046" s="214"/>
      <c r="D2046" s="193" t="s">
        <v>200</v>
      </c>
      <c r="E2046" s="215" t="s">
        <v>1</v>
      </c>
      <c r="F2046" s="216" t="s">
        <v>1335</v>
      </c>
      <c r="G2046" s="214"/>
      <c r="H2046" s="217">
        <v>9.08</v>
      </c>
      <c r="I2046" s="218"/>
      <c r="J2046" s="214"/>
      <c r="K2046" s="214"/>
      <c r="L2046" s="219"/>
      <c r="M2046" s="220"/>
      <c r="N2046" s="221"/>
      <c r="O2046" s="221"/>
      <c r="P2046" s="221"/>
      <c r="Q2046" s="221"/>
      <c r="R2046" s="221"/>
      <c r="S2046" s="221"/>
      <c r="T2046" s="222"/>
      <c r="AT2046" s="223" t="s">
        <v>200</v>
      </c>
      <c r="AU2046" s="223" t="s">
        <v>81</v>
      </c>
      <c r="AV2046" s="13" t="s">
        <v>83</v>
      </c>
      <c r="AW2046" s="13" t="s">
        <v>30</v>
      </c>
      <c r="AX2046" s="13" t="s">
        <v>73</v>
      </c>
      <c r="AY2046" s="223" t="s">
        <v>124</v>
      </c>
    </row>
    <row r="2047" spans="1:65" s="13" customFormat="1" ht="11.25">
      <c r="B2047" s="213"/>
      <c r="C2047" s="214"/>
      <c r="D2047" s="193" t="s">
        <v>200</v>
      </c>
      <c r="E2047" s="215" t="s">
        <v>1</v>
      </c>
      <c r="F2047" s="216" t="s">
        <v>1017</v>
      </c>
      <c r="G2047" s="214"/>
      <c r="H2047" s="217">
        <v>4.4000000000000004</v>
      </c>
      <c r="I2047" s="218"/>
      <c r="J2047" s="214"/>
      <c r="K2047" s="214"/>
      <c r="L2047" s="219"/>
      <c r="M2047" s="220"/>
      <c r="N2047" s="221"/>
      <c r="O2047" s="221"/>
      <c r="P2047" s="221"/>
      <c r="Q2047" s="221"/>
      <c r="R2047" s="221"/>
      <c r="S2047" s="221"/>
      <c r="T2047" s="222"/>
      <c r="AT2047" s="223" t="s">
        <v>200</v>
      </c>
      <c r="AU2047" s="223" t="s">
        <v>81</v>
      </c>
      <c r="AV2047" s="13" t="s">
        <v>83</v>
      </c>
      <c r="AW2047" s="13" t="s">
        <v>30</v>
      </c>
      <c r="AX2047" s="13" t="s">
        <v>73</v>
      </c>
      <c r="AY2047" s="223" t="s">
        <v>124</v>
      </c>
    </row>
    <row r="2048" spans="1:65" s="13" customFormat="1" ht="11.25">
      <c r="B2048" s="213"/>
      <c r="C2048" s="214"/>
      <c r="D2048" s="193" t="s">
        <v>200</v>
      </c>
      <c r="E2048" s="215" t="s">
        <v>1</v>
      </c>
      <c r="F2048" s="216" t="s">
        <v>1336</v>
      </c>
      <c r="G2048" s="214"/>
      <c r="H2048" s="217">
        <v>4.54</v>
      </c>
      <c r="I2048" s="218"/>
      <c r="J2048" s="214"/>
      <c r="K2048" s="214"/>
      <c r="L2048" s="219"/>
      <c r="M2048" s="220"/>
      <c r="N2048" s="221"/>
      <c r="O2048" s="221"/>
      <c r="P2048" s="221"/>
      <c r="Q2048" s="221"/>
      <c r="R2048" s="221"/>
      <c r="S2048" s="221"/>
      <c r="T2048" s="222"/>
      <c r="AT2048" s="223" t="s">
        <v>200</v>
      </c>
      <c r="AU2048" s="223" t="s">
        <v>81</v>
      </c>
      <c r="AV2048" s="13" t="s">
        <v>83</v>
      </c>
      <c r="AW2048" s="13" t="s">
        <v>30</v>
      </c>
      <c r="AX2048" s="13" t="s">
        <v>73</v>
      </c>
      <c r="AY2048" s="223" t="s">
        <v>124</v>
      </c>
    </row>
    <row r="2049" spans="2:51" s="13" customFormat="1" ht="11.25">
      <c r="B2049" s="213"/>
      <c r="C2049" s="214"/>
      <c r="D2049" s="193" t="s">
        <v>200</v>
      </c>
      <c r="E2049" s="215" t="s">
        <v>1</v>
      </c>
      <c r="F2049" s="216" t="s">
        <v>1018</v>
      </c>
      <c r="G2049" s="214"/>
      <c r="H2049" s="217">
        <v>4.9000000000000004</v>
      </c>
      <c r="I2049" s="218"/>
      <c r="J2049" s="214"/>
      <c r="K2049" s="214"/>
      <c r="L2049" s="219"/>
      <c r="M2049" s="220"/>
      <c r="N2049" s="221"/>
      <c r="O2049" s="221"/>
      <c r="P2049" s="221"/>
      <c r="Q2049" s="221"/>
      <c r="R2049" s="221"/>
      <c r="S2049" s="221"/>
      <c r="T2049" s="222"/>
      <c r="AT2049" s="223" t="s">
        <v>200</v>
      </c>
      <c r="AU2049" s="223" t="s">
        <v>81</v>
      </c>
      <c r="AV2049" s="13" t="s">
        <v>83</v>
      </c>
      <c r="AW2049" s="13" t="s">
        <v>30</v>
      </c>
      <c r="AX2049" s="13" t="s">
        <v>73</v>
      </c>
      <c r="AY2049" s="223" t="s">
        <v>124</v>
      </c>
    </row>
    <row r="2050" spans="2:51" s="13" customFormat="1" ht="11.25">
      <c r="B2050" s="213"/>
      <c r="C2050" s="214"/>
      <c r="D2050" s="193" t="s">
        <v>200</v>
      </c>
      <c r="E2050" s="215" t="s">
        <v>1</v>
      </c>
      <c r="F2050" s="216" t="s">
        <v>1336</v>
      </c>
      <c r="G2050" s="214"/>
      <c r="H2050" s="217">
        <v>4.54</v>
      </c>
      <c r="I2050" s="218"/>
      <c r="J2050" s="214"/>
      <c r="K2050" s="214"/>
      <c r="L2050" s="219"/>
      <c r="M2050" s="220"/>
      <c r="N2050" s="221"/>
      <c r="O2050" s="221"/>
      <c r="P2050" s="221"/>
      <c r="Q2050" s="221"/>
      <c r="R2050" s="221"/>
      <c r="S2050" s="221"/>
      <c r="T2050" s="222"/>
      <c r="AT2050" s="223" t="s">
        <v>200</v>
      </c>
      <c r="AU2050" s="223" t="s">
        <v>81</v>
      </c>
      <c r="AV2050" s="13" t="s">
        <v>83</v>
      </c>
      <c r="AW2050" s="13" t="s">
        <v>30</v>
      </c>
      <c r="AX2050" s="13" t="s">
        <v>73</v>
      </c>
      <c r="AY2050" s="223" t="s">
        <v>124</v>
      </c>
    </row>
    <row r="2051" spans="2:51" s="13" customFormat="1" ht="11.25">
      <c r="B2051" s="213"/>
      <c r="C2051" s="214"/>
      <c r="D2051" s="193" t="s">
        <v>200</v>
      </c>
      <c r="E2051" s="215" t="s">
        <v>1</v>
      </c>
      <c r="F2051" s="216" t="s">
        <v>1019</v>
      </c>
      <c r="G2051" s="214"/>
      <c r="H2051" s="217">
        <v>7.4</v>
      </c>
      <c r="I2051" s="218"/>
      <c r="J2051" s="214"/>
      <c r="K2051" s="214"/>
      <c r="L2051" s="219"/>
      <c r="M2051" s="220"/>
      <c r="N2051" s="221"/>
      <c r="O2051" s="221"/>
      <c r="P2051" s="221"/>
      <c r="Q2051" s="221"/>
      <c r="R2051" s="221"/>
      <c r="S2051" s="221"/>
      <c r="T2051" s="222"/>
      <c r="AT2051" s="223" t="s">
        <v>200</v>
      </c>
      <c r="AU2051" s="223" t="s">
        <v>81</v>
      </c>
      <c r="AV2051" s="13" t="s">
        <v>83</v>
      </c>
      <c r="AW2051" s="13" t="s">
        <v>30</v>
      </c>
      <c r="AX2051" s="13" t="s">
        <v>73</v>
      </c>
      <c r="AY2051" s="223" t="s">
        <v>124</v>
      </c>
    </row>
    <row r="2052" spans="2:51" s="13" customFormat="1" ht="11.25">
      <c r="B2052" s="213"/>
      <c r="C2052" s="214"/>
      <c r="D2052" s="193" t="s">
        <v>200</v>
      </c>
      <c r="E2052" s="215" t="s">
        <v>1</v>
      </c>
      <c r="F2052" s="216" t="s">
        <v>1337</v>
      </c>
      <c r="G2052" s="214"/>
      <c r="H2052" s="217">
        <v>4.2</v>
      </c>
      <c r="I2052" s="218"/>
      <c r="J2052" s="214"/>
      <c r="K2052" s="214"/>
      <c r="L2052" s="219"/>
      <c r="M2052" s="220"/>
      <c r="N2052" s="221"/>
      <c r="O2052" s="221"/>
      <c r="P2052" s="221"/>
      <c r="Q2052" s="221"/>
      <c r="R2052" s="221"/>
      <c r="S2052" s="221"/>
      <c r="T2052" s="222"/>
      <c r="AT2052" s="223" t="s">
        <v>200</v>
      </c>
      <c r="AU2052" s="223" t="s">
        <v>81</v>
      </c>
      <c r="AV2052" s="13" t="s">
        <v>83</v>
      </c>
      <c r="AW2052" s="13" t="s">
        <v>30</v>
      </c>
      <c r="AX2052" s="13" t="s">
        <v>73</v>
      </c>
      <c r="AY2052" s="223" t="s">
        <v>124</v>
      </c>
    </row>
    <row r="2053" spans="2:51" s="12" customFormat="1" ht="11.25">
      <c r="B2053" s="203"/>
      <c r="C2053" s="204"/>
      <c r="D2053" s="193" t="s">
        <v>200</v>
      </c>
      <c r="E2053" s="205" t="s">
        <v>1</v>
      </c>
      <c r="F2053" s="206" t="s">
        <v>231</v>
      </c>
      <c r="G2053" s="204"/>
      <c r="H2053" s="205" t="s">
        <v>1</v>
      </c>
      <c r="I2053" s="207"/>
      <c r="J2053" s="204"/>
      <c r="K2053" s="204"/>
      <c r="L2053" s="208"/>
      <c r="M2053" s="209"/>
      <c r="N2053" s="210"/>
      <c r="O2053" s="210"/>
      <c r="P2053" s="210"/>
      <c r="Q2053" s="210"/>
      <c r="R2053" s="210"/>
      <c r="S2053" s="210"/>
      <c r="T2053" s="211"/>
      <c r="AT2053" s="212" t="s">
        <v>200</v>
      </c>
      <c r="AU2053" s="212" t="s">
        <v>81</v>
      </c>
      <c r="AV2053" s="12" t="s">
        <v>81</v>
      </c>
      <c r="AW2053" s="12" t="s">
        <v>30</v>
      </c>
      <c r="AX2053" s="12" t="s">
        <v>73</v>
      </c>
      <c r="AY2053" s="212" t="s">
        <v>124</v>
      </c>
    </row>
    <row r="2054" spans="2:51" s="13" customFormat="1" ht="11.25">
      <c r="B2054" s="213"/>
      <c r="C2054" s="214"/>
      <c r="D2054" s="193" t="s">
        <v>200</v>
      </c>
      <c r="E2054" s="215" t="s">
        <v>1</v>
      </c>
      <c r="F2054" s="216" t="s">
        <v>1338</v>
      </c>
      <c r="G2054" s="214"/>
      <c r="H2054" s="217">
        <v>12.44</v>
      </c>
      <c r="I2054" s="218"/>
      <c r="J2054" s="214"/>
      <c r="K2054" s="214"/>
      <c r="L2054" s="219"/>
      <c r="M2054" s="220"/>
      <c r="N2054" s="221"/>
      <c r="O2054" s="221"/>
      <c r="P2054" s="221"/>
      <c r="Q2054" s="221"/>
      <c r="R2054" s="221"/>
      <c r="S2054" s="221"/>
      <c r="T2054" s="222"/>
      <c r="AT2054" s="223" t="s">
        <v>200</v>
      </c>
      <c r="AU2054" s="223" t="s">
        <v>81</v>
      </c>
      <c r="AV2054" s="13" t="s">
        <v>83</v>
      </c>
      <c r="AW2054" s="13" t="s">
        <v>30</v>
      </c>
      <c r="AX2054" s="13" t="s">
        <v>73</v>
      </c>
      <c r="AY2054" s="223" t="s">
        <v>124</v>
      </c>
    </row>
    <row r="2055" spans="2:51" s="13" customFormat="1" ht="11.25">
      <c r="B2055" s="213"/>
      <c r="C2055" s="214"/>
      <c r="D2055" s="193" t="s">
        <v>200</v>
      </c>
      <c r="E2055" s="215" t="s">
        <v>1</v>
      </c>
      <c r="F2055" s="216" t="s">
        <v>1333</v>
      </c>
      <c r="G2055" s="214"/>
      <c r="H2055" s="217">
        <v>7.88</v>
      </c>
      <c r="I2055" s="218"/>
      <c r="J2055" s="214"/>
      <c r="K2055" s="214"/>
      <c r="L2055" s="219"/>
      <c r="M2055" s="220"/>
      <c r="N2055" s="221"/>
      <c r="O2055" s="221"/>
      <c r="P2055" s="221"/>
      <c r="Q2055" s="221"/>
      <c r="R2055" s="221"/>
      <c r="S2055" s="221"/>
      <c r="T2055" s="222"/>
      <c r="AT2055" s="223" t="s">
        <v>200</v>
      </c>
      <c r="AU2055" s="223" t="s">
        <v>81</v>
      </c>
      <c r="AV2055" s="13" t="s">
        <v>83</v>
      </c>
      <c r="AW2055" s="13" t="s">
        <v>30</v>
      </c>
      <c r="AX2055" s="13" t="s">
        <v>73</v>
      </c>
      <c r="AY2055" s="223" t="s">
        <v>124</v>
      </c>
    </row>
    <row r="2056" spans="2:51" s="13" customFormat="1" ht="11.25">
      <c r="B2056" s="213"/>
      <c r="C2056" s="214"/>
      <c r="D2056" s="193" t="s">
        <v>200</v>
      </c>
      <c r="E2056" s="215" t="s">
        <v>1</v>
      </c>
      <c r="F2056" s="216" t="s">
        <v>1334</v>
      </c>
      <c r="G2056" s="214"/>
      <c r="H2056" s="217">
        <v>1.6</v>
      </c>
      <c r="I2056" s="218"/>
      <c r="J2056" s="214"/>
      <c r="K2056" s="214"/>
      <c r="L2056" s="219"/>
      <c r="M2056" s="220"/>
      <c r="N2056" s="221"/>
      <c r="O2056" s="221"/>
      <c r="P2056" s="221"/>
      <c r="Q2056" s="221"/>
      <c r="R2056" s="221"/>
      <c r="S2056" s="221"/>
      <c r="T2056" s="222"/>
      <c r="AT2056" s="223" t="s">
        <v>200</v>
      </c>
      <c r="AU2056" s="223" t="s">
        <v>81</v>
      </c>
      <c r="AV2056" s="13" t="s">
        <v>83</v>
      </c>
      <c r="AW2056" s="13" t="s">
        <v>30</v>
      </c>
      <c r="AX2056" s="13" t="s">
        <v>73</v>
      </c>
      <c r="AY2056" s="223" t="s">
        <v>124</v>
      </c>
    </row>
    <row r="2057" spans="2:51" s="13" customFormat="1" ht="11.25">
      <c r="B2057" s="213"/>
      <c r="C2057" s="214"/>
      <c r="D2057" s="193" t="s">
        <v>200</v>
      </c>
      <c r="E2057" s="215" t="s">
        <v>1</v>
      </c>
      <c r="F2057" s="216" t="s">
        <v>1020</v>
      </c>
      <c r="G2057" s="214"/>
      <c r="H2057" s="217">
        <v>5.5</v>
      </c>
      <c r="I2057" s="218"/>
      <c r="J2057" s="214"/>
      <c r="K2057" s="214"/>
      <c r="L2057" s="219"/>
      <c r="M2057" s="220"/>
      <c r="N2057" s="221"/>
      <c r="O2057" s="221"/>
      <c r="P2057" s="221"/>
      <c r="Q2057" s="221"/>
      <c r="R2057" s="221"/>
      <c r="S2057" s="221"/>
      <c r="T2057" s="222"/>
      <c r="AT2057" s="223" t="s">
        <v>200</v>
      </c>
      <c r="AU2057" s="223" t="s">
        <v>81</v>
      </c>
      <c r="AV2057" s="13" t="s">
        <v>83</v>
      </c>
      <c r="AW2057" s="13" t="s">
        <v>30</v>
      </c>
      <c r="AX2057" s="13" t="s">
        <v>73</v>
      </c>
      <c r="AY2057" s="223" t="s">
        <v>124</v>
      </c>
    </row>
    <row r="2058" spans="2:51" s="13" customFormat="1" ht="11.25">
      <c r="B2058" s="213"/>
      <c r="C2058" s="214"/>
      <c r="D2058" s="193" t="s">
        <v>200</v>
      </c>
      <c r="E2058" s="215" t="s">
        <v>1</v>
      </c>
      <c r="F2058" s="216" t="s">
        <v>1335</v>
      </c>
      <c r="G2058" s="214"/>
      <c r="H2058" s="217">
        <v>9.08</v>
      </c>
      <c r="I2058" s="218"/>
      <c r="J2058" s="214"/>
      <c r="K2058" s="214"/>
      <c r="L2058" s="219"/>
      <c r="M2058" s="220"/>
      <c r="N2058" s="221"/>
      <c r="O2058" s="221"/>
      <c r="P2058" s="221"/>
      <c r="Q2058" s="221"/>
      <c r="R2058" s="221"/>
      <c r="S2058" s="221"/>
      <c r="T2058" s="222"/>
      <c r="AT2058" s="223" t="s">
        <v>200</v>
      </c>
      <c r="AU2058" s="223" t="s">
        <v>81</v>
      </c>
      <c r="AV2058" s="13" t="s">
        <v>83</v>
      </c>
      <c r="AW2058" s="13" t="s">
        <v>30</v>
      </c>
      <c r="AX2058" s="13" t="s">
        <v>73</v>
      </c>
      <c r="AY2058" s="223" t="s">
        <v>124</v>
      </c>
    </row>
    <row r="2059" spans="2:51" s="13" customFormat="1" ht="11.25">
      <c r="B2059" s="213"/>
      <c r="C2059" s="214"/>
      <c r="D2059" s="193" t="s">
        <v>200</v>
      </c>
      <c r="E2059" s="215" t="s">
        <v>1</v>
      </c>
      <c r="F2059" s="216" t="s">
        <v>1022</v>
      </c>
      <c r="G2059" s="214"/>
      <c r="H2059" s="217">
        <v>4.4000000000000004</v>
      </c>
      <c r="I2059" s="218"/>
      <c r="J2059" s="214"/>
      <c r="K2059" s="214"/>
      <c r="L2059" s="219"/>
      <c r="M2059" s="220"/>
      <c r="N2059" s="221"/>
      <c r="O2059" s="221"/>
      <c r="P2059" s="221"/>
      <c r="Q2059" s="221"/>
      <c r="R2059" s="221"/>
      <c r="S2059" s="221"/>
      <c r="T2059" s="222"/>
      <c r="AT2059" s="223" t="s">
        <v>200</v>
      </c>
      <c r="AU2059" s="223" t="s">
        <v>81</v>
      </c>
      <c r="AV2059" s="13" t="s">
        <v>83</v>
      </c>
      <c r="AW2059" s="13" t="s">
        <v>30</v>
      </c>
      <c r="AX2059" s="13" t="s">
        <v>73</v>
      </c>
      <c r="AY2059" s="223" t="s">
        <v>124</v>
      </c>
    </row>
    <row r="2060" spans="2:51" s="13" customFormat="1" ht="11.25">
      <c r="B2060" s="213"/>
      <c r="C2060" s="214"/>
      <c r="D2060" s="193" t="s">
        <v>200</v>
      </c>
      <c r="E2060" s="215" t="s">
        <v>1</v>
      </c>
      <c r="F2060" s="216" t="s">
        <v>1336</v>
      </c>
      <c r="G2060" s="214"/>
      <c r="H2060" s="217">
        <v>4.54</v>
      </c>
      <c r="I2060" s="218"/>
      <c r="J2060" s="214"/>
      <c r="K2060" s="214"/>
      <c r="L2060" s="219"/>
      <c r="M2060" s="220"/>
      <c r="N2060" s="221"/>
      <c r="O2060" s="221"/>
      <c r="P2060" s="221"/>
      <c r="Q2060" s="221"/>
      <c r="R2060" s="221"/>
      <c r="S2060" s="221"/>
      <c r="T2060" s="222"/>
      <c r="AT2060" s="223" t="s">
        <v>200</v>
      </c>
      <c r="AU2060" s="223" t="s">
        <v>81</v>
      </c>
      <c r="AV2060" s="13" t="s">
        <v>83</v>
      </c>
      <c r="AW2060" s="13" t="s">
        <v>30</v>
      </c>
      <c r="AX2060" s="13" t="s">
        <v>73</v>
      </c>
      <c r="AY2060" s="223" t="s">
        <v>124</v>
      </c>
    </row>
    <row r="2061" spans="2:51" s="13" customFormat="1" ht="11.25">
      <c r="B2061" s="213"/>
      <c r="C2061" s="214"/>
      <c r="D2061" s="193" t="s">
        <v>200</v>
      </c>
      <c r="E2061" s="215" t="s">
        <v>1</v>
      </c>
      <c r="F2061" s="216" t="s">
        <v>1023</v>
      </c>
      <c r="G2061" s="214"/>
      <c r="H2061" s="217">
        <v>4.9000000000000004</v>
      </c>
      <c r="I2061" s="218"/>
      <c r="J2061" s="214"/>
      <c r="K2061" s="214"/>
      <c r="L2061" s="219"/>
      <c r="M2061" s="220"/>
      <c r="N2061" s="221"/>
      <c r="O2061" s="221"/>
      <c r="P2061" s="221"/>
      <c r="Q2061" s="221"/>
      <c r="R2061" s="221"/>
      <c r="S2061" s="221"/>
      <c r="T2061" s="222"/>
      <c r="AT2061" s="223" t="s">
        <v>200</v>
      </c>
      <c r="AU2061" s="223" t="s">
        <v>81</v>
      </c>
      <c r="AV2061" s="13" t="s">
        <v>83</v>
      </c>
      <c r="AW2061" s="13" t="s">
        <v>30</v>
      </c>
      <c r="AX2061" s="13" t="s">
        <v>73</v>
      </c>
      <c r="AY2061" s="223" t="s">
        <v>124</v>
      </c>
    </row>
    <row r="2062" spans="2:51" s="13" customFormat="1" ht="11.25">
      <c r="B2062" s="213"/>
      <c r="C2062" s="214"/>
      <c r="D2062" s="193" t="s">
        <v>200</v>
      </c>
      <c r="E2062" s="215" t="s">
        <v>1</v>
      </c>
      <c r="F2062" s="216" t="s">
        <v>1336</v>
      </c>
      <c r="G2062" s="214"/>
      <c r="H2062" s="217">
        <v>4.54</v>
      </c>
      <c r="I2062" s="218"/>
      <c r="J2062" s="214"/>
      <c r="K2062" s="214"/>
      <c r="L2062" s="219"/>
      <c r="M2062" s="220"/>
      <c r="N2062" s="221"/>
      <c r="O2062" s="221"/>
      <c r="P2062" s="221"/>
      <c r="Q2062" s="221"/>
      <c r="R2062" s="221"/>
      <c r="S2062" s="221"/>
      <c r="T2062" s="222"/>
      <c r="AT2062" s="223" t="s">
        <v>200</v>
      </c>
      <c r="AU2062" s="223" t="s">
        <v>81</v>
      </c>
      <c r="AV2062" s="13" t="s">
        <v>83</v>
      </c>
      <c r="AW2062" s="13" t="s">
        <v>30</v>
      </c>
      <c r="AX2062" s="13" t="s">
        <v>73</v>
      </c>
      <c r="AY2062" s="223" t="s">
        <v>124</v>
      </c>
    </row>
    <row r="2063" spans="2:51" s="12" customFormat="1" ht="11.25">
      <c r="B2063" s="203"/>
      <c r="C2063" s="204"/>
      <c r="D2063" s="193" t="s">
        <v>200</v>
      </c>
      <c r="E2063" s="205" t="s">
        <v>1</v>
      </c>
      <c r="F2063" s="206" t="s">
        <v>232</v>
      </c>
      <c r="G2063" s="204"/>
      <c r="H2063" s="205" t="s">
        <v>1</v>
      </c>
      <c r="I2063" s="207"/>
      <c r="J2063" s="204"/>
      <c r="K2063" s="204"/>
      <c r="L2063" s="208"/>
      <c r="M2063" s="209"/>
      <c r="N2063" s="210"/>
      <c r="O2063" s="210"/>
      <c r="P2063" s="210"/>
      <c r="Q2063" s="210"/>
      <c r="R2063" s="210"/>
      <c r="S2063" s="210"/>
      <c r="T2063" s="211"/>
      <c r="AT2063" s="212" t="s">
        <v>200</v>
      </c>
      <c r="AU2063" s="212" t="s">
        <v>81</v>
      </c>
      <c r="AV2063" s="12" t="s">
        <v>81</v>
      </c>
      <c r="AW2063" s="12" t="s">
        <v>30</v>
      </c>
      <c r="AX2063" s="12" t="s">
        <v>73</v>
      </c>
      <c r="AY2063" s="212" t="s">
        <v>124</v>
      </c>
    </row>
    <row r="2064" spans="2:51" s="12" customFormat="1" ht="11.25">
      <c r="B2064" s="203"/>
      <c r="C2064" s="204"/>
      <c r="D2064" s="193" t="s">
        <v>200</v>
      </c>
      <c r="E2064" s="205" t="s">
        <v>1</v>
      </c>
      <c r="F2064" s="206" t="s">
        <v>229</v>
      </c>
      <c r="G2064" s="204"/>
      <c r="H2064" s="205" t="s">
        <v>1</v>
      </c>
      <c r="I2064" s="207"/>
      <c r="J2064" s="204"/>
      <c r="K2064" s="204"/>
      <c r="L2064" s="208"/>
      <c r="M2064" s="209"/>
      <c r="N2064" s="210"/>
      <c r="O2064" s="210"/>
      <c r="P2064" s="210"/>
      <c r="Q2064" s="210"/>
      <c r="R2064" s="210"/>
      <c r="S2064" s="210"/>
      <c r="T2064" s="211"/>
      <c r="AT2064" s="212" t="s">
        <v>200</v>
      </c>
      <c r="AU2064" s="212" t="s">
        <v>81</v>
      </c>
      <c r="AV2064" s="12" t="s">
        <v>81</v>
      </c>
      <c r="AW2064" s="12" t="s">
        <v>30</v>
      </c>
      <c r="AX2064" s="12" t="s">
        <v>73</v>
      </c>
      <c r="AY2064" s="212" t="s">
        <v>124</v>
      </c>
    </row>
    <row r="2065" spans="2:51" s="13" customFormat="1" ht="11.25">
      <c r="B2065" s="213"/>
      <c r="C2065" s="214"/>
      <c r="D2065" s="193" t="s">
        <v>200</v>
      </c>
      <c r="E2065" s="215" t="s">
        <v>1</v>
      </c>
      <c r="F2065" s="216" t="s">
        <v>1339</v>
      </c>
      <c r="G2065" s="214"/>
      <c r="H2065" s="217">
        <v>15.88</v>
      </c>
      <c r="I2065" s="218"/>
      <c r="J2065" s="214"/>
      <c r="K2065" s="214"/>
      <c r="L2065" s="219"/>
      <c r="M2065" s="220"/>
      <c r="N2065" s="221"/>
      <c r="O2065" s="221"/>
      <c r="P2065" s="221"/>
      <c r="Q2065" s="221"/>
      <c r="R2065" s="221"/>
      <c r="S2065" s="221"/>
      <c r="T2065" s="222"/>
      <c r="AT2065" s="223" t="s">
        <v>200</v>
      </c>
      <c r="AU2065" s="223" t="s">
        <v>81</v>
      </c>
      <c r="AV2065" s="13" t="s">
        <v>83</v>
      </c>
      <c r="AW2065" s="13" t="s">
        <v>30</v>
      </c>
      <c r="AX2065" s="13" t="s">
        <v>73</v>
      </c>
      <c r="AY2065" s="223" t="s">
        <v>124</v>
      </c>
    </row>
    <row r="2066" spans="2:51" s="13" customFormat="1" ht="11.25">
      <c r="B2066" s="213"/>
      <c r="C2066" s="214"/>
      <c r="D2066" s="193" t="s">
        <v>200</v>
      </c>
      <c r="E2066" s="215" t="s">
        <v>1</v>
      </c>
      <c r="F2066" s="216" t="s">
        <v>1333</v>
      </c>
      <c r="G2066" s="214"/>
      <c r="H2066" s="217">
        <v>7.88</v>
      </c>
      <c r="I2066" s="218"/>
      <c r="J2066" s="214"/>
      <c r="K2066" s="214"/>
      <c r="L2066" s="219"/>
      <c r="M2066" s="220"/>
      <c r="N2066" s="221"/>
      <c r="O2066" s="221"/>
      <c r="P2066" s="221"/>
      <c r="Q2066" s="221"/>
      <c r="R2066" s="221"/>
      <c r="S2066" s="221"/>
      <c r="T2066" s="222"/>
      <c r="AT2066" s="223" t="s">
        <v>200</v>
      </c>
      <c r="AU2066" s="223" t="s">
        <v>81</v>
      </c>
      <c r="AV2066" s="13" t="s">
        <v>83</v>
      </c>
      <c r="AW2066" s="13" t="s">
        <v>30</v>
      </c>
      <c r="AX2066" s="13" t="s">
        <v>73</v>
      </c>
      <c r="AY2066" s="223" t="s">
        <v>124</v>
      </c>
    </row>
    <row r="2067" spans="2:51" s="13" customFormat="1" ht="11.25">
      <c r="B2067" s="213"/>
      <c r="C2067" s="214"/>
      <c r="D2067" s="193" t="s">
        <v>200</v>
      </c>
      <c r="E2067" s="215" t="s">
        <v>1</v>
      </c>
      <c r="F2067" s="216" t="s">
        <v>1340</v>
      </c>
      <c r="G2067" s="214"/>
      <c r="H2067" s="217">
        <v>1.4</v>
      </c>
      <c r="I2067" s="218"/>
      <c r="J2067" s="214"/>
      <c r="K2067" s="214"/>
      <c r="L2067" s="219"/>
      <c r="M2067" s="220"/>
      <c r="N2067" s="221"/>
      <c r="O2067" s="221"/>
      <c r="P2067" s="221"/>
      <c r="Q2067" s="221"/>
      <c r="R2067" s="221"/>
      <c r="S2067" s="221"/>
      <c r="T2067" s="222"/>
      <c r="AT2067" s="223" t="s">
        <v>200</v>
      </c>
      <c r="AU2067" s="223" t="s">
        <v>81</v>
      </c>
      <c r="AV2067" s="13" t="s">
        <v>83</v>
      </c>
      <c r="AW2067" s="13" t="s">
        <v>30</v>
      </c>
      <c r="AX2067" s="13" t="s">
        <v>73</v>
      </c>
      <c r="AY2067" s="223" t="s">
        <v>124</v>
      </c>
    </row>
    <row r="2068" spans="2:51" s="13" customFormat="1" ht="11.25">
      <c r="B2068" s="213"/>
      <c r="C2068" s="214"/>
      <c r="D2068" s="193" t="s">
        <v>200</v>
      </c>
      <c r="E2068" s="215" t="s">
        <v>1</v>
      </c>
      <c r="F2068" s="216" t="s">
        <v>1024</v>
      </c>
      <c r="G2068" s="214"/>
      <c r="H2068" s="217">
        <v>5.5</v>
      </c>
      <c r="I2068" s="218"/>
      <c r="J2068" s="214"/>
      <c r="K2068" s="214"/>
      <c r="L2068" s="219"/>
      <c r="M2068" s="220"/>
      <c r="N2068" s="221"/>
      <c r="O2068" s="221"/>
      <c r="P2068" s="221"/>
      <c r="Q2068" s="221"/>
      <c r="R2068" s="221"/>
      <c r="S2068" s="221"/>
      <c r="T2068" s="222"/>
      <c r="AT2068" s="223" t="s">
        <v>200</v>
      </c>
      <c r="AU2068" s="223" t="s">
        <v>81</v>
      </c>
      <c r="AV2068" s="13" t="s">
        <v>83</v>
      </c>
      <c r="AW2068" s="13" t="s">
        <v>30</v>
      </c>
      <c r="AX2068" s="13" t="s">
        <v>73</v>
      </c>
      <c r="AY2068" s="223" t="s">
        <v>124</v>
      </c>
    </row>
    <row r="2069" spans="2:51" s="13" customFormat="1" ht="11.25">
      <c r="B2069" s="213"/>
      <c r="C2069" s="214"/>
      <c r="D2069" s="193" t="s">
        <v>200</v>
      </c>
      <c r="E2069" s="215" t="s">
        <v>1</v>
      </c>
      <c r="F2069" s="216" t="s">
        <v>1335</v>
      </c>
      <c r="G2069" s="214"/>
      <c r="H2069" s="217">
        <v>9.08</v>
      </c>
      <c r="I2069" s="218"/>
      <c r="J2069" s="214"/>
      <c r="K2069" s="214"/>
      <c r="L2069" s="219"/>
      <c r="M2069" s="220"/>
      <c r="N2069" s="221"/>
      <c r="O2069" s="221"/>
      <c r="P2069" s="221"/>
      <c r="Q2069" s="221"/>
      <c r="R2069" s="221"/>
      <c r="S2069" s="221"/>
      <c r="T2069" s="222"/>
      <c r="AT2069" s="223" t="s">
        <v>200</v>
      </c>
      <c r="AU2069" s="223" t="s">
        <v>81</v>
      </c>
      <c r="AV2069" s="13" t="s">
        <v>83</v>
      </c>
      <c r="AW2069" s="13" t="s">
        <v>30</v>
      </c>
      <c r="AX2069" s="13" t="s">
        <v>73</v>
      </c>
      <c r="AY2069" s="223" t="s">
        <v>124</v>
      </c>
    </row>
    <row r="2070" spans="2:51" s="13" customFormat="1" ht="11.25">
      <c r="B2070" s="213"/>
      <c r="C2070" s="214"/>
      <c r="D2070" s="193" t="s">
        <v>200</v>
      </c>
      <c r="E2070" s="215" t="s">
        <v>1</v>
      </c>
      <c r="F2070" s="216" t="s">
        <v>1025</v>
      </c>
      <c r="G2070" s="214"/>
      <c r="H2070" s="217">
        <v>4.4000000000000004</v>
      </c>
      <c r="I2070" s="218"/>
      <c r="J2070" s="214"/>
      <c r="K2070" s="214"/>
      <c r="L2070" s="219"/>
      <c r="M2070" s="220"/>
      <c r="N2070" s="221"/>
      <c r="O2070" s="221"/>
      <c r="P2070" s="221"/>
      <c r="Q2070" s="221"/>
      <c r="R2070" s="221"/>
      <c r="S2070" s="221"/>
      <c r="T2070" s="222"/>
      <c r="AT2070" s="223" t="s">
        <v>200</v>
      </c>
      <c r="AU2070" s="223" t="s">
        <v>81</v>
      </c>
      <c r="AV2070" s="13" t="s">
        <v>83</v>
      </c>
      <c r="AW2070" s="13" t="s">
        <v>30</v>
      </c>
      <c r="AX2070" s="13" t="s">
        <v>73</v>
      </c>
      <c r="AY2070" s="223" t="s">
        <v>124</v>
      </c>
    </row>
    <row r="2071" spans="2:51" s="13" customFormat="1" ht="11.25">
      <c r="B2071" s="213"/>
      <c r="C2071" s="214"/>
      <c r="D2071" s="193" t="s">
        <v>200</v>
      </c>
      <c r="E2071" s="215" t="s">
        <v>1</v>
      </c>
      <c r="F2071" s="216" t="s">
        <v>1336</v>
      </c>
      <c r="G2071" s="214"/>
      <c r="H2071" s="217">
        <v>4.54</v>
      </c>
      <c r="I2071" s="218"/>
      <c r="J2071" s="214"/>
      <c r="K2071" s="214"/>
      <c r="L2071" s="219"/>
      <c r="M2071" s="220"/>
      <c r="N2071" s="221"/>
      <c r="O2071" s="221"/>
      <c r="P2071" s="221"/>
      <c r="Q2071" s="221"/>
      <c r="R2071" s="221"/>
      <c r="S2071" s="221"/>
      <c r="T2071" s="222"/>
      <c r="AT2071" s="223" t="s">
        <v>200</v>
      </c>
      <c r="AU2071" s="223" t="s">
        <v>81</v>
      </c>
      <c r="AV2071" s="13" t="s">
        <v>83</v>
      </c>
      <c r="AW2071" s="13" t="s">
        <v>30</v>
      </c>
      <c r="AX2071" s="13" t="s">
        <v>73</v>
      </c>
      <c r="AY2071" s="223" t="s">
        <v>124</v>
      </c>
    </row>
    <row r="2072" spans="2:51" s="13" customFormat="1" ht="11.25">
      <c r="B2072" s="213"/>
      <c r="C2072" s="214"/>
      <c r="D2072" s="193" t="s">
        <v>200</v>
      </c>
      <c r="E2072" s="215" t="s">
        <v>1</v>
      </c>
      <c r="F2072" s="216" t="s">
        <v>1026</v>
      </c>
      <c r="G2072" s="214"/>
      <c r="H2072" s="217">
        <v>4.9000000000000004</v>
      </c>
      <c r="I2072" s="218"/>
      <c r="J2072" s="214"/>
      <c r="K2072" s="214"/>
      <c r="L2072" s="219"/>
      <c r="M2072" s="220"/>
      <c r="N2072" s="221"/>
      <c r="O2072" s="221"/>
      <c r="P2072" s="221"/>
      <c r="Q2072" s="221"/>
      <c r="R2072" s="221"/>
      <c r="S2072" s="221"/>
      <c r="T2072" s="222"/>
      <c r="AT2072" s="223" t="s">
        <v>200</v>
      </c>
      <c r="AU2072" s="223" t="s">
        <v>81</v>
      </c>
      <c r="AV2072" s="13" t="s">
        <v>83</v>
      </c>
      <c r="AW2072" s="13" t="s">
        <v>30</v>
      </c>
      <c r="AX2072" s="13" t="s">
        <v>73</v>
      </c>
      <c r="AY2072" s="223" t="s">
        <v>124</v>
      </c>
    </row>
    <row r="2073" spans="2:51" s="13" customFormat="1" ht="11.25">
      <c r="B2073" s="213"/>
      <c r="C2073" s="214"/>
      <c r="D2073" s="193" t="s">
        <v>200</v>
      </c>
      <c r="E2073" s="215" t="s">
        <v>1</v>
      </c>
      <c r="F2073" s="216" t="s">
        <v>1336</v>
      </c>
      <c r="G2073" s="214"/>
      <c r="H2073" s="217">
        <v>4.54</v>
      </c>
      <c r="I2073" s="218"/>
      <c r="J2073" s="214"/>
      <c r="K2073" s="214"/>
      <c r="L2073" s="219"/>
      <c r="M2073" s="220"/>
      <c r="N2073" s="221"/>
      <c r="O2073" s="221"/>
      <c r="P2073" s="221"/>
      <c r="Q2073" s="221"/>
      <c r="R2073" s="221"/>
      <c r="S2073" s="221"/>
      <c r="T2073" s="222"/>
      <c r="AT2073" s="223" t="s">
        <v>200</v>
      </c>
      <c r="AU2073" s="223" t="s">
        <v>81</v>
      </c>
      <c r="AV2073" s="13" t="s">
        <v>83</v>
      </c>
      <c r="AW2073" s="13" t="s">
        <v>30</v>
      </c>
      <c r="AX2073" s="13" t="s">
        <v>73</v>
      </c>
      <c r="AY2073" s="223" t="s">
        <v>124</v>
      </c>
    </row>
    <row r="2074" spans="2:51" s="12" customFormat="1" ht="11.25">
      <c r="B2074" s="203"/>
      <c r="C2074" s="204"/>
      <c r="D2074" s="193" t="s">
        <v>200</v>
      </c>
      <c r="E2074" s="205" t="s">
        <v>1</v>
      </c>
      <c r="F2074" s="206" t="s">
        <v>231</v>
      </c>
      <c r="G2074" s="204"/>
      <c r="H2074" s="205" t="s">
        <v>1</v>
      </c>
      <c r="I2074" s="207"/>
      <c r="J2074" s="204"/>
      <c r="K2074" s="204"/>
      <c r="L2074" s="208"/>
      <c r="M2074" s="209"/>
      <c r="N2074" s="210"/>
      <c r="O2074" s="210"/>
      <c r="P2074" s="210"/>
      <c r="Q2074" s="210"/>
      <c r="R2074" s="210"/>
      <c r="S2074" s="210"/>
      <c r="T2074" s="211"/>
      <c r="AT2074" s="212" t="s">
        <v>200</v>
      </c>
      <c r="AU2074" s="212" t="s">
        <v>81</v>
      </c>
      <c r="AV2074" s="12" t="s">
        <v>81</v>
      </c>
      <c r="AW2074" s="12" t="s">
        <v>30</v>
      </c>
      <c r="AX2074" s="12" t="s">
        <v>73</v>
      </c>
      <c r="AY2074" s="212" t="s">
        <v>124</v>
      </c>
    </row>
    <row r="2075" spans="2:51" s="13" customFormat="1" ht="11.25">
      <c r="B2075" s="213"/>
      <c r="C2075" s="214"/>
      <c r="D2075" s="193" t="s">
        <v>200</v>
      </c>
      <c r="E2075" s="215" t="s">
        <v>1</v>
      </c>
      <c r="F2075" s="216" t="s">
        <v>1341</v>
      </c>
      <c r="G2075" s="214"/>
      <c r="H2075" s="217">
        <v>12.44</v>
      </c>
      <c r="I2075" s="218"/>
      <c r="J2075" s="214"/>
      <c r="K2075" s="214"/>
      <c r="L2075" s="219"/>
      <c r="M2075" s="220"/>
      <c r="N2075" s="221"/>
      <c r="O2075" s="221"/>
      <c r="P2075" s="221"/>
      <c r="Q2075" s="221"/>
      <c r="R2075" s="221"/>
      <c r="S2075" s="221"/>
      <c r="T2075" s="222"/>
      <c r="AT2075" s="223" t="s">
        <v>200</v>
      </c>
      <c r="AU2075" s="223" t="s">
        <v>81</v>
      </c>
      <c r="AV2075" s="13" t="s">
        <v>83</v>
      </c>
      <c r="AW2075" s="13" t="s">
        <v>30</v>
      </c>
      <c r="AX2075" s="13" t="s">
        <v>73</v>
      </c>
      <c r="AY2075" s="223" t="s">
        <v>124</v>
      </c>
    </row>
    <row r="2076" spans="2:51" s="13" customFormat="1" ht="11.25">
      <c r="B2076" s="213"/>
      <c r="C2076" s="214"/>
      <c r="D2076" s="193" t="s">
        <v>200</v>
      </c>
      <c r="E2076" s="215" t="s">
        <v>1</v>
      </c>
      <c r="F2076" s="216" t="s">
        <v>1333</v>
      </c>
      <c r="G2076" s="214"/>
      <c r="H2076" s="217">
        <v>7.88</v>
      </c>
      <c r="I2076" s="218"/>
      <c r="J2076" s="214"/>
      <c r="K2076" s="214"/>
      <c r="L2076" s="219"/>
      <c r="M2076" s="220"/>
      <c r="N2076" s="221"/>
      <c r="O2076" s="221"/>
      <c r="P2076" s="221"/>
      <c r="Q2076" s="221"/>
      <c r="R2076" s="221"/>
      <c r="S2076" s="221"/>
      <c r="T2076" s="222"/>
      <c r="AT2076" s="223" t="s">
        <v>200</v>
      </c>
      <c r="AU2076" s="223" t="s">
        <v>81</v>
      </c>
      <c r="AV2076" s="13" t="s">
        <v>83</v>
      </c>
      <c r="AW2076" s="13" t="s">
        <v>30</v>
      </c>
      <c r="AX2076" s="13" t="s">
        <v>73</v>
      </c>
      <c r="AY2076" s="223" t="s">
        <v>124</v>
      </c>
    </row>
    <row r="2077" spans="2:51" s="13" customFormat="1" ht="11.25">
      <c r="B2077" s="213"/>
      <c r="C2077" s="214"/>
      <c r="D2077" s="193" t="s">
        <v>200</v>
      </c>
      <c r="E2077" s="215" t="s">
        <v>1</v>
      </c>
      <c r="F2077" s="216" t="s">
        <v>1334</v>
      </c>
      <c r="G2077" s="214"/>
      <c r="H2077" s="217">
        <v>1.6</v>
      </c>
      <c r="I2077" s="218"/>
      <c r="J2077" s="214"/>
      <c r="K2077" s="214"/>
      <c r="L2077" s="219"/>
      <c r="M2077" s="220"/>
      <c r="N2077" s="221"/>
      <c r="O2077" s="221"/>
      <c r="P2077" s="221"/>
      <c r="Q2077" s="221"/>
      <c r="R2077" s="221"/>
      <c r="S2077" s="221"/>
      <c r="T2077" s="222"/>
      <c r="AT2077" s="223" t="s">
        <v>200</v>
      </c>
      <c r="AU2077" s="223" t="s">
        <v>81</v>
      </c>
      <c r="AV2077" s="13" t="s">
        <v>83</v>
      </c>
      <c r="AW2077" s="13" t="s">
        <v>30</v>
      </c>
      <c r="AX2077" s="13" t="s">
        <v>73</v>
      </c>
      <c r="AY2077" s="223" t="s">
        <v>124</v>
      </c>
    </row>
    <row r="2078" spans="2:51" s="13" customFormat="1" ht="11.25">
      <c r="B2078" s="213"/>
      <c r="C2078" s="214"/>
      <c r="D2078" s="193" t="s">
        <v>200</v>
      </c>
      <c r="E2078" s="215" t="s">
        <v>1</v>
      </c>
      <c r="F2078" s="216" t="s">
        <v>1027</v>
      </c>
      <c r="G2078" s="214"/>
      <c r="H2078" s="217">
        <v>5.5</v>
      </c>
      <c r="I2078" s="218"/>
      <c r="J2078" s="214"/>
      <c r="K2078" s="214"/>
      <c r="L2078" s="219"/>
      <c r="M2078" s="220"/>
      <c r="N2078" s="221"/>
      <c r="O2078" s="221"/>
      <c r="P2078" s="221"/>
      <c r="Q2078" s="221"/>
      <c r="R2078" s="221"/>
      <c r="S2078" s="221"/>
      <c r="T2078" s="222"/>
      <c r="AT2078" s="223" t="s">
        <v>200</v>
      </c>
      <c r="AU2078" s="223" t="s">
        <v>81</v>
      </c>
      <c r="AV2078" s="13" t="s">
        <v>83</v>
      </c>
      <c r="AW2078" s="13" t="s">
        <v>30</v>
      </c>
      <c r="AX2078" s="13" t="s">
        <v>73</v>
      </c>
      <c r="AY2078" s="223" t="s">
        <v>124</v>
      </c>
    </row>
    <row r="2079" spans="2:51" s="13" customFormat="1" ht="11.25">
      <c r="B2079" s="213"/>
      <c r="C2079" s="214"/>
      <c r="D2079" s="193" t="s">
        <v>200</v>
      </c>
      <c r="E2079" s="215" t="s">
        <v>1</v>
      </c>
      <c r="F2079" s="216" t="s">
        <v>1335</v>
      </c>
      <c r="G2079" s="214"/>
      <c r="H2079" s="217">
        <v>9.08</v>
      </c>
      <c r="I2079" s="218"/>
      <c r="J2079" s="214"/>
      <c r="K2079" s="214"/>
      <c r="L2079" s="219"/>
      <c r="M2079" s="220"/>
      <c r="N2079" s="221"/>
      <c r="O2079" s="221"/>
      <c r="P2079" s="221"/>
      <c r="Q2079" s="221"/>
      <c r="R2079" s="221"/>
      <c r="S2079" s="221"/>
      <c r="T2079" s="222"/>
      <c r="AT2079" s="223" t="s">
        <v>200</v>
      </c>
      <c r="AU2079" s="223" t="s">
        <v>81</v>
      </c>
      <c r="AV2079" s="13" t="s">
        <v>83</v>
      </c>
      <c r="AW2079" s="13" t="s">
        <v>30</v>
      </c>
      <c r="AX2079" s="13" t="s">
        <v>73</v>
      </c>
      <c r="AY2079" s="223" t="s">
        <v>124</v>
      </c>
    </row>
    <row r="2080" spans="2:51" s="13" customFormat="1" ht="11.25">
      <c r="B2080" s="213"/>
      <c r="C2080" s="214"/>
      <c r="D2080" s="193" t="s">
        <v>200</v>
      </c>
      <c r="E2080" s="215" t="s">
        <v>1</v>
      </c>
      <c r="F2080" s="216" t="s">
        <v>1028</v>
      </c>
      <c r="G2080" s="214"/>
      <c r="H2080" s="217">
        <v>4.4000000000000004</v>
      </c>
      <c r="I2080" s="218"/>
      <c r="J2080" s="214"/>
      <c r="K2080" s="214"/>
      <c r="L2080" s="219"/>
      <c r="M2080" s="220"/>
      <c r="N2080" s="221"/>
      <c r="O2080" s="221"/>
      <c r="P2080" s="221"/>
      <c r="Q2080" s="221"/>
      <c r="R2080" s="221"/>
      <c r="S2080" s="221"/>
      <c r="T2080" s="222"/>
      <c r="AT2080" s="223" t="s">
        <v>200</v>
      </c>
      <c r="AU2080" s="223" t="s">
        <v>81</v>
      </c>
      <c r="AV2080" s="13" t="s">
        <v>83</v>
      </c>
      <c r="AW2080" s="13" t="s">
        <v>30</v>
      </c>
      <c r="AX2080" s="13" t="s">
        <v>73</v>
      </c>
      <c r="AY2080" s="223" t="s">
        <v>124</v>
      </c>
    </row>
    <row r="2081" spans="1:65" s="13" customFormat="1" ht="11.25">
      <c r="B2081" s="213"/>
      <c r="C2081" s="214"/>
      <c r="D2081" s="193" t="s">
        <v>200</v>
      </c>
      <c r="E2081" s="215" t="s">
        <v>1</v>
      </c>
      <c r="F2081" s="216" t="s">
        <v>1336</v>
      </c>
      <c r="G2081" s="214"/>
      <c r="H2081" s="217">
        <v>4.54</v>
      </c>
      <c r="I2081" s="218"/>
      <c r="J2081" s="214"/>
      <c r="K2081" s="214"/>
      <c r="L2081" s="219"/>
      <c r="M2081" s="220"/>
      <c r="N2081" s="221"/>
      <c r="O2081" s="221"/>
      <c r="P2081" s="221"/>
      <c r="Q2081" s="221"/>
      <c r="R2081" s="221"/>
      <c r="S2081" s="221"/>
      <c r="T2081" s="222"/>
      <c r="AT2081" s="223" t="s">
        <v>200</v>
      </c>
      <c r="AU2081" s="223" t="s">
        <v>81</v>
      </c>
      <c r="AV2081" s="13" t="s">
        <v>83</v>
      </c>
      <c r="AW2081" s="13" t="s">
        <v>30</v>
      </c>
      <c r="AX2081" s="13" t="s">
        <v>73</v>
      </c>
      <c r="AY2081" s="223" t="s">
        <v>124</v>
      </c>
    </row>
    <row r="2082" spans="1:65" s="13" customFormat="1" ht="11.25">
      <c r="B2082" s="213"/>
      <c r="C2082" s="214"/>
      <c r="D2082" s="193" t="s">
        <v>200</v>
      </c>
      <c r="E2082" s="215" t="s">
        <v>1</v>
      </c>
      <c r="F2082" s="216" t="s">
        <v>1029</v>
      </c>
      <c r="G2082" s="214"/>
      <c r="H2082" s="217">
        <v>4.9000000000000004</v>
      </c>
      <c r="I2082" s="218"/>
      <c r="J2082" s="214"/>
      <c r="K2082" s="214"/>
      <c r="L2082" s="219"/>
      <c r="M2082" s="220"/>
      <c r="N2082" s="221"/>
      <c r="O2082" s="221"/>
      <c r="P2082" s="221"/>
      <c r="Q2082" s="221"/>
      <c r="R2082" s="221"/>
      <c r="S2082" s="221"/>
      <c r="T2082" s="222"/>
      <c r="AT2082" s="223" t="s">
        <v>200</v>
      </c>
      <c r="AU2082" s="223" t="s">
        <v>81</v>
      </c>
      <c r="AV2082" s="13" t="s">
        <v>83</v>
      </c>
      <c r="AW2082" s="13" t="s">
        <v>30</v>
      </c>
      <c r="AX2082" s="13" t="s">
        <v>73</v>
      </c>
      <c r="AY2082" s="223" t="s">
        <v>124</v>
      </c>
    </row>
    <row r="2083" spans="1:65" s="13" customFormat="1" ht="11.25">
      <c r="B2083" s="213"/>
      <c r="C2083" s="214"/>
      <c r="D2083" s="193" t="s">
        <v>200</v>
      </c>
      <c r="E2083" s="215" t="s">
        <v>1</v>
      </c>
      <c r="F2083" s="216" t="s">
        <v>1336</v>
      </c>
      <c r="G2083" s="214"/>
      <c r="H2083" s="217">
        <v>4.54</v>
      </c>
      <c r="I2083" s="218"/>
      <c r="J2083" s="214"/>
      <c r="K2083" s="214"/>
      <c r="L2083" s="219"/>
      <c r="M2083" s="220"/>
      <c r="N2083" s="221"/>
      <c r="O2083" s="221"/>
      <c r="P2083" s="221"/>
      <c r="Q2083" s="221"/>
      <c r="R2083" s="221"/>
      <c r="S2083" s="221"/>
      <c r="T2083" s="222"/>
      <c r="AT2083" s="223" t="s">
        <v>200</v>
      </c>
      <c r="AU2083" s="223" t="s">
        <v>81</v>
      </c>
      <c r="AV2083" s="13" t="s">
        <v>83</v>
      </c>
      <c r="AW2083" s="13" t="s">
        <v>30</v>
      </c>
      <c r="AX2083" s="13" t="s">
        <v>73</v>
      </c>
      <c r="AY2083" s="223" t="s">
        <v>124</v>
      </c>
    </row>
    <row r="2084" spans="1:65" s="14" customFormat="1" ht="11.25">
      <c r="B2084" s="224"/>
      <c r="C2084" s="225"/>
      <c r="D2084" s="193" t="s">
        <v>200</v>
      </c>
      <c r="E2084" s="226" t="s">
        <v>1</v>
      </c>
      <c r="F2084" s="227" t="s">
        <v>205</v>
      </c>
      <c r="G2084" s="225"/>
      <c r="H2084" s="228">
        <v>234.36</v>
      </c>
      <c r="I2084" s="229"/>
      <c r="J2084" s="225"/>
      <c r="K2084" s="225"/>
      <c r="L2084" s="230"/>
      <c r="M2084" s="231"/>
      <c r="N2084" s="232"/>
      <c r="O2084" s="232"/>
      <c r="P2084" s="232"/>
      <c r="Q2084" s="232"/>
      <c r="R2084" s="232"/>
      <c r="S2084" s="232"/>
      <c r="T2084" s="233"/>
      <c r="AT2084" s="234" t="s">
        <v>200</v>
      </c>
      <c r="AU2084" s="234" t="s">
        <v>81</v>
      </c>
      <c r="AV2084" s="14" t="s">
        <v>129</v>
      </c>
      <c r="AW2084" s="14" t="s">
        <v>30</v>
      </c>
      <c r="AX2084" s="14" t="s">
        <v>81</v>
      </c>
      <c r="AY2084" s="234" t="s">
        <v>124</v>
      </c>
    </row>
    <row r="2085" spans="1:65" s="2" customFormat="1" ht="24.2" customHeight="1">
      <c r="A2085" s="34"/>
      <c r="B2085" s="35"/>
      <c r="C2085" s="179" t="s">
        <v>854</v>
      </c>
      <c r="D2085" s="179" t="s">
        <v>125</v>
      </c>
      <c r="E2085" s="180" t="s">
        <v>1342</v>
      </c>
      <c r="F2085" s="181" t="s">
        <v>1343</v>
      </c>
      <c r="G2085" s="182" t="s">
        <v>235</v>
      </c>
      <c r="H2085" s="183">
        <v>26.3</v>
      </c>
      <c r="I2085" s="184"/>
      <c r="J2085" s="185">
        <f>ROUND(I2085*H2085,2)</f>
        <v>0</v>
      </c>
      <c r="K2085" s="186"/>
      <c r="L2085" s="39"/>
      <c r="M2085" s="187" t="s">
        <v>1</v>
      </c>
      <c r="N2085" s="188" t="s">
        <v>38</v>
      </c>
      <c r="O2085" s="71"/>
      <c r="P2085" s="189">
        <f>O2085*H2085</f>
        <v>0</v>
      </c>
      <c r="Q2085" s="189">
        <v>0</v>
      </c>
      <c r="R2085" s="189">
        <f>Q2085*H2085</f>
        <v>0</v>
      </c>
      <c r="S2085" s="189">
        <v>0</v>
      </c>
      <c r="T2085" s="190">
        <f>S2085*H2085</f>
        <v>0</v>
      </c>
      <c r="U2085" s="34"/>
      <c r="V2085" s="34"/>
      <c r="W2085" s="34"/>
      <c r="X2085" s="34"/>
      <c r="Y2085" s="34"/>
      <c r="Z2085" s="34"/>
      <c r="AA2085" s="34"/>
      <c r="AB2085" s="34"/>
      <c r="AC2085" s="34"/>
      <c r="AD2085" s="34"/>
      <c r="AE2085" s="34"/>
      <c r="AR2085" s="191" t="s">
        <v>162</v>
      </c>
      <c r="AT2085" s="191" t="s">
        <v>125</v>
      </c>
      <c r="AU2085" s="191" t="s">
        <v>81</v>
      </c>
      <c r="AY2085" s="17" t="s">
        <v>124</v>
      </c>
      <c r="BE2085" s="192">
        <f>IF(N2085="základní",J2085,0)</f>
        <v>0</v>
      </c>
      <c r="BF2085" s="192">
        <f>IF(N2085="snížená",J2085,0)</f>
        <v>0</v>
      </c>
      <c r="BG2085" s="192">
        <f>IF(N2085="zákl. přenesená",J2085,0)</f>
        <v>0</v>
      </c>
      <c r="BH2085" s="192">
        <f>IF(N2085="sníž. přenesená",J2085,0)</f>
        <v>0</v>
      </c>
      <c r="BI2085" s="192">
        <f>IF(N2085="nulová",J2085,0)</f>
        <v>0</v>
      </c>
      <c r="BJ2085" s="17" t="s">
        <v>81</v>
      </c>
      <c r="BK2085" s="192">
        <f>ROUND(I2085*H2085,2)</f>
        <v>0</v>
      </c>
      <c r="BL2085" s="17" t="s">
        <v>162</v>
      </c>
      <c r="BM2085" s="191" t="s">
        <v>1344</v>
      </c>
    </row>
    <row r="2086" spans="1:65" s="12" customFormat="1" ht="11.25">
      <c r="B2086" s="203"/>
      <c r="C2086" s="204"/>
      <c r="D2086" s="193" t="s">
        <v>200</v>
      </c>
      <c r="E2086" s="205" t="s">
        <v>1</v>
      </c>
      <c r="F2086" s="206" t="s">
        <v>1195</v>
      </c>
      <c r="G2086" s="204"/>
      <c r="H2086" s="205" t="s">
        <v>1</v>
      </c>
      <c r="I2086" s="207"/>
      <c r="J2086" s="204"/>
      <c r="K2086" s="204"/>
      <c r="L2086" s="208"/>
      <c r="M2086" s="209"/>
      <c r="N2086" s="210"/>
      <c r="O2086" s="210"/>
      <c r="P2086" s="210"/>
      <c r="Q2086" s="210"/>
      <c r="R2086" s="210"/>
      <c r="S2086" s="210"/>
      <c r="T2086" s="211"/>
      <c r="AT2086" s="212" t="s">
        <v>200</v>
      </c>
      <c r="AU2086" s="212" t="s">
        <v>81</v>
      </c>
      <c r="AV2086" s="12" t="s">
        <v>81</v>
      </c>
      <c r="AW2086" s="12" t="s">
        <v>30</v>
      </c>
      <c r="AX2086" s="12" t="s">
        <v>73</v>
      </c>
      <c r="AY2086" s="212" t="s">
        <v>124</v>
      </c>
    </row>
    <row r="2087" spans="1:65" s="12" customFormat="1" ht="11.25">
      <c r="B2087" s="203"/>
      <c r="C2087" s="204"/>
      <c r="D2087" s="193" t="s">
        <v>200</v>
      </c>
      <c r="E2087" s="205" t="s">
        <v>1</v>
      </c>
      <c r="F2087" s="206" t="s">
        <v>227</v>
      </c>
      <c r="G2087" s="204"/>
      <c r="H2087" s="205" t="s">
        <v>1</v>
      </c>
      <c r="I2087" s="207"/>
      <c r="J2087" s="204"/>
      <c r="K2087" s="204"/>
      <c r="L2087" s="208"/>
      <c r="M2087" s="209"/>
      <c r="N2087" s="210"/>
      <c r="O2087" s="210"/>
      <c r="P2087" s="210"/>
      <c r="Q2087" s="210"/>
      <c r="R2087" s="210"/>
      <c r="S2087" s="210"/>
      <c r="T2087" s="211"/>
      <c r="AT2087" s="212" t="s">
        <v>200</v>
      </c>
      <c r="AU2087" s="212" t="s">
        <v>81</v>
      </c>
      <c r="AV2087" s="12" t="s">
        <v>81</v>
      </c>
      <c r="AW2087" s="12" t="s">
        <v>30</v>
      </c>
      <c r="AX2087" s="12" t="s">
        <v>73</v>
      </c>
      <c r="AY2087" s="212" t="s">
        <v>124</v>
      </c>
    </row>
    <row r="2088" spans="1:65" s="12" customFormat="1" ht="11.25">
      <c r="B2088" s="203"/>
      <c r="C2088" s="204"/>
      <c r="D2088" s="193" t="s">
        <v>200</v>
      </c>
      <c r="E2088" s="205" t="s">
        <v>1</v>
      </c>
      <c r="F2088" s="206" t="s">
        <v>229</v>
      </c>
      <c r="G2088" s="204"/>
      <c r="H2088" s="205" t="s">
        <v>1</v>
      </c>
      <c r="I2088" s="207"/>
      <c r="J2088" s="204"/>
      <c r="K2088" s="204"/>
      <c r="L2088" s="208"/>
      <c r="M2088" s="209"/>
      <c r="N2088" s="210"/>
      <c r="O2088" s="210"/>
      <c r="P2088" s="210"/>
      <c r="Q2088" s="210"/>
      <c r="R2088" s="210"/>
      <c r="S2088" s="210"/>
      <c r="T2088" s="211"/>
      <c r="AT2088" s="212" t="s">
        <v>200</v>
      </c>
      <c r="AU2088" s="212" t="s">
        <v>81</v>
      </c>
      <c r="AV2088" s="12" t="s">
        <v>81</v>
      </c>
      <c r="AW2088" s="12" t="s">
        <v>30</v>
      </c>
      <c r="AX2088" s="12" t="s">
        <v>73</v>
      </c>
      <c r="AY2088" s="212" t="s">
        <v>124</v>
      </c>
    </row>
    <row r="2089" spans="1:65" s="13" customFormat="1" ht="11.25">
      <c r="B2089" s="213"/>
      <c r="C2089" s="214"/>
      <c r="D2089" s="193" t="s">
        <v>200</v>
      </c>
      <c r="E2089" s="215" t="s">
        <v>1</v>
      </c>
      <c r="F2089" s="216" t="s">
        <v>1345</v>
      </c>
      <c r="G2089" s="214"/>
      <c r="H2089" s="217">
        <v>2.1</v>
      </c>
      <c r="I2089" s="218"/>
      <c r="J2089" s="214"/>
      <c r="K2089" s="214"/>
      <c r="L2089" s="219"/>
      <c r="M2089" s="220"/>
      <c r="N2089" s="221"/>
      <c r="O2089" s="221"/>
      <c r="P2089" s="221"/>
      <c r="Q2089" s="221"/>
      <c r="R2089" s="221"/>
      <c r="S2089" s="221"/>
      <c r="T2089" s="222"/>
      <c r="AT2089" s="223" t="s">
        <v>200</v>
      </c>
      <c r="AU2089" s="223" t="s">
        <v>81</v>
      </c>
      <c r="AV2089" s="13" t="s">
        <v>83</v>
      </c>
      <c r="AW2089" s="13" t="s">
        <v>30</v>
      </c>
      <c r="AX2089" s="13" t="s">
        <v>73</v>
      </c>
      <c r="AY2089" s="223" t="s">
        <v>124</v>
      </c>
    </row>
    <row r="2090" spans="1:65" s="13" customFormat="1" ht="11.25">
      <c r="B2090" s="213"/>
      <c r="C2090" s="214"/>
      <c r="D2090" s="193" t="s">
        <v>200</v>
      </c>
      <c r="E2090" s="215" t="s">
        <v>1</v>
      </c>
      <c r="F2090" s="216" t="s">
        <v>1346</v>
      </c>
      <c r="G2090" s="214"/>
      <c r="H2090" s="217">
        <v>1.2</v>
      </c>
      <c r="I2090" s="218"/>
      <c r="J2090" s="214"/>
      <c r="K2090" s="214"/>
      <c r="L2090" s="219"/>
      <c r="M2090" s="220"/>
      <c r="N2090" s="221"/>
      <c r="O2090" s="221"/>
      <c r="P2090" s="221"/>
      <c r="Q2090" s="221"/>
      <c r="R2090" s="221"/>
      <c r="S2090" s="221"/>
      <c r="T2090" s="222"/>
      <c r="AT2090" s="223" t="s">
        <v>200</v>
      </c>
      <c r="AU2090" s="223" t="s">
        <v>81</v>
      </c>
      <c r="AV2090" s="13" t="s">
        <v>83</v>
      </c>
      <c r="AW2090" s="13" t="s">
        <v>30</v>
      </c>
      <c r="AX2090" s="13" t="s">
        <v>73</v>
      </c>
      <c r="AY2090" s="223" t="s">
        <v>124</v>
      </c>
    </row>
    <row r="2091" spans="1:65" s="13" customFormat="1" ht="11.25">
      <c r="B2091" s="213"/>
      <c r="C2091" s="214"/>
      <c r="D2091" s="193" t="s">
        <v>200</v>
      </c>
      <c r="E2091" s="215" t="s">
        <v>1</v>
      </c>
      <c r="F2091" s="216" t="s">
        <v>1347</v>
      </c>
      <c r="G2091" s="214"/>
      <c r="H2091" s="217">
        <v>2.75</v>
      </c>
      <c r="I2091" s="218"/>
      <c r="J2091" s="214"/>
      <c r="K2091" s="214"/>
      <c r="L2091" s="219"/>
      <c r="M2091" s="220"/>
      <c r="N2091" s="221"/>
      <c r="O2091" s="221"/>
      <c r="P2091" s="221"/>
      <c r="Q2091" s="221"/>
      <c r="R2091" s="221"/>
      <c r="S2091" s="221"/>
      <c r="T2091" s="222"/>
      <c r="AT2091" s="223" t="s">
        <v>200</v>
      </c>
      <c r="AU2091" s="223" t="s">
        <v>81</v>
      </c>
      <c r="AV2091" s="13" t="s">
        <v>83</v>
      </c>
      <c r="AW2091" s="13" t="s">
        <v>30</v>
      </c>
      <c r="AX2091" s="13" t="s">
        <v>73</v>
      </c>
      <c r="AY2091" s="223" t="s">
        <v>124</v>
      </c>
    </row>
    <row r="2092" spans="1:65" s="12" customFormat="1" ht="11.25">
      <c r="B2092" s="203"/>
      <c r="C2092" s="204"/>
      <c r="D2092" s="193" t="s">
        <v>200</v>
      </c>
      <c r="E2092" s="205" t="s">
        <v>1</v>
      </c>
      <c r="F2092" s="206" t="s">
        <v>231</v>
      </c>
      <c r="G2092" s="204"/>
      <c r="H2092" s="205" t="s">
        <v>1</v>
      </c>
      <c r="I2092" s="207"/>
      <c r="J2092" s="204"/>
      <c r="K2092" s="204"/>
      <c r="L2092" s="208"/>
      <c r="M2092" s="209"/>
      <c r="N2092" s="210"/>
      <c r="O2092" s="210"/>
      <c r="P2092" s="210"/>
      <c r="Q2092" s="210"/>
      <c r="R2092" s="210"/>
      <c r="S2092" s="210"/>
      <c r="T2092" s="211"/>
      <c r="AT2092" s="212" t="s">
        <v>200</v>
      </c>
      <c r="AU2092" s="212" t="s">
        <v>81</v>
      </c>
      <c r="AV2092" s="12" t="s">
        <v>81</v>
      </c>
      <c r="AW2092" s="12" t="s">
        <v>30</v>
      </c>
      <c r="AX2092" s="12" t="s">
        <v>73</v>
      </c>
      <c r="AY2092" s="212" t="s">
        <v>124</v>
      </c>
    </row>
    <row r="2093" spans="1:65" s="13" customFormat="1" ht="11.25">
      <c r="B2093" s="213"/>
      <c r="C2093" s="214"/>
      <c r="D2093" s="193" t="s">
        <v>200</v>
      </c>
      <c r="E2093" s="215" t="s">
        <v>1</v>
      </c>
      <c r="F2093" s="216" t="s">
        <v>1348</v>
      </c>
      <c r="G2093" s="214"/>
      <c r="H2093" s="217">
        <v>2.1</v>
      </c>
      <c r="I2093" s="218"/>
      <c r="J2093" s="214"/>
      <c r="K2093" s="214"/>
      <c r="L2093" s="219"/>
      <c r="M2093" s="220"/>
      <c r="N2093" s="221"/>
      <c r="O2093" s="221"/>
      <c r="P2093" s="221"/>
      <c r="Q2093" s="221"/>
      <c r="R2093" s="221"/>
      <c r="S2093" s="221"/>
      <c r="T2093" s="222"/>
      <c r="AT2093" s="223" t="s">
        <v>200</v>
      </c>
      <c r="AU2093" s="223" t="s">
        <v>81</v>
      </c>
      <c r="AV2093" s="13" t="s">
        <v>83</v>
      </c>
      <c r="AW2093" s="13" t="s">
        <v>30</v>
      </c>
      <c r="AX2093" s="13" t="s">
        <v>73</v>
      </c>
      <c r="AY2093" s="223" t="s">
        <v>124</v>
      </c>
    </row>
    <row r="2094" spans="1:65" s="13" customFormat="1" ht="11.25">
      <c r="B2094" s="213"/>
      <c r="C2094" s="214"/>
      <c r="D2094" s="193" t="s">
        <v>200</v>
      </c>
      <c r="E2094" s="215" t="s">
        <v>1</v>
      </c>
      <c r="F2094" s="216" t="s">
        <v>1346</v>
      </c>
      <c r="G2094" s="214"/>
      <c r="H2094" s="217">
        <v>1.2</v>
      </c>
      <c r="I2094" s="218"/>
      <c r="J2094" s="214"/>
      <c r="K2094" s="214"/>
      <c r="L2094" s="219"/>
      <c r="M2094" s="220"/>
      <c r="N2094" s="221"/>
      <c r="O2094" s="221"/>
      <c r="P2094" s="221"/>
      <c r="Q2094" s="221"/>
      <c r="R2094" s="221"/>
      <c r="S2094" s="221"/>
      <c r="T2094" s="222"/>
      <c r="AT2094" s="223" t="s">
        <v>200</v>
      </c>
      <c r="AU2094" s="223" t="s">
        <v>81</v>
      </c>
      <c r="AV2094" s="13" t="s">
        <v>83</v>
      </c>
      <c r="AW2094" s="13" t="s">
        <v>30</v>
      </c>
      <c r="AX2094" s="13" t="s">
        <v>73</v>
      </c>
      <c r="AY2094" s="223" t="s">
        <v>124</v>
      </c>
    </row>
    <row r="2095" spans="1:65" s="13" customFormat="1" ht="11.25">
      <c r="B2095" s="213"/>
      <c r="C2095" s="214"/>
      <c r="D2095" s="193" t="s">
        <v>200</v>
      </c>
      <c r="E2095" s="215" t="s">
        <v>1</v>
      </c>
      <c r="F2095" s="216" t="s">
        <v>1347</v>
      </c>
      <c r="G2095" s="214"/>
      <c r="H2095" s="217">
        <v>2.75</v>
      </c>
      <c r="I2095" s="218"/>
      <c r="J2095" s="214"/>
      <c r="K2095" s="214"/>
      <c r="L2095" s="219"/>
      <c r="M2095" s="220"/>
      <c r="N2095" s="221"/>
      <c r="O2095" s="221"/>
      <c r="P2095" s="221"/>
      <c r="Q2095" s="221"/>
      <c r="R2095" s="221"/>
      <c r="S2095" s="221"/>
      <c r="T2095" s="222"/>
      <c r="AT2095" s="223" t="s">
        <v>200</v>
      </c>
      <c r="AU2095" s="223" t="s">
        <v>81</v>
      </c>
      <c r="AV2095" s="13" t="s">
        <v>83</v>
      </c>
      <c r="AW2095" s="13" t="s">
        <v>30</v>
      </c>
      <c r="AX2095" s="13" t="s">
        <v>73</v>
      </c>
      <c r="AY2095" s="223" t="s">
        <v>124</v>
      </c>
    </row>
    <row r="2096" spans="1:65" s="12" customFormat="1" ht="11.25">
      <c r="B2096" s="203"/>
      <c r="C2096" s="204"/>
      <c r="D2096" s="193" t="s">
        <v>200</v>
      </c>
      <c r="E2096" s="205" t="s">
        <v>1</v>
      </c>
      <c r="F2096" s="206" t="s">
        <v>232</v>
      </c>
      <c r="G2096" s="204"/>
      <c r="H2096" s="205" t="s">
        <v>1</v>
      </c>
      <c r="I2096" s="207"/>
      <c r="J2096" s="204"/>
      <c r="K2096" s="204"/>
      <c r="L2096" s="208"/>
      <c r="M2096" s="209"/>
      <c r="N2096" s="210"/>
      <c r="O2096" s="210"/>
      <c r="P2096" s="210"/>
      <c r="Q2096" s="210"/>
      <c r="R2096" s="210"/>
      <c r="S2096" s="210"/>
      <c r="T2096" s="211"/>
      <c r="AT2096" s="212" t="s">
        <v>200</v>
      </c>
      <c r="AU2096" s="212" t="s">
        <v>81</v>
      </c>
      <c r="AV2096" s="12" t="s">
        <v>81</v>
      </c>
      <c r="AW2096" s="12" t="s">
        <v>30</v>
      </c>
      <c r="AX2096" s="12" t="s">
        <v>73</v>
      </c>
      <c r="AY2096" s="212" t="s">
        <v>124</v>
      </c>
    </row>
    <row r="2097" spans="1:65" s="12" customFormat="1" ht="11.25">
      <c r="B2097" s="203"/>
      <c r="C2097" s="204"/>
      <c r="D2097" s="193" t="s">
        <v>200</v>
      </c>
      <c r="E2097" s="205" t="s">
        <v>1</v>
      </c>
      <c r="F2097" s="206" t="s">
        <v>229</v>
      </c>
      <c r="G2097" s="204"/>
      <c r="H2097" s="205" t="s">
        <v>1</v>
      </c>
      <c r="I2097" s="207"/>
      <c r="J2097" s="204"/>
      <c r="K2097" s="204"/>
      <c r="L2097" s="208"/>
      <c r="M2097" s="209"/>
      <c r="N2097" s="210"/>
      <c r="O2097" s="210"/>
      <c r="P2097" s="210"/>
      <c r="Q2097" s="210"/>
      <c r="R2097" s="210"/>
      <c r="S2097" s="210"/>
      <c r="T2097" s="211"/>
      <c r="AT2097" s="212" t="s">
        <v>200</v>
      </c>
      <c r="AU2097" s="212" t="s">
        <v>81</v>
      </c>
      <c r="AV2097" s="12" t="s">
        <v>81</v>
      </c>
      <c r="AW2097" s="12" t="s">
        <v>30</v>
      </c>
      <c r="AX2097" s="12" t="s">
        <v>73</v>
      </c>
      <c r="AY2097" s="212" t="s">
        <v>124</v>
      </c>
    </row>
    <row r="2098" spans="1:65" s="13" customFormat="1" ht="11.25">
      <c r="B2098" s="213"/>
      <c r="C2098" s="214"/>
      <c r="D2098" s="193" t="s">
        <v>200</v>
      </c>
      <c r="E2098" s="215" t="s">
        <v>1</v>
      </c>
      <c r="F2098" s="216" t="s">
        <v>1349</v>
      </c>
      <c r="G2098" s="214"/>
      <c r="H2098" s="217">
        <v>4.2</v>
      </c>
      <c r="I2098" s="218"/>
      <c r="J2098" s="214"/>
      <c r="K2098" s="214"/>
      <c r="L2098" s="219"/>
      <c r="M2098" s="220"/>
      <c r="N2098" s="221"/>
      <c r="O2098" s="221"/>
      <c r="P2098" s="221"/>
      <c r="Q2098" s="221"/>
      <c r="R2098" s="221"/>
      <c r="S2098" s="221"/>
      <c r="T2098" s="222"/>
      <c r="AT2098" s="223" t="s">
        <v>200</v>
      </c>
      <c r="AU2098" s="223" t="s">
        <v>81</v>
      </c>
      <c r="AV2098" s="13" t="s">
        <v>83</v>
      </c>
      <c r="AW2098" s="13" t="s">
        <v>30</v>
      </c>
      <c r="AX2098" s="13" t="s">
        <v>73</v>
      </c>
      <c r="AY2098" s="223" t="s">
        <v>124</v>
      </c>
    </row>
    <row r="2099" spans="1:65" s="13" customFormat="1" ht="11.25">
      <c r="B2099" s="213"/>
      <c r="C2099" s="214"/>
      <c r="D2099" s="193" t="s">
        <v>200</v>
      </c>
      <c r="E2099" s="215" t="s">
        <v>1</v>
      </c>
      <c r="F2099" s="216" t="s">
        <v>1346</v>
      </c>
      <c r="G2099" s="214"/>
      <c r="H2099" s="217">
        <v>1.2</v>
      </c>
      <c r="I2099" s="218"/>
      <c r="J2099" s="214"/>
      <c r="K2099" s="214"/>
      <c r="L2099" s="219"/>
      <c r="M2099" s="220"/>
      <c r="N2099" s="221"/>
      <c r="O2099" s="221"/>
      <c r="P2099" s="221"/>
      <c r="Q2099" s="221"/>
      <c r="R2099" s="221"/>
      <c r="S2099" s="221"/>
      <c r="T2099" s="222"/>
      <c r="AT2099" s="223" t="s">
        <v>200</v>
      </c>
      <c r="AU2099" s="223" t="s">
        <v>81</v>
      </c>
      <c r="AV2099" s="13" t="s">
        <v>83</v>
      </c>
      <c r="AW2099" s="13" t="s">
        <v>30</v>
      </c>
      <c r="AX2099" s="13" t="s">
        <v>73</v>
      </c>
      <c r="AY2099" s="223" t="s">
        <v>124</v>
      </c>
    </row>
    <row r="2100" spans="1:65" s="13" customFormat="1" ht="11.25">
      <c r="B2100" s="213"/>
      <c r="C2100" s="214"/>
      <c r="D2100" s="193" t="s">
        <v>200</v>
      </c>
      <c r="E2100" s="215" t="s">
        <v>1</v>
      </c>
      <c r="F2100" s="216" t="s">
        <v>1347</v>
      </c>
      <c r="G2100" s="214"/>
      <c r="H2100" s="217">
        <v>2.75</v>
      </c>
      <c r="I2100" s="218"/>
      <c r="J2100" s="214"/>
      <c r="K2100" s="214"/>
      <c r="L2100" s="219"/>
      <c r="M2100" s="220"/>
      <c r="N2100" s="221"/>
      <c r="O2100" s="221"/>
      <c r="P2100" s="221"/>
      <c r="Q2100" s="221"/>
      <c r="R2100" s="221"/>
      <c r="S2100" s="221"/>
      <c r="T2100" s="222"/>
      <c r="AT2100" s="223" t="s">
        <v>200</v>
      </c>
      <c r="AU2100" s="223" t="s">
        <v>81</v>
      </c>
      <c r="AV2100" s="13" t="s">
        <v>83</v>
      </c>
      <c r="AW2100" s="13" t="s">
        <v>30</v>
      </c>
      <c r="AX2100" s="13" t="s">
        <v>73</v>
      </c>
      <c r="AY2100" s="223" t="s">
        <v>124</v>
      </c>
    </row>
    <row r="2101" spans="1:65" s="12" customFormat="1" ht="11.25">
      <c r="B2101" s="203"/>
      <c r="C2101" s="204"/>
      <c r="D2101" s="193" t="s">
        <v>200</v>
      </c>
      <c r="E2101" s="205" t="s">
        <v>1</v>
      </c>
      <c r="F2101" s="206" t="s">
        <v>231</v>
      </c>
      <c r="G2101" s="204"/>
      <c r="H2101" s="205" t="s">
        <v>1</v>
      </c>
      <c r="I2101" s="207"/>
      <c r="J2101" s="204"/>
      <c r="K2101" s="204"/>
      <c r="L2101" s="208"/>
      <c r="M2101" s="209"/>
      <c r="N2101" s="210"/>
      <c r="O2101" s="210"/>
      <c r="P2101" s="210"/>
      <c r="Q2101" s="210"/>
      <c r="R2101" s="210"/>
      <c r="S2101" s="210"/>
      <c r="T2101" s="211"/>
      <c r="AT2101" s="212" t="s">
        <v>200</v>
      </c>
      <c r="AU2101" s="212" t="s">
        <v>81</v>
      </c>
      <c r="AV2101" s="12" t="s">
        <v>81</v>
      </c>
      <c r="AW2101" s="12" t="s">
        <v>30</v>
      </c>
      <c r="AX2101" s="12" t="s">
        <v>73</v>
      </c>
      <c r="AY2101" s="212" t="s">
        <v>124</v>
      </c>
    </row>
    <row r="2102" spans="1:65" s="13" customFormat="1" ht="11.25">
      <c r="B2102" s="213"/>
      <c r="C2102" s="214"/>
      <c r="D2102" s="193" t="s">
        <v>200</v>
      </c>
      <c r="E2102" s="215" t="s">
        <v>1</v>
      </c>
      <c r="F2102" s="216" t="s">
        <v>1350</v>
      </c>
      <c r="G2102" s="214"/>
      <c r="H2102" s="217">
        <v>2.1</v>
      </c>
      <c r="I2102" s="218"/>
      <c r="J2102" s="214"/>
      <c r="K2102" s="214"/>
      <c r="L2102" s="219"/>
      <c r="M2102" s="220"/>
      <c r="N2102" s="221"/>
      <c r="O2102" s="221"/>
      <c r="P2102" s="221"/>
      <c r="Q2102" s="221"/>
      <c r="R2102" s="221"/>
      <c r="S2102" s="221"/>
      <c r="T2102" s="222"/>
      <c r="AT2102" s="223" t="s">
        <v>200</v>
      </c>
      <c r="AU2102" s="223" t="s">
        <v>81</v>
      </c>
      <c r="AV2102" s="13" t="s">
        <v>83</v>
      </c>
      <c r="AW2102" s="13" t="s">
        <v>30</v>
      </c>
      <c r="AX2102" s="13" t="s">
        <v>73</v>
      </c>
      <c r="AY2102" s="223" t="s">
        <v>124</v>
      </c>
    </row>
    <row r="2103" spans="1:65" s="13" customFormat="1" ht="11.25">
      <c r="B2103" s="213"/>
      <c r="C2103" s="214"/>
      <c r="D2103" s="193" t="s">
        <v>200</v>
      </c>
      <c r="E2103" s="215" t="s">
        <v>1</v>
      </c>
      <c r="F2103" s="216" t="s">
        <v>1346</v>
      </c>
      <c r="G2103" s="214"/>
      <c r="H2103" s="217">
        <v>1.2</v>
      </c>
      <c r="I2103" s="218"/>
      <c r="J2103" s="214"/>
      <c r="K2103" s="214"/>
      <c r="L2103" s="219"/>
      <c r="M2103" s="220"/>
      <c r="N2103" s="221"/>
      <c r="O2103" s="221"/>
      <c r="P2103" s="221"/>
      <c r="Q2103" s="221"/>
      <c r="R2103" s="221"/>
      <c r="S2103" s="221"/>
      <c r="T2103" s="222"/>
      <c r="AT2103" s="223" t="s">
        <v>200</v>
      </c>
      <c r="AU2103" s="223" t="s">
        <v>81</v>
      </c>
      <c r="AV2103" s="13" t="s">
        <v>83</v>
      </c>
      <c r="AW2103" s="13" t="s">
        <v>30</v>
      </c>
      <c r="AX2103" s="13" t="s">
        <v>73</v>
      </c>
      <c r="AY2103" s="223" t="s">
        <v>124</v>
      </c>
    </row>
    <row r="2104" spans="1:65" s="13" customFormat="1" ht="11.25">
      <c r="B2104" s="213"/>
      <c r="C2104" s="214"/>
      <c r="D2104" s="193" t="s">
        <v>200</v>
      </c>
      <c r="E2104" s="215" t="s">
        <v>1</v>
      </c>
      <c r="F2104" s="216" t="s">
        <v>1347</v>
      </c>
      <c r="G2104" s="214"/>
      <c r="H2104" s="217">
        <v>2.75</v>
      </c>
      <c r="I2104" s="218"/>
      <c r="J2104" s="214"/>
      <c r="K2104" s="214"/>
      <c r="L2104" s="219"/>
      <c r="M2104" s="220"/>
      <c r="N2104" s="221"/>
      <c r="O2104" s="221"/>
      <c r="P2104" s="221"/>
      <c r="Q2104" s="221"/>
      <c r="R2104" s="221"/>
      <c r="S2104" s="221"/>
      <c r="T2104" s="222"/>
      <c r="AT2104" s="223" t="s">
        <v>200</v>
      </c>
      <c r="AU2104" s="223" t="s">
        <v>81</v>
      </c>
      <c r="AV2104" s="13" t="s">
        <v>83</v>
      </c>
      <c r="AW2104" s="13" t="s">
        <v>30</v>
      </c>
      <c r="AX2104" s="13" t="s">
        <v>73</v>
      </c>
      <c r="AY2104" s="223" t="s">
        <v>124</v>
      </c>
    </row>
    <row r="2105" spans="1:65" s="14" customFormat="1" ht="11.25">
      <c r="B2105" s="224"/>
      <c r="C2105" s="225"/>
      <c r="D2105" s="193" t="s">
        <v>200</v>
      </c>
      <c r="E2105" s="226" t="s">
        <v>1</v>
      </c>
      <c r="F2105" s="227" t="s">
        <v>205</v>
      </c>
      <c r="G2105" s="225"/>
      <c r="H2105" s="228">
        <v>26.3</v>
      </c>
      <c r="I2105" s="229"/>
      <c r="J2105" s="225"/>
      <c r="K2105" s="225"/>
      <c r="L2105" s="230"/>
      <c r="M2105" s="231"/>
      <c r="N2105" s="232"/>
      <c r="O2105" s="232"/>
      <c r="P2105" s="232"/>
      <c r="Q2105" s="232"/>
      <c r="R2105" s="232"/>
      <c r="S2105" s="232"/>
      <c r="T2105" s="233"/>
      <c r="AT2105" s="234" t="s">
        <v>200</v>
      </c>
      <c r="AU2105" s="234" t="s">
        <v>81</v>
      </c>
      <c r="AV2105" s="14" t="s">
        <v>129</v>
      </c>
      <c r="AW2105" s="14" t="s">
        <v>30</v>
      </c>
      <c r="AX2105" s="14" t="s">
        <v>81</v>
      </c>
      <c r="AY2105" s="234" t="s">
        <v>124</v>
      </c>
    </row>
    <row r="2106" spans="1:65" s="2" customFormat="1" ht="24.2" customHeight="1">
      <c r="A2106" s="34"/>
      <c r="B2106" s="35"/>
      <c r="C2106" s="179" t="s">
        <v>1351</v>
      </c>
      <c r="D2106" s="179" t="s">
        <v>125</v>
      </c>
      <c r="E2106" s="180" t="s">
        <v>1352</v>
      </c>
      <c r="F2106" s="181" t="s">
        <v>1353</v>
      </c>
      <c r="G2106" s="182" t="s">
        <v>216</v>
      </c>
      <c r="H2106" s="183">
        <v>223.37899999999999</v>
      </c>
      <c r="I2106" s="184"/>
      <c r="J2106" s="185">
        <f>ROUND(I2106*H2106,2)</f>
        <v>0</v>
      </c>
      <c r="K2106" s="186"/>
      <c r="L2106" s="39"/>
      <c r="M2106" s="187" t="s">
        <v>1</v>
      </c>
      <c r="N2106" s="188" t="s">
        <v>38</v>
      </c>
      <c r="O2106" s="71"/>
      <c r="P2106" s="189">
        <f>O2106*H2106</f>
        <v>0</v>
      </c>
      <c r="Q2106" s="189">
        <v>0</v>
      </c>
      <c r="R2106" s="189">
        <f>Q2106*H2106</f>
        <v>0</v>
      </c>
      <c r="S2106" s="189">
        <v>0</v>
      </c>
      <c r="T2106" s="190">
        <f>S2106*H2106</f>
        <v>0</v>
      </c>
      <c r="U2106" s="34"/>
      <c r="V2106" s="34"/>
      <c r="W2106" s="34"/>
      <c r="X2106" s="34"/>
      <c r="Y2106" s="34"/>
      <c r="Z2106" s="34"/>
      <c r="AA2106" s="34"/>
      <c r="AB2106" s="34"/>
      <c r="AC2106" s="34"/>
      <c r="AD2106" s="34"/>
      <c r="AE2106" s="34"/>
      <c r="AR2106" s="191" t="s">
        <v>162</v>
      </c>
      <c r="AT2106" s="191" t="s">
        <v>125</v>
      </c>
      <c r="AU2106" s="191" t="s">
        <v>81</v>
      </c>
      <c r="AY2106" s="17" t="s">
        <v>124</v>
      </c>
      <c r="BE2106" s="192">
        <f>IF(N2106="základní",J2106,0)</f>
        <v>0</v>
      </c>
      <c r="BF2106" s="192">
        <f>IF(N2106="snížená",J2106,0)</f>
        <v>0</v>
      </c>
      <c r="BG2106" s="192">
        <f>IF(N2106="zákl. přenesená",J2106,0)</f>
        <v>0</v>
      </c>
      <c r="BH2106" s="192">
        <f>IF(N2106="sníž. přenesená",J2106,0)</f>
        <v>0</v>
      </c>
      <c r="BI2106" s="192">
        <f>IF(N2106="nulová",J2106,0)</f>
        <v>0</v>
      </c>
      <c r="BJ2106" s="17" t="s">
        <v>81</v>
      </c>
      <c r="BK2106" s="192">
        <f>ROUND(I2106*H2106,2)</f>
        <v>0</v>
      </c>
      <c r="BL2106" s="17" t="s">
        <v>162</v>
      </c>
      <c r="BM2106" s="191" t="s">
        <v>1354</v>
      </c>
    </row>
    <row r="2107" spans="1:65" s="12" customFormat="1" ht="11.25">
      <c r="B2107" s="203"/>
      <c r="C2107" s="204"/>
      <c r="D2107" s="193" t="s">
        <v>200</v>
      </c>
      <c r="E2107" s="205" t="s">
        <v>1</v>
      </c>
      <c r="F2107" s="206" t="s">
        <v>1301</v>
      </c>
      <c r="G2107" s="204"/>
      <c r="H2107" s="205" t="s">
        <v>1</v>
      </c>
      <c r="I2107" s="207"/>
      <c r="J2107" s="204"/>
      <c r="K2107" s="204"/>
      <c r="L2107" s="208"/>
      <c r="M2107" s="209"/>
      <c r="N2107" s="210"/>
      <c r="O2107" s="210"/>
      <c r="P2107" s="210"/>
      <c r="Q2107" s="210"/>
      <c r="R2107" s="210"/>
      <c r="S2107" s="210"/>
      <c r="T2107" s="211"/>
      <c r="AT2107" s="212" t="s">
        <v>200</v>
      </c>
      <c r="AU2107" s="212" t="s">
        <v>81</v>
      </c>
      <c r="AV2107" s="12" t="s">
        <v>81</v>
      </c>
      <c r="AW2107" s="12" t="s">
        <v>30</v>
      </c>
      <c r="AX2107" s="12" t="s">
        <v>73</v>
      </c>
      <c r="AY2107" s="212" t="s">
        <v>124</v>
      </c>
    </row>
    <row r="2108" spans="1:65" s="13" customFormat="1" ht="11.25">
      <c r="B2108" s="213"/>
      <c r="C2108" s="214"/>
      <c r="D2108" s="193" t="s">
        <v>200</v>
      </c>
      <c r="E2108" s="215" t="s">
        <v>1</v>
      </c>
      <c r="F2108" s="216" t="s">
        <v>1355</v>
      </c>
      <c r="G2108" s="214"/>
      <c r="H2108" s="217">
        <v>223.37899999999999</v>
      </c>
      <c r="I2108" s="218"/>
      <c r="J2108" s="214"/>
      <c r="K2108" s="214"/>
      <c r="L2108" s="219"/>
      <c r="M2108" s="220"/>
      <c r="N2108" s="221"/>
      <c r="O2108" s="221"/>
      <c r="P2108" s="221"/>
      <c r="Q2108" s="221"/>
      <c r="R2108" s="221"/>
      <c r="S2108" s="221"/>
      <c r="T2108" s="222"/>
      <c r="AT2108" s="223" t="s">
        <v>200</v>
      </c>
      <c r="AU2108" s="223" t="s">
        <v>81</v>
      </c>
      <c r="AV2108" s="13" t="s">
        <v>83</v>
      </c>
      <c r="AW2108" s="13" t="s">
        <v>30</v>
      </c>
      <c r="AX2108" s="13" t="s">
        <v>73</v>
      </c>
      <c r="AY2108" s="223" t="s">
        <v>124</v>
      </c>
    </row>
    <row r="2109" spans="1:65" s="12" customFormat="1" ht="11.25">
      <c r="B2109" s="203"/>
      <c r="C2109" s="204"/>
      <c r="D2109" s="193" t="s">
        <v>200</v>
      </c>
      <c r="E2109" s="205" t="s">
        <v>1</v>
      </c>
      <c r="F2109" s="206" t="s">
        <v>1356</v>
      </c>
      <c r="G2109" s="204"/>
      <c r="H2109" s="205" t="s">
        <v>1</v>
      </c>
      <c r="I2109" s="207"/>
      <c r="J2109" s="204"/>
      <c r="K2109" s="204"/>
      <c r="L2109" s="208"/>
      <c r="M2109" s="209"/>
      <c r="N2109" s="210"/>
      <c r="O2109" s="210"/>
      <c r="P2109" s="210"/>
      <c r="Q2109" s="210"/>
      <c r="R2109" s="210"/>
      <c r="S2109" s="210"/>
      <c r="T2109" s="211"/>
      <c r="AT2109" s="212" t="s">
        <v>200</v>
      </c>
      <c r="AU2109" s="212" t="s">
        <v>81</v>
      </c>
      <c r="AV2109" s="12" t="s">
        <v>81</v>
      </c>
      <c r="AW2109" s="12" t="s">
        <v>30</v>
      </c>
      <c r="AX2109" s="12" t="s">
        <v>73</v>
      </c>
      <c r="AY2109" s="212" t="s">
        <v>124</v>
      </c>
    </row>
    <row r="2110" spans="1:65" s="14" customFormat="1" ht="11.25">
      <c r="B2110" s="224"/>
      <c r="C2110" s="225"/>
      <c r="D2110" s="193" t="s">
        <v>200</v>
      </c>
      <c r="E2110" s="226" t="s">
        <v>1</v>
      </c>
      <c r="F2110" s="227" t="s">
        <v>205</v>
      </c>
      <c r="G2110" s="225"/>
      <c r="H2110" s="228">
        <v>223.37899999999999</v>
      </c>
      <c r="I2110" s="229"/>
      <c r="J2110" s="225"/>
      <c r="K2110" s="225"/>
      <c r="L2110" s="230"/>
      <c r="M2110" s="231"/>
      <c r="N2110" s="232"/>
      <c r="O2110" s="232"/>
      <c r="P2110" s="232"/>
      <c r="Q2110" s="232"/>
      <c r="R2110" s="232"/>
      <c r="S2110" s="232"/>
      <c r="T2110" s="233"/>
      <c r="AT2110" s="234" t="s">
        <v>200</v>
      </c>
      <c r="AU2110" s="234" t="s">
        <v>81</v>
      </c>
      <c r="AV2110" s="14" t="s">
        <v>129</v>
      </c>
      <c r="AW2110" s="14" t="s">
        <v>30</v>
      </c>
      <c r="AX2110" s="14" t="s">
        <v>81</v>
      </c>
      <c r="AY2110" s="234" t="s">
        <v>124</v>
      </c>
    </row>
    <row r="2111" spans="1:65" s="2" customFormat="1" ht="24.2" customHeight="1">
      <c r="A2111" s="34"/>
      <c r="B2111" s="35"/>
      <c r="C2111" s="179" t="s">
        <v>861</v>
      </c>
      <c r="D2111" s="179" t="s">
        <v>125</v>
      </c>
      <c r="E2111" s="180" t="s">
        <v>1357</v>
      </c>
      <c r="F2111" s="181" t="s">
        <v>1358</v>
      </c>
      <c r="G2111" s="182" t="s">
        <v>526</v>
      </c>
      <c r="H2111" s="183">
        <v>8.7270000000000003</v>
      </c>
      <c r="I2111" s="184"/>
      <c r="J2111" s="185">
        <f>ROUND(I2111*H2111,2)</f>
        <v>0</v>
      </c>
      <c r="K2111" s="186"/>
      <c r="L2111" s="39"/>
      <c r="M2111" s="187" t="s">
        <v>1</v>
      </c>
      <c r="N2111" s="188" t="s">
        <v>38</v>
      </c>
      <c r="O2111" s="71"/>
      <c r="P2111" s="189">
        <f>O2111*H2111</f>
        <v>0</v>
      </c>
      <c r="Q2111" s="189">
        <v>0</v>
      </c>
      <c r="R2111" s="189">
        <f>Q2111*H2111</f>
        <v>0</v>
      </c>
      <c r="S2111" s="189">
        <v>0</v>
      </c>
      <c r="T2111" s="190">
        <f>S2111*H2111</f>
        <v>0</v>
      </c>
      <c r="U2111" s="34"/>
      <c r="V2111" s="34"/>
      <c r="W2111" s="34"/>
      <c r="X2111" s="34"/>
      <c r="Y2111" s="34"/>
      <c r="Z2111" s="34"/>
      <c r="AA2111" s="34"/>
      <c r="AB2111" s="34"/>
      <c r="AC2111" s="34"/>
      <c r="AD2111" s="34"/>
      <c r="AE2111" s="34"/>
      <c r="AR2111" s="191" t="s">
        <v>162</v>
      </c>
      <c r="AT2111" s="191" t="s">
        <v>125</v>
      </c>
      <c r="AU2111" s="191" t="s">
        <v>81</v>
      </c>
      <c r="AY2111" s="17" t="s">
        <v>124</v>
      </c>
      <c r="BE2111" s="192">
        <f>IF(N2111="základní",J2111,0)</f>
        <v>0</v>
      </c>
      <c r="BF2111" s="192">
        <f>IF(N2111="snížená",J2111,0)</f>
        <v>0</v>
      </c>
      <c r="BG2111" s="192">
        <f>IF(N2111="zákl. přenesená",J2111,0)</f>
        <v>0</v>
      </c>
      <c r="BH2111" s="192">
        <f>IF(N2111="sníž. přenesená",J2111,0)</f>
        <v>0</v>
      </c>
      <c r="BI2111" s="192">
        <f>IF(N2111="nulová",J2111,0)</f>
        <v>0</v>
      </c>
      <c r="BJ2111" s="17" t="s">
        <v>81</v>
      </c>
      <c r="BK2111" s="192">
        <f>ROUND(I2111*H2111,2)</f>
        <v>0</v>
      </c>
      <c r="BL2111" s="17" t="s">
        <v>162</v>
      </c>
      <c r="BM2111" s="191" t="s">
        <v>1359</v>
      </c>
    </row>
    <row r="2112" spans="1:65" s="11" customFormat="1" ht="25.9" customHeight="1">
      <c r="B2112" s="165"/>
      <c r="C2112" s="166"/>
      <c r="D2112" s="167" t="s">
        <v>72</v>
      </c>
      <c r="E2112" s="168" t="s">
        <v>1360</v>
      </c>
      <c r="F2112" s="168" t="s">
        <v>1361</v>
      </c>
      <c r="G2112" s="166"/>
      <c r="H2112" s="166"/>
      <c r="I2112" s="169"/>
      <c r="J2112" s="170">
        <f>BK2112</f>
        <v>0</v>
      </c>
      <c r="K2112" s="166"/>
      <c r="L2112" s="171"/>
      <c r="M2112" s="172"/>
      <c r="N2112" s="173"/>
      <c r="O2112" s="173"/>
      <c r="P2112" s="174">
        <f>SUM(P2113:P2197)</f>
        <v>0</v>
      </c>
      <c r="Q2112" s="173"/>
      <c r="R2112" s="174">
        <f>SUM(R2113:R2197)</f>
        <v>0</v>
      </c>
      <c r="S2112" s="173"/>
      <c r="T2112" s="175">
        <f>SUM(T2113:T2197)</f>
        <v>0</v>
      </c>
      <c r="AR2112" s="176" t="s">
        <v>83</v>
      </c>
      <c r="AT2112" s="177" t="s">
        <v>72</v>
      </c>
      <c r="AU2112" s="177" t="s">
        <v>73</v>
      </c>
      <c r="AY2112" s="176" t="s">
        <v>124</v>
      </c>
      <c r="BK2112" s="178">
        <f>SUM(BK2113:BK2197)</f>
        <v>0</v>
      </c>
    </row>
    <row r="2113" spans="1:65" s="2" customFormat="1" ht="21.75" customHeight="1">
      <c r="A2113" s="34"/>
      <c r="B2113" s="35"/>
      <c r="C2113" s="179" t="s">
        <v>1362</v>
      </c>
      <c r="D2113" s="179" t="s">
        <v>125</v>
      </c>
      <c r="E2113" s="180" t="s">
        <v>1363</v>
      </c>
      <c r="F2113" s="181" t="s">
        <v>1364</v>
      </c>
      <c r="G2113" s="182" t="s">
        <v>216</v>
      </c>
      <c r="H2113" s="183">
        <v>527.42499999999995</v>
      </c>
      <c r="I2113" s="184"/>
      <c r="J2113" s="185">
        <f>ROUND(I2113*H2113,2)</f>
        <v>0</v>
      </c>
      <c r="K2113" s="186"/>
      <c r="L2113" s="39"/>
      <c r="M2113" s="187" t="s">
        <v>1</v>
      </c>
      <c r="N2113" s="188" t="s">
        <v>38</v>
      </c>
      <c r="O2113" s="71"/>
      <c r="P2113" s="189">
        <f>O2113*H2113</f>
        <v>0</v>
      </c>
      <c r="Q2113" s="189">
        <v>0</v>
      </c>
      <c r="R2113" s="189">
        <f>Q2113*H2113</f>
        <v>0</v>
      </c>
      <c r="S2113" s="189">
        <v>0</v>
      </c>
      <c r="T2113" s="190">
        <f>S2113*H2113</f>
        <v>0</v>
      </c>
      <c r="U2113" s="34"/>
      <c r="V2113" s="34"/>
      <c r="W2113" s="34"/>
      <c r="X2113" s="34"/>
      <c r="Y2113" s="34"/>
      <c r="Z2113" s="34"/>
      <c r="AA2113" s="34"/>
      <c r="AB2113" s="34"/>
      <c r="AC2113" s="34"/>
      <c r="AD2113" s="34"/>
      <c r="AE2113" s="34"/>
      <c r="AR2113" s="191" t="s">
        <v>162</v>
      </c>
      <c r="AT2113" s="191" t="s">
        <v>125</v>
      </c>
      <c r="AU2113" s="191" t="s">
        <v>81</v>
      </c>
      <c r="AY2113" s="17" t="s">
        <v>124</v>
      </c>
      <c r="BE2113" s="192">
        <f>IF(N2113="základní",J2113,0)</f>
        <v>0</v>
      </c>
      <c r="BF2113" s="192">
        <f>IF(N2113="snížená",J2113,0)</f>
        <v>0</v>
      </c>
      <c r="BG2113" s="192">
        <f>IF(N2113="zákl. přenesená",J2113,0)</f>
        <v>0</v>
      </c>
      <c r="BH2113" s="192">
        <f>IF(N2113="sníž. přenesená",J2113,0)</f>
        <v>0</v>
      </c>
      <c r="BI2113" s="192">
        <f>IF(N2113="nulová",J2113,0)</f>
        <v>0</v>
      </c>
      <c r="BJ2113" s="17" t="s">
        <v>81</v>
      </c>
      <c r="BK2113" s="192">
        <f>ROUND(I2113*H2113,2)</f>
        <v>0</v>
      </c>
      <c r="BL2113" s="17" t="s">
        <v>162</v>
      </c>
      <c r="BM2113" s="191" t="s">
        <v>1365</v>
      </c>
    </row>
    <row r="2114" spans="1:65" s="12" customFormat="1" ht="11.25">
      <c r="B2114" s="203"/>
      <c r="C2114" s="204"/>
      <c r="D2114" s="193" t="s">
        <v>200</v>
      </c>
      <c r="E2114" s="205" t="s">
        <v>1</v>
      </c>
      <c r="F2114" s="206" t="s">
        <v>1366</v>
      </c>
      <c r="G2114" s="204"/>
      <c r="H2114" s="205" t="s">
        <v>1</v>
      </c>
      <c r="I2114" s="207"/>
      <c r="J2114" s="204"/>
      <c r="K2114" s="204"/>
      <c r="L2114" s="208"/>
      <c r="M2114" s="209"/>
      <c r="N2114" s="210"/>
      <c r="O2114" s="210"/>
      <c r="P2114" s="210"/>
      <c r="Q2114" s="210"/>
      <c r="R2114" s="210"/>
      <c r="S2114" s="210"/>
      <c r="T2114" s="211"/>
      <c r="AT2114" s="212" t="s">
        <v>200</v>
      </c>
      <c r="AU2114" s="212" t="s">
        <v>81</v>
      </c>
      <c r="AV2114" s="12" t="s">
        <v>81</v>
      </c>
      <c r="AW2114" s="12" t="s">
        <v>30</v>
      </c>
      <c r="AX2114" s="12" t="s">
        <v>73</v>
      </c>
      <c r="AY2114" s="212" t="s">
        <v>124</v>
      </c>
    </row>
    <row r="2115" spans="1:65" s="13" customFormat="1" ht="11.25">
      <c r="B2115" s="213"/>
      <c r="C2115" s="214"/>
      <c r="D2115" s="193" t="s">
        <v>200</v>
      </c>
      <c r="E2115" s="215" t="s">
        <v>1</v>
      </c>
      <c r="F2115" s="216" t="s">
        <v>1367</v>
      </c>
      <c r="G2115" s="214"/>
      <c r="H2115" s="217">
        <v>527.42499999999995</v>
      </c>
      <c r="I2115" s="218"/>
      <c r="J2115" s="214"/>
      <c r="K2115" s="214"/>
      <c r="L2115" s="219"/>
      <c r="M2115" s="220"/>
      <c r="N2115" s="221"/>
      <c r="O2115" s="221"/>
      <c r="P2115" s="221"/>
      <c r="Q2115" s="221"/>
      <c r="R2115" s="221"/>
      <c r="S2115" s="221"/>
      <c r="T2115" s="222"/>
      <c r="AT2115" s="223" t="s">
        <v>200</v>
      </c>
      <c r="AU2115" s="223" t="s">
        <v>81</v>
      </c>
      <c r="AV2115" s="13" t="s">
        <v>83</v>
      </c>
      <c r="AW2115" s="13" t="s">
        <v>30</v>
      </c>
      <c r="AX2115" s="13" t="s">
        <v>73</v>
      </c>
      <c r="AY2115" s="223" t="s">
        <v>124</v>
      </c>
    </row>
    <row r="2116" spans="1:65" s="14" customFormat="1" ht="11.25">
      <c r="B2116" s="224"/>
      <c r="C2116" s="225"/>
      <c r="D2116" s="193" t="s">
        <v>200</v>
      </c>
      <c r="E2116" s="226" t="s">
        <v>1</v>
      </c>
      <c r="F2116" s="227" t="s">
        <v>205</v>
      </c>
      <c r="G2116" s="225"/>
      <c r="H2116" s="228">
        <v>527.42499999999995</v>
      </c>
      <c r="I2116" s="229"/>
      <c r="J2116" s="225"/>
      <c r="K2116" s="225"/>
      <c r="L2116" s="230"/>
      <c r="M2116" s="231"/>
      <c r="N2116" s="232"/>
      <c r="O2116" s="232"/>
      <c r="P2116" s="232"/>
      <c r="Q2116" s="232"/>
      <c r="R2116" s="232"/>
      <c r="S2116" s="232"/>
      <c r="T2116" s="233"/>
      <c r="AT2116" s="234" t="s">
        <v>200</v>
      </c>
      <c r="AU2116" s="234" t="s">
        <v>81</v>
      </c>
      <c r="AV2116" s="14" t="s">
        <v>129</v>
      </c>
      <c r="AW2116" s="14" t="s">
        <v>30</v>
      </c>
      <c r="AX2116" s="14" t="s">
        <v>81</v>
      </c>
      <c r="AY2116" s="234" t="s">
        <v>124</v>
      </c>
    </row>
    <row r="2117" spans="1:65" s="2" customFormat="1" ht="24.2" customHeight="1">
      <c r="A2117" s="34"/>
      <c r="B2117" s="35"/>
      <c r="C2117" s="179" t="s">
        <v>884</v>
      </c>
      <c r="D2117" s="179" t="s">
        <v>125</v>
      </c>
      <c r="E2117" s="180" t="s">
        <v>1368</v>
      </c>
      <c r="F2117" s="181" t="s">
        <v>1369</v>
      </c>
      <c r="G2117" s="182" t="s">
        <v>216</v>
      </c>
      <c r="H2117" s="183">
        <v>2495.7289999999998</v>
      </c>
      <c r="I2117" s="184"/>
      <c r="J2117" s="185">
        <f>ROUND(I2117*H2117,2)</f>
        <v>0</v>
      </c>
      <c r="K2117" s="186"/>
      <c r="L2117" s="39"/>
      <c r="M2117" s="187" t="s">
        <v>1</v>
      </c>
      <c r="N2117" s="188" t="s">
        <v>38</v>
      </c>
      <c r="O2117" s="71"/>
      <c r="P2117" s="189">
        <f>O2117*H2117</f>
        <v>0</v>
      </c>
      <c r="Q2117" s="189">
        <v>0</v>
      </c>
      <c r="R2117" s="189">
        <f>Q2117*H2117</f>
        <v>0</v>
      </c>
      <c r="S2117" s="189">
        <v>0</v>
      </c>
      <c r="T2117" s="190">
        <f>S2117*H2117</f>
        <v>0</v>
      </c>
      <c r="U2117" s="34"/>
      <c r="V2117" s="34"/>
      <c r="W2117" s="34"/>
      <c r="X2117" s="34"/>
      <c r="Y2117" s="34"/>
      <c r="Z2117" s="34"/>
      <c r="AA2117" s="34"/>
      <c r="AB2117" s="34"/>
      <c r="AC2117" s="34"/>
      <c r="AD2117" s="34"/>
      <c r="AE2117" s="34"/>
      <c r="AR2117" s="191" t="s">
        <v>162</v>
      </c>
      <c r="AT2117" s="191" t="s">
        <v>125</v>
      </c>
      <c r="AU2117" s="191" t="s">
        <v>81</v>
      </c>
      <c r="AY2117" s="17" t="s">
        <v>124</v>
      </c>
      <c r="BE2117" s="192">
        <f>IF(N2117="základní",J2117,0)</f>
        <v>0</v>
      </c>
      <c r="BF2117" s="192">
        <f>IF(N2117="snížená",J2117,0)</f>
        <v>0</v>
      </c>
      <c r="BG2117" s="192">
        <f>IF(N2117="zákl. přenesená",J2117,0)</f>
        <v>0</v>
      </c>
      <c r="BH2117" s="192">
        <f>IF(N2117="sníž. přenesená",J2117,0)</f>
        <v>0</v>
      </c>
      <c r="BI2117" s="192">
        <f>IF(N2117="nulová",J2117,0)</f>
        <v>0</v>
      </c>
      <c r="BJ2117" s="17" t="s">
        <v>81</v>
      </c>
      <c r="BK2117" s="192">
        <f>ROUND(I2117*H2117,2)</f>
        <v>0</v>
      </c>
      <c r="BL2117" s="17" t="s">
        <v>162</v>
      </c>
      <c r="BM2117" s="191" t="s">
        <v>1370</v>
      </c>
    </row>
    <row r="2118" spans="1:65" s="13" customFormat="1" ht="11.25">
      <c r="B2118" s="213"/>
      <c r="C2118" s="214"/>
      <c r="D2118" s="193" t="s">
        <v>200</v>
      </c>
      <c r="E2118" s="215" t="s">
        <v>1</v>
      </c>
      <c r="F2118" s="216" t="s">
        <v>1371</v>
      </c>
      <c r="G2118" s="214"/>
      <c r="H2118" s="217">
        <v>1801.674</v>
      </c>
      <c r="I2118" s="218"/>
      <c r="J2118" s="214"/>
      <c r="K2118" s="214"/>
      <c r="L2118" s="219"/>
      <c r="M2118" s="220"/>
      <c r="N2118" s="221"/>
      <c r="O2118" s="221"/>
      <c r="P2118" s="221"/>
      <c r="Q2118" s="221"/>
      <c r="R2118" s="221"/>
      <c r="S2118" s="221"/>
      <c r="T2118" s="222"/>
      <c r="AT2118" s="223" t="s">
        <v>200</v>
      </c>
      <c r="AU2118" s="223" t="s">
        <v>81</v>
      </c>
      <c r="AV2118" s="13" t="s">
        <v>83</v>
      </c>
      <c r="AW2118" s="13" t="s">
        <v>30</v>
      </c>
      <c r="AX2118" s="13" t="s">
        <v>73</v>
      </c>
      <c r="AY2118" s="223" t="s">
        <v>124</v>
      </c>
    </row>
    <row r="2119" spans="1:65" s="13" customFormat="1" ht="11.25">
      <c r="B2119" s="213"/>
      <c r="C2119" s="214"/>
      <c r="D2119" s="193" t="s">
        <v>200</v>
      </c>
      <c r="E2119" s="215" t="s">
        <v>1</v>
      </c>
      <c r="F2119" s="216" t="s">
        <v>1372</v>
      </c>
      <c r="G2119" s="214"/>
      <c r="H2119" s="217">
        <v>694.05499999999995</v>
      </c>
      <c r="I2119" s="218"/>
      <c r="J2119" s="214"/>
      <c r="K2119" s="214"/>
      <c r="L2119" s="219"/>
      <c r="M2119" s="220"/>
      <c r="N2119" s="221"/>
      <c r="O2119" s="221"/>
      <c r="P2119" s="221"/>
      <c r="Q2119" s="221"/>
      <c r="R2119" s="221"/>
      <c r="S2119" s="221"/>
      <c r="T2119" s="222"/>
      <c r="AT2119" s="223" t="s">
        <v>200</v>
      </c>
      <c r="AU2119" s="223" t="s">
        <v>81</v>
      </c>
      <c r="AV2119" s="13" t="s">
        <v>83</v>
      </c>
      <c r="AW2119" s="13" t="s">
        <v>30</v>
      </c>
      <c r="AX2119" s="13" t="s">
        <v>73</v>
      </c>
      <c r="AY2119" s="223" t="s">
        <v>124</v>
      </c>
    </row>
    <row r="2120" spans="1:65" s="14" customFormat="1" ht="11.25">
      <c r="B2120" s="224"/>
      <c r="C2120" s="225"/>
      <c r="D2120" s="193" t="s">
        <v>200</v>
      </c>
      <c r="E2120" s="226" t="s">
        <v>1</v>
      </c>
      <c r="F2120" s="227" t="s">
        <v>205</v>
      </c>
      <c r="G2120" s="225"/>
      <c r="H2120" s="228">
        <v>2495.7289999999998</v>
      </c>
      <c r="I2120" s="229"/>
      <c r="J2120" s="225"/>
      <c r="K2120" s="225"/>
      <c r="L2120" s="230"/>
      <c r="M2120" s="231"/>
      <c r="N2120" s="232"/>
      <c r="O2120" s="232"/>
      <c r="P2120" s="232"/>
      <c r="Q2120" s="232"/>
      <c r="R2120" s="232"/>
      <c r="S2120" s="232"/>
      <c r="T2120" s="233"/>
      <c r="AT2120" s="234" t="s">
        <v>200</v>
      </c>
      <c r="AU2120" s="234" t="s">
        <v>81</v>
      </c>
      <c r="AV2120" s="14" t="s">
        <v>129</v>
      </c>
      <c r="AW2120" s="14" t="s">
        <v>30</v>
      </c>
      <c r="AX2120" s="14" t="s">
        <v>81</v>
      </c>
      <c r="AY2120" s="234" t="s">
        <v>124</v>
      </c>
    </row>
    <row r="2121" spans="1:65" s="2" customFormat="1" ht="24.2" customHeight="1">
      <c r="A2121" s="34"/>
      <c r="B2121" s="35"/>
      <c r="C2121" s="179" t="s">
        <v>1373</v>
      </c>
      <c r="D2121" s="179" t="s">
        <v>125</v>
      </c>
      <c r="E2121" s="180" t="s">
        <v>1374</v>
      </c>
      <c r="F2121" s="181" t="s">
        <v>1375</v>
      </c>
      <c r="G2121" s="182" t="s">
        <v>216</v>
      </c>
      <c r="H2121" s="183">
        <v>1801.674</v>
      </c>
      <c r="I2121" s="184"/>
      <c r="J2121" s="185">
        <f>ROUND(I2121*H2121,2)</f>
        <v>0</v>
      </c>
      <c r="K2121" s="186"/>
      <c r="L2121" s="39"/>
      <c r="M2121" s="187" t="s">
        <v>1</v>
      </c>
      <c r="N2121" s="188" t="s">
        <v>38</v>
      </c>
      <c r="O2121" s="71"/>
      <c r="P2121" s="189">
        <f>O2121*H2121</f>
        <v>0</v>
      </c>
      <c r="Q2121" s="189">
        <v>0</v>
      </c>
      <c r="R2121" s="189">
        <f>Q2121*H2121</f>
        <v>0</v>
      </c>
      <c r="S2121" s="189">
        <v>0</v>
      </c>
      <c r="T2121" s="190">
        <f>S2121*H2121</f>
        <v>0</v>
      </c>
      <c r="U2121" s="34"/>
      <c r="V2121" s="34"/>
      <c r="W2121" s="34"/>
      <c r="X2121" s="34"/>
      <c r="Y2121" s="34"/>
      <c r="Z2121" s="34"/>
      <c r="AA2121" s="34"/>
      <c r="AB2121" s="34"/>
      <c r="AC2121" s="34"/>
      <c r="AD2121" s="34"/>
      <c r="AE2121" s="34"/>
      <c r="AR2121" s="191" t="s">
        <v>162</v>
      </c>
      <c r="AT2121" s="191" t="s">
        <v>125</v>
      </c>
      <c r="AU2121" s="191" t="s">
        <v>81</v>
      </c>
      <c r="AY2121" s="17" t="s">
        <v>124</v>
      </c>
      <c r="BE2121" s="192">
        <f>IF(N2121="základní",J2121,0)</f>
        <v>0</v>
      </c>
      <c r="BF2121" s="192">
        <f>IF(N2121="snížená",J2121,0)</f>
        <v>0</v>
      </c>
      <c r="BG2121" s="192">
        <f>IF(N2121="zákl. přenesená",J2121,0)</f>
        <v>0</v>
      </c>
      <c r="BH2121" s="192">
        <f>IF(N2121="sníž. přenesená",J2121,0)</f>
        <v>0</v>
      </c>
      <c r="BI2121" s="192">
        <f>IF(N2121="nulová",J2121,0)</f>
        <v>0</v>
      </c>
      <c r="BJ2121" s="17" t="s">
        <v>81</v>
      </c>
      <c r="BK2121" s="192">
        <f>ROUND(I2121*H2121,2)</f>
        <v>0</v>
      </c>
      <c r="BL2121" s="17" t="s">
        <v>162</v>
      </c>
      <c r="BM2121" s="191" t="s">
        <v>1376</v>
      </c>
    </row>
    <row r="2122" spans="1:65" s="12" customFormat="1" ht="11.25">
      <c r="B2122" s="203"/>
      <c r="C2122" s="204"/>
      <c r="D2122" s="193" t="s">
        <v>200</v>
      </c>
      <c r="E2122" s="205" t="s">
        <v>1</v>
      </c>
      <c r="F2122" s="206" t="s">
        <v>1377</v>
      </c>
      <c r="G2122" s="204"/>
      <c r="H2122" s="205" t="s">
        <v>1</v>
      </c>
      <c r="I2122" s="207"/>
      <c r="J2122" s="204"/>
      <c r="K2122" s="204"/>
      <c r="L2122" s="208"/>
      <c r="M2122" s="209"/>
      <c r="N2122" s="210"/>
      <c r="O2122" s="210"/>
      <c r="P2122" s="210"/>
      <c r="Q2122" s="210"/>
      <c r="R2122" s="210"/>
      <c r="S2122" s="210"/>
      <c r="T2122" s="211"/>
      <c r="AT2122" s="212" t="s">
        <v>200</v>
      </c>
      <c r="AU2122" s="212" t="s">
        <v>81</v>
      </c>
      <c r="AV2122" s="12" t="s">
        <v>81</v>
      </c>
      <c r="AW2122" s="12" t="s">
        <v>30</v>
      </c>
      <c r="AX2122" s="12" t="s">
        <v>73</v>
      </c>
      <c r="AY2122" s="212" t="s">
        <v>124</v>
      </c>
    </row>
    <row r="2123" spans="1:65" s="13" customFormat="1" ht="11.25">
      <c r="B2123" s="213"/>
      <c r="C2123" s="214"/>
      <c r="D2123" s="193" t="s">
        <v>200</v>
      </c>
      <c r="E2123" s="215" t="s">
        <v>1</v>
      </c>
      <c r="F2123" s="216" t="s">
        <v>1378</v>
      </c>
      <c r="G2123" s="214"/>
      <c r="H2123" s="217">
        <v>14.4</v>
      </c>
      <c r="I2123" s="218"/>
      <c r="J2123" s="214"/>
      <c r="K2123" s="214"/>
      <c r="L2123" s="219"/>
      <c r="M2123" s="220"/>
      <c r="N2123" s="221"/>
      <c r="O2123" s="221"/>
      <c r="P2123" s="221"/>
      <c r="Q2123" s="221"/>
      <c r="R2123" s="221"/>
      <c r="S2123" s="221"/>
      <c r="T2123" s="222"/>
      <c r="AT2123" s="223" t="s">
        <v>200</v>
      </c>
      <c r="AU2123" s="223" t="s">
        <v>81</v>
      </c>
      <c r="AV2123" s="13" t="s">
        <v>83</v>
      </c>
      <c r="AW2123" s="13" t="s">
        <v>30</v>
      </c>
      <c r="AX2123" s="13" t="s">
        <v>73</v>
      </c>
      <c r="AY2123" s="223" t="s">
        <v>124</v>
      </c>
    </row>
    <row r="2124" spans="1:65" s="13" customFormat="1" ht="11.25">
      <c r="B2124" s="213"/>
      <c r="C2124" s="214"/>
      <c r="D2124" s="193" t="s">
        <v>200</v>
      </c>
      <c r="E2124" s="215" t="s">
        <v>1</v>
      </c>
      <c r="F2124" s="216" t="s">
        <v>1379</v>
      </c>
      <c r="G2124" s="214"/>
      <c r="H2124" s="217">
        <v>4.2930000000000001</v>
      </c>
      <c r="I2124" s="218"/>
      <c r="J2124" s="214"/>
      <c r="K2124" s="214"/>
      <c r="L2124" s="219"/>
      <c r="M2124" s="220"/>
      <c r="N2124" s="221"/>
      <c r="O2124" s="221"/>
      <c r="P2124" s="221"/>
      <c r="Q2124" s="221"/>
      <c r="R2124" s="221"/>
      <c r="S2124" s="221"/>
      <c r="T2124" s="222"/>
      <c r="AT2124" s="223" t="s">
        <v>200</v>
      </c>
      <c r="AU2124" s="223" t="s">
        <v>81</v>
      </c>
      <c r="AV2124" s="13" t="s">
        <v>83</v>
      </c>
      <c r="AW2124" s="13" t="s">
        <v>30</v>
      </c>
      <c r="AX2124" s="13" t="s">
        <v>73</v>
      </c>
      <c r="AY2124" s="223" t="s">
        <v>124</v>
      </c>
    </row>
    <row r="2125" spans="1:65" s="13" customFormat="1" ht="11.25">
      <c r="B2125" s="213"/>
      <c r="C2125" s="214"/>
      <c r="D2125" s="193" t="s">
        <v>200</v>
      </c>
      <c r="E2125" s="215" t="s">
        <v>1</v>
      </c>
      <c r="F2125" s="216" t="s">
        <v>1380</v>
      </c>
      <c r="G2125" s="214"/>
      <c r="H2125" s="217">
        <v>527.42499999999995</v>
      </c>
      <c r="I2125" s="218"/>
      <c r="J2125" s="214"/>
      <c r="K2125" s="214"/>
      <c r="L2125" s="219"/>
      <c r="M2125" s="220"/>
      <c r="N2125" s="221"/>
      <c r="O2125" s="221"/>
      <c r="P2125" s="221"/>
      <c r="Q2125" s="221"/>
      <c r="R2125" s="221"/>
      <c r="S2125" s="221"/>
      <c r="T2125" s="222"/>
      <c r="AT2125" s="223" t="s">
        <v>200</v>
      </c>
      <c r="AU2125" s="223" t="s">
        <v>81</v>
      </c>
      <c r="AV2125" s="13" t="s">
        <v>83</v>
      </c>
      <c r="AW2125" s="13" t="s">
        <v>30</v>
      </c>
      <c r="AX2125" s="13" t="s">
        <v>73</v>
      </c>
      <c r="AY2125" s="223" t="s">
        <v>124</v>
      </c>
    </row>
    <row r="2126" spans="1:65" s="12" customFormat="1" ht="11.25">
      <c r="B2126" s="203"/>
      <c r="C2126" s="204"/>
      <c r="D2126" s="193" t="s">
        <v>200</v>
      </c>
      <c r="E2126" s="205" t="s">
        <v>1</v>
      </c>
      <c r="F2126" s="206" t="s">
        <v>227</v>
      </c>
      <c r="G2126" s="204"/>
      <c r="H2126" s="205" t="s">
        <v>1</v>
      </c>
      <c r="I2126" s="207"/>
      <c r="J2126" s="204"/>
      <c r="K2126" s="204"/>
      <c r="L2126" s="208"/>
      <c r="M2126" s="209"/>
      <c r="N2126" s="210"/>
      <c r="O2126" s="210"/>
      <c r="P2126" s="210"/>
      <c r="Q2126" s="210"/>
      <c r="R2126" s="210"/>
      <c r="S2126" s="210"/>
      <c r="T2126" s="211"/>
      <c r="AT2126" s="212" t="s">
        <v>200</v>
      </c>
      <c r="AU2126" s="212" t="s">
        <v>81</v>
      </c>
      <c r="AV2126" s="12" t="s">
        <v>81</v>
      </c>
      <c r="AW2126" s="12" t="s">
        <v>30</v>
      </c>
      <c r="AX2126" s="12" t="s">
        <v>73</v>
      </c>
      <c r="AY2126" s="212" t="s">
        <v>124</v>
      </c>
    </row>
    <row r="2127" spans="1:65" s="12" customFormat="1" ht="11.25">
      <c r="B2127" s="203"/>
      <c r="C2127" s="204"/>
      <c r="D2127" s="193" t="s">
        <v>200</v>
      </c>
      <c r="E2127" s="205" t="s">
        <v>1</v>
      </c>
      <c r="F2127" s="206" t="s">
        <v>229</v>
      </c>
      <c r="G2127" s="204"/>
      <c r="H2127" s="205" t="s">
        <v>1</v>
      </c>
      <c r="I2127" s="207"/>
      <c r="J2127" s="204"/>
      <c r="K2127" s="204"/>
      <c r="L2127" s="208"/>
      <c r="M2127" s="209"/>
      <c r="N2127" s="210"/>
      <c r="O2127" s="210"/>
      <c r="P2127" s="210"/>
      <c r="Q2127" s="210"/>
      <c r="R2127" s="210"/>
      <c r="S2127" s="210"/>
      <c r="T2127" s="211"/>
      <c r="AT2127" s="212" t="s">
        <v>200</v>
      </c>
      <c r="AU2127" s="212" t="s">
        <v>81</v>
      </c>
      <c r="AV2127" s="12" t="s">
        <v>81</v>
      </c>
      <c r="AW2127" s="12" t="s">
        <v>30</v>
      </c>
      <c r="AX2127" s="12" t="s">
        <v>73</v>
      </c>
      <c r="AY2127" s="212" t="s">
        <v>124</v>
      </c>
    </row>
    <row r="2128" spans="1:65" s="13" customFormat="1" ht="11.25">
      <c r="B2128" s="213"/>
      <c r="C2128" s="214"/>
      <c r="D2128" s="193" t="s">
        <v>200</v>
      </c>
      <c r="E2128" s="215" t="s">
        <v>1</v>
      </c>
      <c r="F2128" s="216" t="s">
        <v>1381</v>
      </c>
      <c r="G2128" s="214"/>
      <c r="H2128" s="217">
        <v>25.92</v>
      </c>
      <c r="I2128" s="218"/>
      <c r="J2128" s="214"/>
      <c r="K2128" s="214"/>
      <c r="L2128" s="219"/>
      <c r="M2128" s="220"/>
      <c r="N2128" s="221"/>
      <c r="O2128" s="221"/>
      <c r="P2128" s="221"/>
      <c r="Q2128" s="221"/>
      <c r="R2128" s="221"/>
      <c r="S2128" s="221"/>
      <c r="T2128" s="222"/>
      <c r="AT2128" s="223" t="s">
        <v>200</v>
      </c>
      <c r="AU2128" s="223" t="s">
        <v>81</v>
      </c>
      <c r="AV2128" s="13" t="s">
        <v>83</v>
      </c>
      <c r="AW2128" s="13" t="s">
        <v>30</v>
      </c>
      <c r="AX2128" s="13" t="s">
        <v>73</v>
      </c>
      <c r="AY2128" s="223" t="s">
        <v>124</v>
      </c>
    </row>
    <row r="2129" spans="2:51" s="13" customFormat="1" ht="11.25">
      <c r="B2129" s="213"/>
      <c r="C2129" s="214"/>
      <c r="D2129" s="193" t="s">
        <v>200</v>
      </c>
      <c r="E2129" s="215" t="s">
        <v>1</v>
      </c>
      <c r="F2129" s="216" t="s">
        <v>1382</v>
      </c>
      <c r="G2129" s="214"/>
      <c r="H2129" s="217">
        <v>60.9</v>
      </c>
      <c r="I2129" s="218"/>
      <c r="J2129" s="214"/>
      <c r="K2129" s="214"/>
      <c r="L2129" s="219"/>
      <c r="M2129" s="220"/>
      <c r="N2129" s="221"/>
      <c r="O2129" s="221"/>
      <c r="P2129" s="221"/>
      <c r="Q2129" s="221"/>
      <c r="R2129" s="221"/>
      <c r="S2129" s="221"/>
      <c r="T2129" s="222"/>
      <c r="AT2129" s="223" t="s">
        <v>200</v>
      </c>
      <c r="AU2129" s="223" t="s">
        <v>81</v>
      </c>
      <c r="AV2129" s="13" t="s">
        <v>83</v>
      </c>
      <c r="AW2129" s="13" t="s">
        <v>30</v>
      </c>
      <c r="AX2129" s="13" t="s">
        <v>73</v>
      </c>
      <c r="AY2129" s="223" t="s">
        <v>124</v>
      </c>
    </row>
    <row r="2130" spans="2:51" s="13" customFormat="1" ht="11.25">
      <c r="B2130" s="213"/>
      <c r="C2130" s="214"/>
      <c r="D2130" s="193" t="s">
        <v>200</v>
      </c>
      <c r="E2130" s="215" t="s">
        <v>1</v>
      </c>
      <c r="F2130" s="216" t="s">
        <v>1383</v>
      </c>
      <c r="G2130" s="214"/>
      <c r="H2130" s="217">
        <v>106.72</v>
      </c>
      <c r="I2130" s="218"/>
      <c r="J2130" s="214"/>
      <c r="K2130" s="214"/>
      <c r="L2130" s="219"/>
      <c r="M2130" s="220"/>
      <c r="N2130" s="221"/>
      <c r="O2130" s="221"/>
      <c r="P2130" s="221"/>
      <c r="Q2130" s="221"/>
      <c r="R2130" s="221"/>
      <c r="S2130" s="221"/>
      <c r="T2130" s="222"/>
      <c r="AT2130" s="223" t="s">
        <v>200</v>
      </c>
      <c r="AU2130" s="223" t="s">
        <v>81</v>
      </c>
      <c r="AV2130" s="13" t="s">
        <v>83</v>
      </c>
      <c r="AW2130" s="13" t="s">
        <v>30</v>
      </c>
      <c r="AX2130" s="13" t="s">
        <v>73</v>
      </c>
      <c r="AY2130" s="223" t="s">
        <v>124</v>
      </c>
    </row>
    <row r="2131" spans="2:51" s="13" customFormat="1" ht="11.25">
      <c r="B2131" s="213"/>
      <c r="C2131" s="214"/>
      <c r="D2131" s="193" t="s">
        <v>200</v>
      </c>
      <c r="E2131" s="215" t="s">
        <v>1</v>
      </c>
      <c r="F2131" s="216" t="s">
        <v>1384</v>
      </c>
      <c r="G2131" s="214"/>
      <c r="H2131" s="217">
        <v>59.594999999999999</v>
      </c>
      <c r="I2131" s="218"/>
      <c r="J2131" s="214"/>
      <c r="K2131" s="214"/>
      <c r="L2131" s="219"/>
      <c r="M2131" s="220"/>
      <c r="N2131" s="221"/>
      <c r="O2131" s="221"/>
      <c r="P2131" s="221"/>
      <c r="Q2131" s="221"/>
      <c r="R2131" s="221"/>
      <c r="S2131" s="221"/>
      <c r="T2131" s="222"/>
      <c r="AT2131" s="223" t="s">
        <v>200</v>
      </c>
      <c r="AU2131" s="223" t="s">
        <v>81</v>
      </c>
      <c r="AV2131" s="13" t="s">
        <v>83</v>
      </c>
      <c r="AW2131" s="13" t="s">
        <v>30</v>
      </c>
      <c r="AX2131" s="13" t="s">
        <v>73</v>
      </c>
      <c r="AY2131" s="223" t="s">
        <v>124</v>
      </c>
    </row>
    <row r="2132" spans="2:51" s="13" customFormat="1" ht="11.25">
      <c r="B2132" s="213"/>
      <c r="C2132" s="214"/>
      <c r="D2132" s="193" t="s">
        <v>200</v>
      </c>
      <c r="E2132" s="215" t="s">
        <v>1</v>
      </c>
      <c r="F2132" s="216" t="s">
        <v>1385</v>
      </c>
      <c r="G2132" s="214"/>
      <c r="H2132" s="217">
        <v>4.6399999999999997</v>
      </c>
      <c r="I2132" s="218"/>
      <c r="J2132" s="214"/>
      <c r="K2132" s="214"/>
      <c r="L2132" s="219"/>
      <c r="M2132" s="220"/>
      <c r="N2132" s="221"/>
      <c r="O2132" s="221"/>
      <c r="P2132" s="221"/>
      <c r="Q2132" s="221"/>
      <c r="R2132" s="221"/>
      <c r="S2132" s="221"/>
      <c r="T2132" s="222"/>
      <c r="AT2132" s="223" t="s">
        <v>200</v>
      </c>
      <c r="AU2132" s="223" t="s">
        <v>81</v>
      </c>
      <c r="AV2132" s="13" t="s">
        <v>83</v>
      </c>
      <c r="AW2132" s="13" t="s">
        <v>30</v>
      </c>
      <c r="AX2132" s="13" t="s">
        <v>73</v>
      </c>
      <c r="AY2132" s="223" t="s">
        <v>124</v>
      </c>
    </row>
    <row r="2133" spans="2:51" s="13" customFormat="1" ht="11.25">
      <c r="B2133" s="213"/>
      <c r="C2133" s="214"/>
      <c r="D2133" s="193" t="s">
        <v>200</v>
      </c>
      <c r="E2133" s="215" t="s">
        <v>1</v>
      </c>
      <c r="F2133" s="216" t="s">
        <v>1386</v>
      </c>
      <c r="G2133" s="214"/>
      <c r="H2133" s="217">
        <v>16.297999999999998</v>
      </c>
      <c r="I2133" s="218"/>
      <c r="J2133" s="214"/>
      <c r="K2133" s="214"/>
      <c r="L2133" s="219"/>
      <c r="M2133" s="220"/>
      <c r="N2133" s="221"/>
      <c r="O2133" s="221"/>
      <c r="P2133" s="221"/>
      <c r="Q2133" s="221"/>
      <c r="R2133" s="221"/>
      <c r="S2133" s="221"/>
      <c r="T2133" s="222"/>
      <c r="AT2133" s="223" t="s">
        <v>200</v>
      </c>
      <c r="AU2133" s="223" t="s">
        <v>81</v>
      </c>
      <c r="AV2133" s="13" t="s">
        <v>83</v>
      </c>
      <c r="AW2133" s="13" t="s">
        <v>30</v>
      </c>
      <c r="AX2133" s="13" t="s">
        <v>73</v>
      </c>
      <c r="AY2133" s="223" t="s">
        <v>124</v>
      </c>
    </row>
    <row r="2134" spans="2:51" s="13" customFormat="1" ht="11.25">
      <c r="B2134" s="213"/>
      <c r="C2134" s="214"/>
      <c r="D2134" s="193" t="s">
        <v>200</v>
      </c>
      <c r="E2134" s="215" t="s">
        <v>1</v>
      </c>
      <c r="F2134" s="216" t="s">
        <v>1387</v>
      </c>
      <c r="G2134" s="214"/>
      <c r="H2134" s="217">
        <v>9.952</v>
      </c>
      <c r="I2134" s="218"/>
      <c r="J2134" s="214"/>
      <c r="K2134" s="214"/>
      <c r="L2134" s="219"/>
      <c r="M2134" s="220"/>
      <c r="N2134" s="221"/>
      <c r="O2134" s="221"/>
      <c r="P2134" s="221"/>
      <c r="Q2134" s="221"/>
      <c r="R2134" s="221"/>
      <c r="S2134" s="221"/>
      <c r="T2134" s="222"/>
      <c r="AT2134" s="223" t="s">
        <v>200</v>
      </c>
      <c r="AU2134" s="223" t="s">
        <v>81</v>
      </c>
      <c r="AV2134" s="13" t="s">
        <v>83</v>
      </c>
      <c r="AW2134" s="13" t="s">
        <v>30</v>
      </c>
      <c r="AX2134" s="13" t="s">
        <v>73</v>
      </c>
      <c r="AY2134" s="223" t="s">
        <v>124</v>
      </c>
    </row>
    <row r="2135" spans="2:51" s="13" customFormat="1" ht="11.25">
      <c r="B2135" s="213"/>
      <c r="C2135" s="214"/>
      <c r="D2135" s="193" t="s">
        <v>200</v>
      </c>
      <c r="E2135" s="215" t="s">
        <v>1</v>
      </c>
      <c r="F2135" s="216" t="s">
        <v>1388</v>
      </c>
      <c r="G2135" s="214"/>
      <c r="H2135" s="217">
        <v>9.5120000000000005</v>
      </c>
      <c r="I2135" s="218"/>
      <c r="J2135" s="214"/>
      <c r="K2135" s="214"/>
      <c r="L2135" s="219"/>
      <c r="M2135" s="220"/>
      <c r="N2135" s="221"/>
      <c r="O2135" s="221"/>
      <c r="P2135" s="221"/>
      <c r="Q2135" s="221"/>
      <c r="R2135" s="221"/>
      <c r="S2135" s="221"/>
      <c r="T2135" s="222"/>
      <c r="AT2135" s="223" t="s">
        <v>200</v>
      </c>
      <c r="AU2135" s="223" t="s">
        <v>81</v>
      </c>
      <c r="AV2135" s="13" t="s">
        <v>83</v>
      </c>
      <c r="AW2135" s="13" t="s">
        <v>30</v>
      </c>
      <c r="AX2135" s="13" t="s">
        <v>73</v>
      </c>
      <c r="AY2135" s="223" t="s">
        <v>124</v>
      </c>
    </row>
    <row r="2136" spans="2:51" s="13" customFormat="1" ht="11.25">
      <c r="B2136" s="213"/>
      <c r="C2136" s="214"/>
      <c r="D2136" s="193" t="s">
        <v>200</v>
      </c>
      <c r="E2136" s="215" t="s">
        <v>1</v>
      </c>
      <c r="F2136" s="216" t="s">
        <v>1389</v>
      </c>
      <c r="G2136" s="214"/>
      <c r="H2136" s="217">
        <v>14.819000000000001</v>
      </c>
      <c r="I2136" s="218"/>
      <c r="J2136" s="214"/>
      <c r="K2136" s="214"/>
      <c r="L2136" s="219"/>
      <c r="M2136" s="220"/>
      <c r="N2136" s="221"/>
      <c r="O2136" s="221"/>
      <c r="P2136" s="221"/>
      <c r="Q2136" s="221"/>
      <c r="R2136" s="221"/>
      <c r="S2136" s="221"/>
      <c r="T2136" s="222"/>
      <c r="AT2136" s="223" t="s">
        <v>200</v>
      </c>
      <c r="AU2136" s="223" t="s">
        <v>81</v>
      </c>
      <c r="AV2136" s="13" t="s">
        <v>83</v>
      </c>
      <c r="AW2136" s="13" t="s">
        <v>30</v>
      </c>
      <c r="AX2136" s="13" t="s">
        <v>73</v>
      </c>
      <c r="AY2136" s="223" t="s">
        <v>124</v>
      </c>
    </row>
    <row r="2137" spans="2:51" s="13" customFormat="1" ht="11.25">
      <c r="B2137" s="213"/>
      <c r="C2137" s="214"/>
      <c r="D2137" s="193" t="s">
        <v>200</v>
      </c>
      <c r="E2137" s="215" t="s">
        <v>1</v>
      </c>
      <c r="F2137" s="216" t="s">
        <v>1390</v>
      </c>
      <c r="G2137" s="214"/>
      <c r="H2137" s="217">
        <v>49.88</v>
      </c>
      <c r="I2137" s="218"/>
      <c r="J2137" s="214"/>
      <c r="K2137" s="214"/>
      <c r="L2137" s="219"/>
      <c r="M2137" s="220"/>
      <c r="N2137" s="221"/>
      <c r="O2137" s="221"/>
      <c r="P2137" s="221"/>
      <c r="Q2137" s="221"/>
      <c r="R2137" s="221"/>
      <c r="S2137" s="221"/>
      <c r="T2137" s="222"/>
      <c r="AT2137" s="223" t="s">
        <v>200</v>
      </c>
      <c r="AU2137" s="223" t="s">
        <v>81</v>
      </c>
      <c r="AV2137" s="13" t="s">
        <v>83</v>
      </c>
      <c r="AW2137" s="13" t="s">
        <v>30</v>
      </c>
      <c r="AX2137" s="13" t="s">
        <v>73</v>
      </c>
      <c r="AY2137" s="223" t="s">
        <v>124</v>
      </c>
    </row>
    <row r="2138" spans="2:51" s="13" customFormat="1" ht="11.25">
      <c r="B2138" s="213"/>
      <c r="C2138" s="214"/>
      <c r="D2138" s="193" t="s">
        <v>200</v>
      </c>
      <c r="E2138" s="215" t="s">
        <v>1</v>
      </c>
      <c r="F2138" s="216" t="s">
        <v>1391</v>
      </c>
      <c r="G2138" s="214"/>
      <c r="H2138" s="217">
        <v>40.35</v>
      </c>
      <c r="I2138" s="218"/>
      <c r="J2138" s="214"/>
      <c r="K2138" s="214"/>
      <c r="L2138" s="219"/>
      <c r="M2138" s="220"/>
      <c r="N2138" s="221"/>
      <c r="O2138" s="221"/>
      <c r="P2138" s="221"/>
      <c r="Q2138" s="221"/>
      <c r="R2138" s="221"/>
      <c r="S2138" s="221"/>
      <c r="T2138" s="222"/>
      <c r="AT2138" s="223" t="s">
        <v>200</v>
      </c>
      <c r="AU2138" s="223" t="s">
        <v>81</v>
      </c>
      <c r="AV2138" s="13" t="s">
        <v>83</v>
      </c>
      <c r="AW2138" s="13" t="s">
        <v>30</v>
      </c>
      <c r="AX2138" s="13" t="s">
        <v>73</v>
      </c>
      <c r="AY2138" s="223" t="s">
        <v>124</v>
      </c>
    </row>
    <row r="2139" spans="2:51" s="13" customFormat="1" ht="11.25">
      <c r="B2139" s="213"/>
      <c r="C2139" s="214"/>
      <c r="D2139" s="193" t="s">
        <v>200</v>
      </c>
      <c r="E2139" s="215" t="s">
        <v>1</v>
      </c>
      <c r="F2139" s="216" t="s">
        <v>1392</v>
      </c>
      <c r="G2139" s="214"/>
      <c r="H2139" s="217">
        <v>21.344000000000001</v>
      </c>
      <c r="I2139" s="218"/>
      <c r="J2139" s="214"/>
      <c r="K2139" s="214"/>
      <c r="L2139" s="219"/>
      <c r="M2139" s="220"/>
      <c r="N2139" s="221"/>
      <c r="O2139" s="221"/>
      <c r="P2139" s="221"/>
      <c r="Q2139" s="221"/>
      <c r="R2139" s="221"/>
      <c r="S2139" s="221"/>
      <c r="T2139" s="222"/>
      <c r="AT2139" s="223" t="s">
        <v>200</v>
      </c>
      <c r="AU2139" s="223" t="s">
        <v>81</v>
      </c>
      <c r="AV2139" s="13" t="s">
        <v>83</v>
      </c>
      <c r="AW2139" s="13" t="s">
        <v>30</v>
      </c>
      <c r="AX2139" s="13" t="s">
        <v>73</v>
      </c>
      <c r="AY2139" s="223" t="s">
        <v>124</v>
      </c>
    </row>
    <row r="2140" spans="2:51" s="13" customFormat="1" ht="11.25">
      <c r="B2140" s="213"/>
      <c r="C2140" s="214"/>
      <c r="D2140" s="193" t="s">
        <v>200</v>
      </c>
      <c r="E2140" s="215" t="s">
        <v>1</v>
      </c>
      <c r="F2140" s="216" t="s">
        <v>1393</v>
      </c>
      <c r="G2140" s="214"/>
      <c r="H2140" s="217">
        <v>29.058</v>
      </c>
      <c r="I2140" s="218"/>
      <c r="J2140" s="214"/>
      <c r="K2140" s="214"/>
      <c r="L2140" s="219"/>
      <c r="M2140" s="220"/>
      <c r="N2140" s="221"/>
      <c r="O2140" s="221"/>
      <c r="P2140" s="221"/>
      <c r="Q2140" s="221"/>
      <c r="R2140" s="221"/>
      <c r="S2140" s="221"/>
      <c r="T2140" s="222"/>
      <c r="AT2140" s="223" t="s">
        <v>200</v>
      </c>
      <c r="AU2140" s="223" t="s">
        <v>81</v>
      </c>
      <c r="AV2140" s="13" t="s">
        <v>83</v>
      </c>
      <c r="AW2140" s="13" t="s">
        <v>30</v>
      </c>
      <c r="AX2140" s="13" t="s">
        <v>73</v>
      </c>
      <c r="AY2140" s="223" t="s">
        <v>124</v>
      </c>
    </row>
    <row r="2141" spans="2:51" s="13" customFormat="1" ht="11.25">
      <c r="B2141" s="213"/>
      <c r="C2141" s="214"/>
      <c r="D2141" s="193" t="s">
        <v>200</v>
      </c>
      <c r="E2141" s="215" t="s">
        <v>1</v>
      </c>
      <c r="F2141" s="216" t="s">
        <v>1394</v>
      </c>
      <c r="G2141" s="214"/>
      <c r="H2141" s="217">
        <v>17.98</v>
      </c>
      <c r="I2141" s="218"/>
      <c r="J2141" s="214"/>
      <c r="K2141" s="214"/>
      <c r="L2141" s="219"/>
      <c r="M2141" s="220"/>
      <c r="N2141" s="221"/>
      <c r="O2141" s="221"/>
      <c r="P2141" s="221"/>
      <c r="Q2141" s="221"/>
      <c r="R2141" s="221"/>
      <c r="S2141" s="221"/>
      <c r="T2141" s="222"/>
      <c r="AT2141" s="223" t="s">
        <v>200</v>
      </c>
      <c r="AU2141" s="223" t="s">
        <v>81</v>
      </c>
      <c r="AV2141" s="13" t="s">
        <v>83</v>
      </c>
      <c r="AW2141" s="13" t="s">
        <v>30</v>
      </c>
      <c r="AX2141" s="13" t="s">
        <v>73</v>
      </c>
      <c r="AY2141" s="223" t="s">
        <v>124</v>
      </c>
    </row>
    <row r="2142" spans="2:51" s="13" customFormat="1" ht="11.25">
      <c r="B2142" s="213"/>
      <c r="C2142" s="214"/>
      <c r="D2142" s="193" t="s">
        <v>200</v>
      </c>
      <c r="E2142" s="215" t="s">
        <v>1</v>
      </c>
      <c r="F2142" s="216" t="s">
        <v>1395</v>
      </c>
      <c r="G2142" s="214"/>
      <c r="H2142" s="217">
        <v>5.92</v>
      </c>
      <c r="I2142" s="218"/>
      <c r="J2142" s="214"/>
      <c r="K2142" s="214"/>
      <c r="L2142" s="219"/>
      <c r="M2142" s="220"/>
      <c r="N2142" s="221"/>
      <c r="O2142" s="221"/>
      <c r="P2142" s="221"/>
      <c r="Q2142" s="221"/>
      <c r="R2142" s="221"/>
      <c r="S2142" s="221"/>
      <c r="T2142" s="222"/>
      <c r="AT2142" s="223" t="s">
        <v>200</v>
      </c>
      <c r="AU2142" s="223" t="s">
        <v>81</v>
      </c>
      <c r="AV2142" s="13" t="s">
        <v>83</v>
      </c>
      <c r="AW2142" s="13" t="s">
        <v>30</v>
      </c>
      <c r="AX2142" s="13" t="s">
        <v>73</v>
      </c>
      <c r="AY2142" s="223" t="s">
        <v>124</v>
      </c>
    </row>
    <row r="2143" spans="2:51" s="12" customFormat="1" ht="11.25">
      <c r="B2143" s="203"/>
      <c r="C2143" s="204"/>
      <c r="D2143" s="193" t="s">
        <v>200</v>
      </c>
      <c r="E2143" s="205" t="s">
        <v>1</v>
      </c>
      <c r="F2143" s="206" t="s">
        <v>231</v>
      </c>
      <c r="G2143" s="204"/>
      <c r="H2143" s="205" t="s">
        <v>1</v>
      </c>
      <c r="I2143" s="207"/>
      <c r="J2143" s="204"/>
      <c r="K2143" s="204"/>
      <c r="L2143" s="208"/>
      <c r="M2143" s="209"/>
      <c r="N2143" s="210"/>
      <c r="O2143" s="210"/>
      <c r="P2143" s="210"/>
      <c r="Q2143" s="210"/>
      <c r="R2143" s="210"/>
      <c r="S2143" s="210"/>
      <c r="T2143" s="211"/>
      <c r="AT2143" s="212" t="s">
        <v>200</v>
      </c>
      <c r="AU2143" s="212" t="s">
        <v>81</v>
      </c>
      <c r="AV2143" s="12" t="s">
        <v>81</v>
      </c>
      <c r="AW2143" s="12" t="s">
        <v>30</v>
      </c>
      <c r="AX2143" s="12" t="s">
        <v>73</v>
      </c>
      <c r="AY2143" s="212" t="s">
        <v>124</v>
      </c>
    </row>
    <row r="2144" spans="2:51" s="13" customFormat="1" ht="11.25">
      <c r="B2144" s="213"/>
      <c r="C2144" s="214"/>
      <c r="D2144" s="193" t="s">
        <v>200</v>
      </c>
      <c r="E2144" s="215" t="s">
        <v>1</v>
      </c>
      <c r="F2144" s="216" t="s">
        <v>1396</v>
      </c>
      <c r="G2144" s="214"/>
      <c r="H2144" s="217">
        <v>25.056000000000001</v>
      </c>
      <c r="I2144" s="218"/>
      <c r="J2144" s="214"/>
      <c r="K2144" s="214"/>
      <c r="L2144" s="219"/>
      <c r="M2144" s="220"/>
      <c r="N2144" s="221"/>
      <c r="O2144" s="221"/>
      <c r="P2144" s="221"/>
      <c r="Q2144" s="221"/>
      <c r="R2144" s="221"/>
      <c r="S2144" s="221"/>
      <c r="T2144" s="222"/>
      <c r="AT2144" s="223" t="s">
        <v>200</v>
      </c>
      <c r="AU2144" s="223" t="s">
        <v>81</v>
      </c>
      <c r="AV2144" s="13" t="s">
        <v>83</v>
      </c>
      <c r="AW2144" s="13" t="s">
        <v>30</v>
      </c>
      <c r="AX2144" s="13" t="s">
        <v>73</v>
      </c>
      <c r="AY2144" s="223" t="s">
        <v>124</v>
      </c>
    </row>
    <row r="2145" spans="2:51" s="13" customFormat="1" ht="11.25">
      <c r="B2145" s="213"/>
      <c r="C2145" s="214"/>
      <c r="D2145" s="193" t="s">
        <v>200</v>
      </c>
      <c r="E2145" s="215" t="s">
        <v>1</v>
      </c>
      <c r="F2145" s="216" t="s">
        <v>1397</v>
      </c>
      <c r="G2145" s="214"/>
      <c r="H2145" s="217">
        <v>39.44</v>
      </c>
      <c r="I2145" s="218"/>
      <c r="J2145" s="214"/>
      <c r="K2145" s="214"/>
      <c r="L2145" s="219"/>
      <c r="M2145" s="220"/>
      <c r="N2145" s="221"/>
      <c r="O2145" s="221"/>
      <c r="P2145" s="221"/>
      <c r="Q2145" s="221"/>
      <c r="R2145" s="221"/>
      <c r="S2145" s="221"/>
      <c r="T2145" s="222"/>
      <c r="AT2145" s="223" t="s">
        <v>200</v>
      </c>
      <c r="AU2145" s="223" t="s">
        <v>81</v>
      </c>
      <c r="AV2145" s="13" t="s">
        <v>83</v>
      </c>
      <c r="AW2145" s="13" t="s">
        <v>30</v>
      </c>
      <c r="AX2145" s="13" t="s">
        <v>73</v>
      </c>
      <c r="AY2145" s="223" t="s">
        <v>124</v>
      </c>
    </row>
    <row r="2146" spans="2:51" s="13" customFormat="1" ht="11.25">
      <c r="B2146" s="213"/>
      <c r="C2146" s="214"/>
      <c r="D2146" s="193" t="s">
        <v>200</v>
      </c>
      <c r="E2146" s="215" t="s">
        <v>1</v>
      </c>
      <c r="F2146" s="216" t="s">
        <v>1398</v>
      </c>
      <c r="G2146" s="214"/>
      <c r="H2146" s="217">
        <v>32.828000000000003</v>
      </c>
      <c r="I2146" s="218"/>
      <c r="J2146" s="214"/>
      <c r="K2146" s="214"/>
      <c r="L2146" s="219"/>
      <c r="M2146" s="220"/>
      <c r="N2146" s="221"/>
      <c r="O2146" s="221"/>
      <c r="P2146" s="221"/>
      <c r="Q2146" s="221"/>
      <c r="R2146" s="221"/>
      <c r="S2146" s="221"/>
      <c r="T2146" s="222"/>
      <c r="AT2146" s="223" t="s">
        <v>200</v>
      </c>
      <c r="AU2146" s="223" t="s">
        <v>81</v>
      </c>
      <c r="AV2146" s="13" t="s">
        <v>83</v>
      </c>
      <c r="AW2146" s="13" t="s">
        <v>30</v>
      </c>
      <c r="AX2146" s="13" t="s">
        <v>73</v>
      </c>
      <c r="AY2146" s="223" t="s">
        <v>124</v>
      </c>
    </row>
    <row r="2147" spans="2:51" s="13" customFormat="1" ht="11.25">
      <c r="B2147" s="213"/>
      <c r="C2147" s="214"/>
      <c r="D2147" s="193" t="s">
        <v>200</v>
      </c>
      <c r="E2147" s="215" t="s">
        <v>1</v>
      </c>
      <c r="F2147" s="216" t="s">
        <v>1399</v>
      </c>
      <c r="G2147" s="214"/>
      <c r="H2147" s="217">
        <v>53.36</v>
      </c>
      <c r="I2147" s="218"/>
      <c r="J2147" s="214"/>
      <c r="K2147" s="214"/>
      <c r="L2147" s="219"/>
      <c r="M2147" s="220"/>
      <c r="N2147" s="221"/>
      <c r="O2147" s="221"/>
      <c r="P2147" s="221"/>
      <c r="Q2147" s="221"/>
      <c r="R2147" s="221"/>
      <c r="S2147" s="221"/>
      <c r="T2147" s="222"/>
      <c r="AT2147" s="223" t="s">
        <v>200</v>
      </c>
      <c r="AU2147" s="223" t="s">
        <v>81</v>
      </c>
      <c r="AV2147" s="13" t="s">
        <v>83</v>
      </c>
      <c r="AW2147" s="13" t="s">
        <v>30</v>
      </c>
      <c r="AX2147" s="13" t="s">
        <v>73</v>
      </c>
      <c r="AY2147" s="223" t="s">
        <v>124</v>
      </c>
    </row>
    <row r="2148" spans="2:51" s="13" customFormat="1" ht="11.25">
      <c r="B2148" s="213"/>
      <c r="C2148" s="214"/>
      <c r="D2148" s="193" t="s">
        <v>200</v>
      </c>
      <c r="E2148" s="215" t="s">
        <v>1</v>
      </c>
      <c r="F2148" s="216" t="s">
        <v>1400</v>
      </c>
      <c r="G2148" s="214"/>
      <c r="H2148" s="217">
        <v>16.646000000000001</v>
      </c>
      <c r="I2148" s="218"/>
      <c r="J2148" s="214"/>
      <c r="K2148" s="214"/>
      <c r="L2148" s="219"/>
      <c r="M2148" s="220"/>
      <c r="N2148" s="221"/>
      <c r="O2148" s="221"/>
      <c r="P2148" s="221"/>
      <c r="Q2148" s="221"/>
      <c r="R2148" s="221"/>
      <c r="S2148" s="221"/>
      <c r="T2148" s="222"/>
      <c r="AT2148" s="223" t="s">
        <v>200</v>
      </c>
      <c r="AU2148" s="223" t="s">
        <v>81</v>
      </c>
      <c r="AV2148" s="13" t="s">
        <v>83</v>
      </c>
      <c r="AW2148" s="13" t="s">
        <v>30</v>
      </c>
      <c r="AX2148" s="13" t="s">
        <v>73</v>
      </c>
      <c r="AY2148" s="223" t="s">
        <v>124</v>
      </c>
    </row>
    <row r="2149" spans="2:51" s="13" customFormat="1" ht="11.25">
      <c r="B2149" s="213"/>
      <c r="C2149" s="214"/>
      <c r="D2149" s="193" t="s">
        <v>200</v>
      </c>
      <c r="E2149" s="215" t="s">
        <v>1</v>
      </c>
      <c r="F2149" s="216" t="s">
        <v>1401</v>
      </c>
      <c r="G2149" s="214"/>
      <c r="H2149" s="217">
        <v>16.297999999999998</v>
      </c>
      <c r="I2149" s="218"/>
      <c r="J2149" s="214"/>
      <c r="K2149" s="214"/>
      <c r="L2149" s="219"/>
      <c r="M2149" s="220"/>
      <c r="N2149" s="221"/>
      <c r="O2149" s="221"/>
      <c r="P2149" s="221"/>
      <c r="Q2149" s="221"/>
      <c r="R2149" s="221"/>
      <c r="S2149" s="221"/>
      <c r="T2149" s="222"/>
      <c r="AT2149" s="223" t="s">
        <v>200</v>
      </c>
      <c r="AU2149" s="223" t="s">
        <v>81</v>
      </c>
      <c r="AV2149" s="13" t="s">
        <v>83</v>
      </c>
      <c r="AW2149" s="13" t="s">
        <v>30</v>
      </c>
      <c r="AX2149" s="13" t="s">
        <v>73</v>
      </c>
      <c r="AY2149" s="223" t="s">
        <v>124</v>
      </c>
    </row>
    <row r="2150" spans="2:51" s="13" customFormat="1" ht="11.25">
      <c r="B2150" s="213"/>
      <c r="C2150" s="214"/>
      <c r="D2150" s="193" t="s">
        <v>200</v>
      </c>
      <c r="E2150" s="215" t="s">
        <v>1</v>
      </c>
      <c r="F2150" s="216" t="s">
        <v>1402</v>
      </c>
      <c r="G2150" s="214"/>
      <c r="H2150" s="217">
        <v>9.952</v>
      </c>
      <c r="I2150" s="218"/>
      <c r="J2150" s="214"/>
      <c r="K2150" s="214"/>
      <c r="L2150" s="219"/>
      <c r="M2150" s="220"/>
      <c r="N2150" s="221"/>
      <c r="O2150" s="221"/>
      <c r="P2150" s="221"/>
      <c r="Q2150" s="221"/>
      <c r="R2150" s="221"/>
      <c r="S2150" s="221"/>
      <c r="T2150" s="222"/>
      <c r="AT2150" s="223" t="s">
        <v>200</v>
      </c>
      <c r="AU2150" s="223" t="s">
        <v>81</v>
      </c>
      <c r="AV2150" s="13" t="s">
        <v>83</v>
      </c>
      <c r="AW2150" s="13" t="s">
        <v>30</v>
      </c>
      <c r="AX2150" s="13" t="s">
        <v>73</v>
      </c>
      <c r="AY2150" s="223" t="s">
        <v>124</v>
      </c>
    </row>
    <row r="2151" spans="2:51" s="13" customFormat="1" ht="11.25">
      <c r="B2151" s="213"/>
      <c r="C2151" s="214"/>
      <c r="D2151" s="193" t="s">
        <v>200</v>
      </c>
      <c r="E2151" s="215" t="s">
        <v>1</v>
      </c>
      <c r="F2151" s="216" t="s">
        <v>1403</v>
      </c>
      <c r="G2151" s="214"/>
      <c r="H2151" s="217">
        <v>12.992000000000001</v>
      </c>
      <c r="I2151" s="218"/>
      <c r="J2151" s="214"/>
      <c r="K2151" s="214"/>
      <c r="L2151" s="219"/>
      <c r="M2151" s="220"/>
      <c r="N2151" s="221"/>
      <c r="O2151" s="221"/>
      <c r="P2151" s="221"/>
      <c r="Q2151" s="221"/>
      <c r="R2151" s="221"/>
      <c r="S2151" s="221"/>
      <c r="T2151" s="222"/>
      <c r="AT2151" s="223" t="s">
        <v>200</v>
      </c>
      <c r="AU2151" s="223" t="s">
        <v>81</v>
      </c>
      <c r="AV2151" s="13" t="s">
        <v>83</v>
      </c>
      <c r="AW2151" s="13" t="s">
        <v>30</v>
      </c>
      <c r="AX2151" s="13" t="s">
        <v>73</v>
      </c>
      <c r="AY2151" s="223" t="s">
        <v>124</v>
      </c>
    </row>
    <row r="2152" spans="2:51" s="13" customFormat="1" ht="11.25">
      <c r="B2152" s="213"/>
      <c r="C2152" s="214"/>
      <c r="D2152" s="193" t="s">
        <v>200</v>
      </c>
      <c r="E2152" s="215" t="s">
        <v>1</v>
      </c>
      <c r="F2152" s="216" t="s">
        <v>1404</v>
      </c>
      <c r="G2152" s="214"/>
      <c r="H2152" s="217">
        <v>20.648</v>
      </c>
      <c r="I2152" s="218"/>
      <c r="J2152" s="214"/>
      <c r="K2152" s="214"/>
      <c r="L2152" s="219"/>
      <c r="M2152" s="220"/>
      <c r="N2152" s="221"/>
      <c r="O2152" s="221"/>
      <c r="P2152" s="221"/>
      <c r="Q2152" s="221"/>
      <c r="R2152" s="221"/>
      <c r="S2152" s="221"/>
      <c r="T2152" s="222"/>
      <c r="AT2152" s="223" t="s">
        <v>200</v>
      </c>
      <c r="AU2152" s="223" t="s">
        <v>81</v>
      </c>
      <c r="AV2152" s="13" t="s">
        <v>83</v>
      </c>
      <c r="AW2152" s="13" t="s">
        <v>30</v>
      </c>
      <c r="AX2152" s="13" t="s">
        <v>73</v>
      </c>
      <c r="AY2152" s="223" t="s">
        <v>124</v>
      </c>
    </row>
    <row r="2153" spans="2:51" s="13" customFormat="1" ht="11.25">
      <c r="B2153" s="213"/>
      <c r="C2153" s="214"/>
      <c r="D2153" s="193" t="s">
        <v>200</v>
      </c>
      <c r="E2153" s="215" t="s">
        <v>1</v>
      </c>
      <c r="F2153" s="216" t="s">
        <v>1405</v>
      </c>
      <c r="G2153" s="214"/>
      <c r="H2153" s="217">
        <v>49.88</v>
      </c>
      <c r="I2153" s="218"/>
      <c r="J2153" s="214"/>
      <c r="K2153" s="214"/>
      <c r="L2153" s="219"/>
      <c r="M2153" s="220"/>
      <c r="N2153" s="221"/>
      <c r="O2153" s="221"/>
      <c r="P2153" s="221"/>
      <c r="Q2153" s="221"/>
      <c r="R2153" s="221"/>
      <c r="S2153" s="221"/>
      <c r="T2153" s="222"/>
      <c r="AT2153" s="223" t="s">
        <v>200</v>
      </c>
      <c r="AU2153" s="223" t="s">
        <v>81</v>
      </c>
      <c r="AV2153" s="13" t="s">
        <v>83</v>
      </c>
      <c r="AW2153" s="13" t="s">
        <v>30</v>
      </c>
      <c r="AX2153" s="13" t="s">
        <v>73</v>
      </c>
      <c r="AY2153" s="223" t="s">
        <v>124</v>
      </c>
    </row>
    <row r="2154" spans="2:51" s="13" customFormat="1" ht="11.25">
      <c r="B2154" s="213"/>
      <c r="C2154" s="214"/>
      <c r="D2154" s="193" t="s">
        <v>200</v>
      </c>
      <c r="E2154" s="215" t="s">
        <v>1</v>
      </c>
      <c r="F2154" s="216" t="s">
        <v>1406</v>
      </c>
      <c r="G2154" s="214"/>
      <c r="H2154" s="217">
        <v>17.98</v>
      </c>
      <c r="I2154" s="218"/>
      <c r="J2154" s="214"/>
      <c r="K2154" s="214"/>
      <c r="L2154" s="219"/>
      <c r="M2154" s="220"/>
      <c r="N2154" s="221"/>
      <c r="O2154" s="221"/>
      <c r="P2154" s="221"/>
      <c r="Q2154" s="221"/>
      <c r="R2154" s="221"/>
      <c r="S2154" s="221"/>
      <c r="T2154" s="222"/>
      <c r="AT2154" s="223" t="s">
        <v>200</v>
      </c>
      <c r="AU2154" s="223" t="s">
        <v>81</v>
      </c>
      <c r="AV2154" s="13" t="s">
        <v>83</v>
      </c>
      <c r="AW2154" s="13" t="s">
        <v>30</v>
      </c>
      <c r="AX2154" s="13" t="s">
        <v>73</v>
      </c>
      <c r="AY2154" s="223" t="s">
        <v>124</v>
      </c>
    </row>
    <row r="2155" spans="2:51" s="13" customFormat="1" ht="11.25">
      <c r="B2155" s="213"/>
      <c r="C2155" s="214"/>
      <c r="D2155" s="193" t="s">
        <v>200</v>
      </c>
      <c r="E2155" s="215" t="s">
        <v>1</v>
      </c>
      <c r="F2155" s="216" t="s">
        <v>1407</v>
      </c>
      <c r="G2155" s="214"/>
      <c r="H2155" s="217">
        <v>4.0599999999999996</v>
      </c>
      <c r="I2155" s="218"/>
      <c r="J2155" s="214"/>
      <c r="K2155" s="214"/>
      <c r="L2155" s="219"/>
      <c r="M2155" s="220"/>
      <c r="N2155" s="221"/>
      <c r="O2155" s="221"/>
      <c r="P2155" s="221"/>
      <c r="Q2155" s="221"/>
      <c r="R2155" s="221"/>
      <c r="S2155" s="221"/>
      <c r="T2155" s="222"/>
      <c r="AT2155" s="223" t="s">
        <v>200</v>
      </c>
      <c r="AU2155" s="223" t="s">
        <v>81</v>
      </c>
      <c r="AV2155" s="13" t="s">
        <v>83</v>
      </c>
      <c r="AW2155" s="13" t="s">
        <v>30</v>
      </c>
      <c r="AX2155" s="13" t="s">
        <v>73</v>
      </c>
      <c r="AY2155" s="223" t="s">
        <v>124</v>
      </c>
    </row>
    <row r="2156" spans="2:51" s="12" customFormat="1" ht="11.25">
      <c r="B2156" s="203"/>
      <c r="C2156" s="204"/>
      <c r="D2156" s="193" t="s">
        <v>200</v>
      </c>
      <c r="E2156" s="205" t="s">
        <v>1</v>
      </c>
      <c r="F2156" s="206" t="s">
        <v>232</v>
      </c>
      <c r="G2156" s="204"/>
      <c r="H2156" s="205" t="s">
        <v>1</v>
      </c>
      <c r="I2156" s="207"/>
      <c r="J2156" s="204"/>
      <c r="K2156" s="204"/>
      <c r="L2156" s="208"/>
      <c r="M2156" s="209"/>
      <c r="N2156" s="210"/>
      <c r="O2156" s="210"/>
      <c r="P2156" s="210"/>
      <c r="Q2156" s="210"/>
      <c r="R2156" s="210"/>
      <c r="S2156" s="210"/>
      <c r="T2156" s="211"/>
      <c r="AT2156" s="212" t="s">
        <v>200</v>
      </c>
      <c r="AU2156" s="212" t="s">
        <v>81</v>
      </c>
      <c r="AV2156" s="12" t="s">
        <v>81</v>
      </c>
      <c r="AW2156" s="12" t="s">
        <v>30</v>
      </c>
      <c r="AX2156" s="12" t="s">
        <v>73</v>
      </c>
      <c r="AY2156" s="212" t="s">
        <v>124</v>
      </c>
    </row>
    <row r="2157" spans="2:51" s="12" customFormat="1" ht="11.25">
      <c r="B2157" s="203"/>
      <c r="C2157" s="204"/>
      <c r="D2157" s="193" t="s">
        <v>200</v>
      </c>
      <c r="E2157" s="205" t="s">
        <v>1</v>
      </c>
      <c r="F2157" s="206" t="s">
        <v>229</v>
      </c>
      <c r="G2157" s="204"/>
      <c r="H2157" s="205" t="s">
        <v>1</v>
      </c>
      <c r="I2157" s="207"/>
      <c r="J2157" s="204"/>
      <c r="K2157" s="204"/>
      <c r="L2157" s="208"/>
      <c r="M2157" s="209"/>
      <c r="N2157" s="210"/>
      <c r="O2157" s="210"/>
      <c r="P2157" s="210"/>
      <c r="Q2157" s="210"/>
      <c r="R2157" s="210"/>
      <c r="S2157" s="210"/>
      <c r="T2157" s="211"/>
      <c r="AT2157" s="212" t="s">
        <v>200</v>
      </c>
      <c r="AU2157" s="212" t="s">
        <v>81</v>
      </c>
      <c r="AV2157" s="12" t="s">
        <v>81</v>
      </c>
      <c r="AW2157" s="12" t="s">
        <v>30</v>
      </c>
      <c r="AX2157" s="12" t="s">
        <v>73</v>
      </c>
      <c r="AY2157" s="212" t="s">
        <v>124</v>
      </c>
    </row>
    <row r="2158" spans="2:51" s="13" customFormat="1" ht="11.25">
      <c r="B2158" s="213"/>
      <c r="C2158" s="214"/>
      <c r="D2158" s="193" t="s">
        <v>200</v>
      </c>
      <c r="E2158" s="215" t="s">
        <v>1</v>
      </c>
      <c r="F2158" s="216" t="s">
        <v>1408</v>
      </c>
      <c r="G2158" s="214"/>
      <c r="H2158" s="217">
        <v>49.2</v>
      </c>
      <c r="I2158" s="218"/>
      <c r="J2158" s="214"/>
      <c r="K2158" s="214"/>
      <c r="L2158" s="219"/>
      <c r="M2158" s="220"/>
      <c r="N2158" s="221"/>
      <c r="O2158" s="221"/>
      <c r="P2158" s="221"/>
      <c r="Q2158" s="221"/>
      <c r="R2158" s="221"/>
      <c r="S2158" s="221"/>
      <c r="T2158" s="222"/>
      <c r="AT2158" s="223" t="s">
        <v>200</v>
      </c>
      <c r="AU2158" s="223" t="s">
        <v>81</v>
      </c>
      <c r="AV2158" s="13" t="s">
        <v>83</v>
      </c>
      <c r="AW2158" s="13" t="s">
        <v>30</v>
      </c>
      <c r="AX2158" s="13" t="s">
        <v>73</v>
      </c>
      <c r="AY2158" s="223" t="s">
        <v>124</v>
      </c>
    </row>
    <row r="2159" spans="2:51" s="13" customFormat="1" ht="11.25">
      <c r="B2159" s="213"/>
      <c r="C2159" s="214"/>
      <c r="D2159" s="193" t="s">
        <v>200</v>
      </c>
      <c r="E2159" s="215" t="s">
        <v>1</v>
      </c>
      <c r="F2159" s="216" t="s">
        <v>1409</v>
      </c>
      <c r="G2159" s="214"/>
      <c r="H2159" s="217">
        <v>-9.15</v>
      </c>
      <c r="I2159" s="218"/>
      <c r="J2159" s="214"/>
      <c r="K2159" s="214"/>
      <c r="L2159" s="219"/>
      <c r="M2159" s="220"/>
      <c r="N2159" s="221"/>
      <c r="O2159" s="221"/>
      <c r="P2159" s="221"/>
      <c r="Q2159" s="221"/>
      <c r="R2159" s="221"/>
      <c r="S2159" s="221"/>
      <c r="T2159" s="222"/>
      <c r="AT2159" s="223" t="s">
        <v>200</v>
      </c>
      <c r="AU2159" s="223" t="s">
        <v>81</v>
      </c>
      <c r="AV2159" s="13" t="s">
        <v>83</v>
      </c>
      <c r="AW2159" s="13" t="s">
        <v>30</v>
      </c>
      <c r="AX2159" s="13" t="s">
        <v>73</v>
      </c>
      <c r="AY2159" s="223" t="s">
        <v>124</v>
      </c>
    </row>
    <row r="2160" spans="2:51" s="13" customFormat="1" ht="11.25">
      <c r="B2160" s="213"/>
      <c r="C2160" s="214"/>
      <c r="D2160" s="193" t="s">
        <v>200</v>
      </c>
      <c r="E2160" s="215" t="s">
        <v>1</v>
      </c>
      <c r="F2160" s="216" t="s">
        <v>1410</v>
      </c>
      <c r="G2160" s="214"/>
      <c r="H2160" s="217">
        <v>-7.56</v>
      </c>
      <c r="I2160" s="218"/>
      <c r="J2160" s="214"/>
      <c r="K2160" s="214"/>
      <c r="L2160" s="219"/>
      <c r="M2160" s="220"/>
      <c r="N2160" s="221"/>
      <c r="O2160" s="221"/>
      <c r="P2160" s="221"/>
      <c r="Q2160" s="221"/>
      <c r="R2160" s="221"/>
      <c r="S2160" s="221"/>
      <c r="T2160" s="222"/>
      <c r="AT2160" s="223" t="s">
        <v>200</v>
      </c>
      <c r="AU2160" s="223" t="s">
        <v>81</v>
      </c>
      <c r="AV2160" s="13" t="s">
        <v>83</v>
      </c>
      <c r="AW2160" s="13" t="s">
        <v>30</v>
      </c>
      <c r="AX2160" s="13" t="s">
        <v>73</v>
      </c>
      <c r="AY2160" s="223" t="s">
        <v>124</v>
      </c>
    </row>
    <row r="2161" spans="2:51" s="13" customFormat="1" ht="11.25">
      <c r="B2161" s="213"/>
      <c r="C2161" s="214"/>
      <c r="D2161" s="193" t="s">
        <v>200</v>
      </c>
      <c r="E2161" s="215" t="s">
        <v>1</v>
      </c>
      <c r="F2161" s="216" t="s">
        <v>437</v>
      </c>
      <c r="G2161" s="214"/>
      <c r="H2161" s="217">
        <v>30.45</v>
      </c>
      <c r="I2161" s="218"/>
      <c r="J2161" s="214"/>
      <c r="K2161" s="214"/>
      <c r="L2161" s="219"/>
      <c r="M2161" s="220"/>
      <c r="N2161" s="221"/>
      <c r="O2161" s="221"/>
      <c r="P2161" s="221"/>
      <c r="Q2161" s="221"/>
      <c r="R2161" s="221"/>
      <c r="S2161" s="221"/>
      <c r="T2161" s="222"/>
      <c r="AT2161" s="223" t="s">
        <v>200</v>
      </c>
      <c r="AU2161" s="223" t="s">
        <v>81</v>
      </c>
      <c r="AV2161" s="13" t="s">
        <v>83</v>
      </c>
      <c r="AW2161" s="13" t="s">
        <v>30</v>
      </c>
      <c r="AX2161" s="13" t="s">
        <v>73</v>
      </c>
      <c r="AY2161" s="223" t="s">
        <v>124</v>
      </c>
    </row>
    <row r="2162" spans="2:51" s="13" customFormat="1" ht="11.25">
      <c r="B2162" s="213"/>
      <c r="C2162" s="214"/>
      <c r="D2162" s="193" t="s">
        <v>200</v>
      </c>
      <c r="E2162" s="215" t="s">
        <v>1</v>
      </c>
      <c r="F2162" s="216" t="s">
        <v>1411</v>
      </c>
      <c r="G2162" s="214"/>
      <c r="H2162" s="217">
        <v>11.16</v>
      </c>
      <c r="I2162" s="218"/>
      <c r="J2162" s="214"/>
      <c r="K2162" s="214"/>
      <c r="L2162" s="219"/>
      <c r="M2162" s="220"/>
      <c r="N2162" s="221"/>
      <c r="O2162" s="221"/>
      <c r="P2162" s="221"/>
      <c r="Q2162" s="221"/>
      <c r="R2162" s="221"/>
      <c r="S2162" s="221"/>
      <c r="T2162" s="222"/>
      <c r="AT2162" s="223" t="s">
        <v>200</v>
      </c>
      <c r="AU2162" s="223" t="s">
        <v>81</v>
      </c>
      <c r="AV2162" s="13" t="s">
        <v>83</v>
      </c>
      <c r="AW2162" s="13" t="s">
        <v>30</v>
      </c>
      <c r="AX2162" s="13" t="s">
        <v>73</v>
      </c>
      <c r="AY2162" s="223" t="s">
        <v>124</v>
      </c>
    </row>
    <row r="2163" spans="2:51" s="13" customFormat="1" ht="11.25">
      <c r="B2163" s="213"/>
      <c r="C2163" s="214"/>
      <c r="D2163" s="193" t="s">
        <v>200</v>
      </c>
      <c r="E2163" s="215" t="s">
        <v>1</v>
      </c>
      <c r="F2163" s="216" t="s">
        <v>1412</v>
      </c>
      <c r="G2163" s="214"/>
      <c r="H2163" s="217">
        <v>4.8</v>
      </c>
      <c r="I2163" s="218"/>
      <c r="J2163" s="214"/>
      <c r="K2163" s="214"/>
      <c r="L2163" s="219"/>
      <c r="M2163" s="220"/>
      <c r="N2163" s="221"/>
      <c r="O2163" s="221"/>
      <c r="P2163" s="221"/>
      <c r="Q2163" s="221"/>
      <c r="R2163" s="221"/>
      <c r="S2163" s="221"/>
      <c r="T2163" s="222"/>
      <c r="AT2163" s="223" t="s">
        <v>200</v>
      </c>
      <c r="AU2163" s="223" t="s">
        <v>81</v>
      </c>
      <c r="AV2163" s="13" t="s">
        <v>83</v>
      </c>
      <c r="AW2163" s="13" t="s">
        <v>30</v>
      </c>
      <c r="AX2163" s="13" t="s">
        <v>73</v>
      </c>
      <c r="AY2163" s="223" t="s">
        <v>124</v>
      </c>
    </row>
    <row r="2164" spans="2:51" s="13" customFormat="1" ht="11.25">
      <c r="B2164" s="213"/>
      <c r="C2164" s="214"/>
      <c r="D2164" s="193" t="s">
        <v>200</v>
      </c>
      <c r="E2164" s="215" t="s">
        <v>1</v>
      </c>
      <c r="F2164" s="216" t="s">
        <v>1413</v>
      </c>
      <c r="G2164" s="214"/>
      <c r="H2164" s="217">
        <v>28.08</v>
      </c>
      <c r="I2164" s="218"/>
      <c r="J2164" s="214"/>
      <c r="K2164" s="214"/>
      <c r="L2164" s="219"/>
      <c r="M2164" s="220"/>
      <c r="N2164" s="221"/>
      <c r="O2164" s="221"/>
      <c r="P2164" s="221"/>
      <c r="Q2164" s="221"/>
      <c r="R2164" s="221"/>
      <c r="S2164" s="221"/>
      <c r="T2164" s="222"/>
      <c r="AT2164" s="223" t="s">
        <v>200</v>
      </c>
      <c r="AU2164" s="223" t="s">
        <v>81</v>
      </c>
      <c r="AV2164" s="13" t="s">
        <v>83</v>
      </c>
      <c r="AW2164" s="13" t="s">
        <v>30</v>
      </c>
      <c r="AX2164" s="13" t="s">
        <v>73</v>
      </c>
      <c r="AY2164" s="223" t="s">
        <v>124</v>
      </c>
    </row>
    <row r="2165" spans="2:51" s="13" customFormat="1" ht="11.25">
      <c r="B2165" s="213"/>
      <c r="C2165" s="214"/>
      <c r="D2165" s="193" t="s">
        <v>200</v>
      </c>
      <c r="E2165" s="215" t="s">
        <v>1</v>
      </c>
      <c r="F2165" s="216" t="s">
        <v>1412</v>
      </c>
      <c r="G2165" s="214"/>
      <c r="H2165" s="217">
        <v>4.8</v>
      </c>
      <c r="I2165" s="218"/>
      <c r="J2165" s="214"/>
      <c r="K2165" s="214"/>
      <c r="L2165" s="219"/>
      <c r="M2165" s="220"/>
      <c r="N2165" s="221"/>
      <c r="O2165" s="221"/>
      <c r="P2165" s="221"/>
      <c r="Q2165" s="221"/>
      <c r="R2165" s="221"/>
      <c r="S2165" s="221"/>
      <c r="T2165" s="222"/>
      <c r="AT2165" s="223" t="s">
        <v>200</v>
      </c>
      <c r="AU2165" s="223" t="s">
        <v>81</v>
      </c>
      <c r="AV2165" s="13" t="s">
        <v>83</v>
      </c>
      <c r="AW2165" s="13" t="s">
        <v>30</v>
      </c>
      <c r="AX2165" s="13" t="s">
        <v>73</v>
      </c>
      <c r="AY2165" s="223" t="s">
        <v>124</v>
      </c>
    </row>
    <row r="2166" spans="2:51" s="13" customFormat="1" ht="11.25">
      <c r="B2166" s="213"/>
      <c r="C2166" s="214"/>
      <c r="D2166" s="193" t="s">
        <v>200</v>
      </c>
      <c r="E2166" s="215" t="s">
        <v>1</v>
      </c>
      <c r="F2166" s="216" t="s">
        <v>1414</v>
      </c>
      <c r="G2166" s="214"/>
      <c r="H2166" s="217">
        <v>38.4</v>
      </c>
      <c r="I2166" s="218"/>
      <c r="J2166" s="214"/>
      <c r="K2166" s="214"/>
      <c r="L2166" s="219"/>
      <c r="M2166" s="220"/>
      <c r="N2166" s="221"/>
      <c r="O2166" s="221"/>
      <c r="P2166" s="221"/>
      <c r="Q2166" s="221"/>
      <c r="R2166" s="221"/>
      <c r="S2166" s="221"/>
      <c r="T2166" s="222"/>
      <c r="AT2166" s="223" t="s">
        <v>200</v>
      </c>
      <c r="AU2166" s="223" t="s">
        <v>81</v>
      </c>
      <c r="AV2166" s="13" t="s">
        <v>83</v>
      </c>
      <c r="AW2166" s="13" t="s">
        <v>30</v>
      </c>
      <c r="AX2166" s="13" t="s">
        <v>73</v>
      </c>
      <c r="AY2166" s="223" t="s">
        <v>124</v>
      </c>
    </row>
    <row r="2167" spans="2:51" s="13" customFormat="1" ht="11.25">
      <c r="B2167" s="213"/>
      <c r="C2167" s="214"/>
      <c r="D2167" s="193" t="s">
        <v>200</v>
      </c>
      <c r="E2167" s="215" t="s">
        <v>1</v>
      </c>
      <c r="F2167" s="216" t="s">
        <v>1415</v>
      </c>
      <c r="G2167" s="214"/>
      <c r="H2167" s="217">
        <v>-17.64</v>
      </c>
      <c r="I2167" s="218"/>
      <c r="J2167" s="214"/>
      <c r="K2167" s="214"/>
      <c r="L2167" s="219"/>
      <c r="M2167" s="220"/>
      <c r="N2167" s="221"/>
      <c r="O2167" s="221"/>
      <c r="P2167" s="221"/>
      <c r="Q2167" s="221"/>
      <c r="R2167" s="221"/>
      <c r="S2167" s="221"/>
      <c r="T2167" s="222"/>
      <c r="AT2167" s="223" t="s">
        <v>200</v>
      </c>
      <c r="AU2167" s="223" t="s">
        <v>81</v>
      </c>
      <c r="AV2167" s="13" t="s">
        <v>83</v>
      </c>
      <c r="AW2167" s="13" t="s">
        <v>30</v>
      </c>
      <c r="AX2167" s="13" t="s">
        <v>73</v>
      </c>
      <c r="AY2167" s="223" t="s">
        <v>124</v>
      </c>
    </row>
    <row r="2168" spans="2:51" s="13" customFormat="1" ht="11.25">
      <c r="B2168" s="213"/>
      <c r="C2168" s="214"/>
      <c r="D2168" s="193" t="s">
        <v>200</v>
      </c>
      <c r="E2168" s="215" t="s">
        <v>1</v>
      </c>
      <c r="F2168" s="216" t="s">
        <v>1416</v>
      </c>
      <c r="G2168" s="214"/>
      <c r="H2168" s="217">
        <v>29.28</v>
      </c>
      <c r="I2168" s="218"/>
      <c r="J2168" s="214"/>
      <c r="K2168" s="214"/>
      <c r="L2168" s="219"/>
      <c r="M2168" s="220"/>
      <c r="N2168" s="221"/>
      <c r="O2168" s="221"/>
      <c r="P2168" s="221"/>
      <c r="Q2168" s="221"/>
      <c r="R2168" s="221"/>
      <c r="S2168" s="221"/>
      <c r="T2168" s="222"/>
      <c r="AT2168" s="223" t="s">
        <v>200</v>
      </c>
      <c r="AU2168" s="223" t="s">
        <v>81</v>
      </c>
      <c r="AV2168" s="13" t="s">
        <v>83</v>
      </c>
      <c r="AW2168" s="13" t="s">
        <v>30</v>
      </c>
      <c r="AX2168" s="13" t="s">
        <v>73</v>
      </c>
      <c r="AY2168" s="223" t="s">
        <v>124</v>
      </c>
    </row>
    <row r="2169" spans="2:51" s="13" customFormat="1" ht="11.25">
      <c r="B2169" s="213"/>
      <c r="C2169" s="214"/>
      <c r="D2169" s="193" t="s">
        <v>200</v>
      </c>
      <c r="E2169" s="215" t="s">
        <v>1</v>
      </c>
      <c r="F2169" s="216" t="s">
        <v>1417</v>
      </c>
      <c r="G2169" s="214"/>
      <c r="H2169" s="217">
        <v>14.292</v>
      </c>
      <c r="I2169" s="218"/>
      <c r="J2169" s="214"/>
      <c r="K2169" s="214"/>
      <c r="L2169" s="219"/>
      <c r="M2169" s="220"/>
      <c r="N2169" s="221"/>
      <c r="O2169" s="221"/>
      <c r="P2169" s="221"/>
      <c r="Q2169" s="221"/>
      <c r="R2169" s="221"/>
      <c r="S2169" s="221"/>
      <c r="T2169" s="222"/>
      <c r="AT2169" s="223" t="s">
        <v>200</v>
      </c>
      <c r="AU2169" s="223" t="s">
        <v>81</v>
      </c>
      <c r="AV2169" s="13" t="s">
        <v>83</v>
      </c>
      <c r="AW2169" s="13" t="s">
        <v>30</v>
      </c>
      <c r="AX2169" s="13" t="s">
        <v>73</v>
      </c>
      <c r="AY2169" s="223" t="s">
        <v>124</v>
      </c>
    </row>
    <row r="2170" spans="2:51" s="13" customFormat="1" ht="11.25">
      <c r="B2170" s="213"/>
      <c r="C2170" s="214"/>
      <c r="D2170" s="193" t="s">
        <v>200</v>
      </c>
      <c r="E2170" s="215" t="s">
        <v>1</v>
      </c>
      <c r="F2170" s="216" t="s">
        <v>1418</v>
      </c>
      <c r="G2170" s="214"/>
      <c r="H2170" s="217">
        <v>12.72</v>
      </c>
      <c r="I2170" s="218"/>
      <c r="J2170" s="214"/>
      <c r="K2170" s="214"/>
      <c r="L2170" s="219"/>
      <c r="M2170" s="220"/>
      <c r="N2170" s="221"/>
      <c r="O2170" s="221"/>
      <c r="P2170" s="221"/>
      <c r="Q2170" s="221"/>
      <c r="R2170" s="221"/>
      <c r="S2170" s="221"/>
      <c r="T2170" s="222"/>
      <c r="AT2170" s="223" t="s">
        <v>200</v>
      </c>
      <c r="AU2170" s="223" t="s">
        <v>81</v>
      </c>
      <c r="AV2170" s="13" t="s">
        <v>83</v>
      </c>
      <c r="AW2170" s="13" t="s">
        <v>30</v>
      </c>
      <c r="AX2170" s="13" t="s">
        <v>73</v>
      </c>
      <c r="AY2170" s="223" t="s">
        <v>124</v>
      </c>
    </row>
    <row r="2171" spans="2:51" s="13" customFormat="1" ht="11.25">
      <c r="B2171" s="213"/>
      <c r="C2171" s="214"/>
      <c r="D2171" s="193" t="s">
        <v>200</v>
      </c>
      <c r="E2171" s="215" t="s">
        <v>1</v>
      </c>
      <c r="F2171" s="216" t="s">
        <v>1419</v>
      </c>
      <c r="G2171" s="214"/>
      <c r="H2171" s="217">
        <v>21.36</v>
      </c>
      <c r="I2171" s="218"/>
      <c r="J2171" s="214"/>
      <c r="K2171" s="214"/>
      <c r="L2171" s="219"/>
      <c r="M2171" s="220"/>
      <c r="N2171" s="221"/>
      <c r="O2171" s="221"/>
      <c r="P2171" s="221"/>
      <c r="Q2171" s="221"/>
      <c r="R2171" s="221"/>
      <c r="S2171" s="221"/>
      <c r="T2171" s="222"/>
      <c r="AT2171" s="223" t="s">
        <v>200</v>
      </c>
      <c r="AU2171" s="223" t="s">
        <v>81</v>
      </c>
      <c r="AV2171" s="13" t="s">
        <v>83</v>
      </c>
      <c r="AW2171" s="13" t="s">
        <v>30</v>
      </c>
      <c r="AX2171" s="13" t="s">
        <v>73</v>
      </c>
      <c r="AY2171" s="223" t="s">
        <v>124</v>
      </c>
    </row>
    <row r="2172" spans="2:51" s="12" customFormat="1" ht="11.25">
      <c r="B2172" s="203"/>
      <c r="C2172" s="204"/>
      <c r="D2172" s="193" t="s">
        <v>200</v>
      </c>
      <c r="E2172" s="205" t="s">
        <v>1</v>
      </c>
      <c r="F2172" s="206" t="s">
        <v>231</v>
      </c>
      <c r="G2172" s="204"/>
      <c r="H2172" s="205" t="s">
        <v>1</v>
      </c>
      <c r="I2172" s="207"/>
      <c r="J2172" s="204"/>
      <c r="K2172" s="204"/>
      <c r="L2172" s="208"/>
      <c r="M2172" s="209"/>
      <c r="N2172" s="210"/>
      <c r="O2172" s="210"/>
      <c r="P2172" s="210"/>
      <c r="Q2172" s="210"/>
      <c r="R2172" s="210"/>
      <c r="S2172" s="210"/>
      <c r="T2172" s="211"/>
      <c r="AT2172" s="212" t="s">
        <v>200</v>
      </c>
      <c r="AU2172" s="212" t="s">
        <v>81</v>
      </c>
      <c r="AV2172" s="12" t="s">
        <v>81</v>
      </c>
      <c r="AW2172" s="12" t="s">
        <v>30</v>
      </c>
      <c r="AX2172" s="12" t="s">
        <v>73</v>
      </c>
      <c r="AY2172" s="212" t="s">
        <v>124</v>
      </c>
    </row>
    <row r="2173" spans="2:51" s="13" customFormat="1" ht="11.25">
      <c r="B2173" s="213"/>
      <c r="C2173" s="214"/>
      <c r="D2173" s="193" t="s">
        <v>200</v>
      </c>
      <c r="E2173" s="215" t="s">
        <v>1</v>
      </c>
      <c r="F2173" s="216" t="s">
        <v>1420</v>
      </c>
      <c r="G2173" s="214"/>
      <c r="H2173" s="217">
        <v>72</v>
      </c>
      <c r="I2173" s="218"/>
      <c r="J2173" s="214"/>
      <c r="K2173" s="214"/>
      <c r="L2173" s="219"/>
      <c r="M2173" s="220"/>
      <c r="N2173" s="221"/>
      <c r="O2173" s="221"/>
      <c r="P2173" s="221"/>
      <c r="Q2173" s="221"/>
      <c r="R2173" s="221"/>
      <c r="S2173" s="221"/>
      <c r="T2173" s="222"/>
      <c r="AT2173" s="223" t="s">
        <v>200</v>
      </c>
      <c r="AU2173" s="223" t="s">
        <v>81</v>
      </c>
      <c r="AV2173" s="13" t="s">
        <v>83</v>
      </c>
      <c r="AW2173" s="13" t="s">
        <v>30</v>
      </c>
      <c r="AX2173" s="13" t="s">
        <v>73</v>
      </c>
      <c r="AY2173" s="223" t="s">
        <v>124</v>
      </c>
    </row>
    <row r="2174" spans="2:51" s="13" customFormat="1" ht="11.25">
      <c r="B2174" s="213"/>
      <c r="C2174" s="214"/>
      <c r="D2174" s="193" t="s">
        <v>200</v>
      </c>
      <c r="E2174" s="215" t="s">
        <v>1</v>
      </c>
      <c r="F2174" s="216" t="s">
        <v>1421</v>
      </c>
      <c r="G2174" s="214"/>
      <c r="H2174" s="217">
        <v>31.41</v>
      </c>
      <c r="I2174" s="218"/>
      <c r="J2174" s="214"/>
      <c r="K2174" s="214"/>
      <c r="L2174" s="219"/>
      <c r="M2174" s="220"/>
      <c r="N2174" s="221"/>
      <c r="O2174" s="221"/>
      <c r="P2174" s="221"/>
      <c r="Q2174" s="221"/>
      <c r="R2174" s="221"/>
      <c r="S2174" s="221"/>
      <c r="T2174" s="222"/>
      <c r="AT2174" s="223" t="s">
        <v>200</v>
      </c>
      <c r="AU2174" s="223" t="s">
        <v>81</v>
      </c>
      <c r="AV2174" s="13" t="s">
        <v>83</v>
      </c>
      <c r="AW2174" s="13" t="s">
        <v>30</v>
      </c>
      <c r="AX2174" s="13" t="s">
        <v>73</v>
      </c>
      <c r="AY2174" s="223" t="s">
        <v>124</v>
      </c>
    </row>
    <row r="2175" spans="2:51" s="13" customFormat="1" ht="11.25">
      <c r="B2175" s="213"/>
      <c r="C2175" s="214"/>
      <c r="D2175" s="193" t="s">
        <v>200</v>
      </c>
      <c r="E2175" s="215" t="s">
        <v>1</v>
      </c>
      <c r="F2175" s="216" t="s">
        <v>1422</v>
      </c>
      <c r="G2175" s="214"/>
      <c r="H2175" s="217">
        <v>46.95</v>
      </c>
      <c r="I2175" s="218"/>
      <c r="J2175" s="214"/>
      <c r="K2175" s="214"/>
      <c r="L2175" s="219"/>
      <c r="M2175" s="220"/>
      <c r="N2175" s="221"/>
      <c r="O2175" s="221"/>
      <c r="P2175" s="221"/>
      <c r="Q2175" s="221"/>
      <c r="R2175" s="221"/>
      <c r="S2175" s="221"/>
      <c r="T2175" s="222"/>
      <c r="AT2175" s="223" t="s">
        <v>200</v>
      </c>
      <c r="AU2175" s="223" t="s">
        <v>81</v>
      </c>
      <c r="AV2175" s="13" t="s">
        <v>83</v>
      </c>
      <c r="AW2175" s="13" t="s">
        <v>30</v>
      </c>
      <c r="AX2175" s="13" t="s">
        <v>73</v>
      </c>
      <c r="AY2175" s="223" t="s">
        <v>124</v>
      </c>
    </row>
    <row r="2176" spans="2:51" s="13" customFormat="1" ht="11.25">
      <c r="B2176" s="213"/>
      <c r="C2176" s="214"/>
      <c r="D2176" s="193" t="s">
        <v>200</v>
      </c>
      <c r="E2176" s="215" t="s">
        <v>1</v>
      </c>
      <c r="F2176" s="216" t="s">
        <v>1423</v>
      </c>
      <c r="G2176" s="214"/>
      <c r="H2176" s="217">
        <v>-3.15</v>
      </c>
      <c r="I2176" s="218"/>
      <c r="J2176" s="214"/>
      <c r="K2176" s="214"/>
      <c r="L2176" s="219"/>
      <c r="M2176" s="220"/>
      <c r="N2176" s="221"/>
      <c r="O2176" s="221"/>
      <c r="P2176" s="221"/>
      <c r="Q2176" s="221"/>
      <c r="R2176" s="221"/>
      <c r="S2176" s="221"/>
      <c r="T2176" s="222"/>
      <c r="AT2176" s="223" t="s">
        <v>200</v>
      </c>
      <c r="AU2176" s="223" t="s">
        <v>81</v>
      </c>
      <c r="AV2176" s="13" t="s">
        <v>83</v>
      </c>
      <c r="AW2176" s="13" t="s">
        <v>30</v>
      </c>
      <c r="AX2176" s="13" t="s">
        <v>73</v>
      </c>
      <c r="AY2176" s="223" t="s">
        <v>124</v>
      </c>
    </row>
    <row r="2177" spans="1:65" s="13" customFormat="1" ht="11.25">
      <c r="B2177" s="213"/>
      <c r="C2177" s="214"/>
      <c r="D2177" s="193" t="s">
        <v>200</v>
      </c>
      <c r="E2177" s="215" t="s">
        <v>1</v>
      </c>
      <c r="F2177" s="216" t="s">
        <v>1424</v>
      </c>
      <c r="G2177" s="214"/>
      <c r="H2177" s="217">
        <v>-10.08</v>
      </c>
      <c r="I2177" s="218"/>
      <c r="J2177" s="214"/>
      <c r="K2177" s="214"/>
      <c r="L2177" s="219"/>
      <c r="M2177" s="220"/>
      <c r="N2177" s="221"/>
      <c r="O2177" s="221"/>
      <c r="P2177" s="221"/>
      <c r="Q2177" s="221"/>
      <c r="R2177" s="221"/>
      <c r="S2177" s="221"/>
      <c r="T2177" s="222"/>
      <c r="AT2177" s="223" t="s">
        <v>200</v>
      </c>
      <c r="AU2177" s="223" t="s">
        <v>81</v>
      </c>
      <c r="AV2177" s="13" t="s">
        <v>83</v>
      </c>
      <c r="AW2177" s="13" t="s">
        <v>30</v>
      </c>
      <c r="AX2177" s="13" t="s">
        <v>73</v>
      </c>
      <c r="AY2177" s="223" t="s">
        <v>124</v>
      </c>
    </row>
    <row r="2178" spans="1:65" s="13" customFormat="1" ht="11.25">
      <c r="B2178" s="213"/>
      <c r="C2178" s="214"/>
      <c r="D2178" s="193" t="s">
        <v>200</v>
      </c>
      <c r="E2178" s="215" t="s">
        <v>1</v>
      </c>
      <c r="F2178" s="216" t="s">
        <v>1425</v>
      </c>
      <c r="G2178" s="214"/>
      <c r="H2178" s="217">
        <v>9.6</v>
      </c>
      <c r="I2178" s="218"/>
      <c r="J2178" s="214"/>
      <c r="K2178" s="214"/>
      <c r="L2178" s="219"/>
      <c r="M2178" s="220"/>
      <c r="N2178" s="221"/>
      <c r="O2178" s="221"/>
      <c r="P2178" s="221"/>
      <c r="Q2178" s="221"/>
      <c r="R2178" s="221"/>
      <c r="S2178" s="221"/>
      <c r="T2178" s="222"/>
      <c r="AT2178" s="223" t="s">
        <v>200</v>
      </c>
      <c r="AU2178" s="223" t="s">
        <v>81</v>
      </c>
      <c r="AV2178" s="13" t="s">
        <v>83</v>
      </c>
      <c r="AW2178" s="13" t="s">
        <v>30</v>
      </c>
      <c r="AX2178" s="13" t="s">
        <v>73</v>
      </c>
      <c r="AY2178" s="223" t="s">
        <v>124</v>
      </c>
    </row>
    <row r="2179" spans="1:65" s="13" customFormat="1" ht="22.5">
      <c r="B2179" s="213"/>
      <c r="C2179" s="214"/>
      <c r="D2179" s="193" t="s">
        <v>200</v>
      </c>
      <c r="E2179" s="215" t="s">
        <v>1</v>
      </c>
      <c r="F2179" s="216" t="s">
        <v>1426</v>
      </c>
      <c r="G2179" s="214"/>
      <c r="H2179" s="217">
        <v>64.8</v>
      </c>
      <c r="I2179" s="218"/>
      <c r="J2179" s="214"/>
      <c r="K2179" s="214"/>
      <c r="L2179" s="219"/>
      <c r="M2179" s="220"/>
      <c r="N2179" s="221"/>
      <c r="O2179" s="221"/>
      <c r="P2179" s="221"/>
      <c r="Q2179" s="221"/>
      <c r="R2179" s="221"/>
      <c r="S2179" s="221"/>
      <c r="T2179" s="222"/>
      <c r="AT2179" s="223" t="s">
        <v>200</v>
      </c>
      <c r="AU2179" s="223" t="s">
        <v>81</v>
      </c>
      <c r="AV2179" s="13" t="s">
        <v>83</v>
      </c>
      <c r="AW2179" s="13" t="s">
        <v>30</v>
      </c>
      <c r="AX2179" s="13" t="s">
        <v>73</v>
      </c>
      <c r="AY2179" s="223" t="s">
        <v>124</v>
      </c>
    </row>
    <row r="2180" spans="1:65" s="13" customFormat="1" ht="11.25">
      <c r="B2180" s="213"/>
      <c r="C2180" s="214"/>
      <c r="D2180" s="193" t="s">
        <v>200</v>
      </c>
      <c r="E2180" s="215" t="s">
        <v>1</v>
      </c>
      <c r="F2180" s="216" t="s">
        <v>1415</v>
      </c>
      <c r="G2180" s="214"/>
      <c r="H2180" s="217">
        <v>-17.64</v>
      </c>
      <c r="I2180" s="218"/>
      <c r="J2180" s="214"/>
      <c r="K2180" s="214"/>
      <c r="L2180" s="219"/>
      <c r="M2180" s="220"/>
      <c r="N2180" s="221"/>
      <c r="O2180" s="221"/>
      <c r="P2180" s="221"/>
      <c r="Q2180" s="221"/>
      <c r="R2180" s="221"/>
      <c r="S2180" s="221"/>
      <c r="T2180" s="222"/>
      <c r="AT2180" s="223" t="s">
        <v>200</v>
      </c>
      <c r="AU2180" s="223" t="s">
        <v>81</v>
      </c>
      <c r="AV2180" s="13" t="s">
        <v>83</v>
      </c>
      <c r="AW2180" s="13" t="s">
        <v>30</v>
      </c>
      <c r="AX2180" s="13" t="s">
        <v>73</v>
      </c>
      <c r="AY2180" s="223" t="s">
        <v>124</v>
      </c>
    </row>
    <row r="2181" spans="1:65" s="13" customFormat="1" ht="11.25">
      <c r="B2181" s="213"/>
      <c r="C2181" s="214"/>
      <c r="D2181" s="193" t="s">
        <v>200</v>
      </c>
      <c r="E2181" s="215" t="s">
        <v>1</v>
      </c>
      <c r="F2181" s="216" t="s">
        <v>1412</v>
      </c>
      <c r="G2181" s="214"/>
      <c r="H2181" s="217">
        <v>4.8</v>
      </c>
      <c r="I2181" s="218"/>
      <c r="J2181" s="214"/>
      <c r="K2181" s="214"/>
      <c r="L2181" s="219"/>
      <c r="M2181" s="220"/>
      <c r="N2181" s="221"/>
      <c r="O2181" s="221"/>
      <c r="P2181" s="221"/>
      <c r="Q2181" s="221"/>
      <c r="R2181" s="221"/>
      <c r="S2181" s="221"/>
      <c r="T2181" s="222"/>
      <c r="AT2181" s="223" t="s">
        <v>200</v>
      </c>
      <c r="AU2181" s="223" t="s">
        <v>81</v>
      </c>
      <c r="AV2181" s="13" t="s">
        <v>83</v>
      </c>
      <c r="AW2181" s="13" t="s">
        <v>30</v>
      </c>
      <c r="AX2181" s="13" t="s">
        <v>73</v>
      </c>
      <c r="AY2181" s="223" t="s">
        <v>124</v>
      </c>
    </row>
    <row r="2182" spans="1:65" s="13" customFormat="1" ht="11.25">
      <c r="B2182" s="213"/>
      <c r="C2182" s="214"/>
      <c r="D2182" s="193" t="s">
        <v>200</v>
      </c>
      <c r="E2182" s="215" t="s">
        <v>1</v>
      </c>
      <c r="F2182" s="216" t="s">
        <v>1427</v>
      </c>
      <c r="G2182" s="214"/>
      <c r="H2182" s="217">
        <v>17.22</v>
      </c>
      <c r="I2182" s="218"/>
      <c r="J2182" s="214"/>
      <c r="K2182" s="214"/>
      <c r="L2182" s="219"/>
      <c r="M2182" s="220"/>
      <c r="N2182" s="221"/>
      <c r="O2182" s="221"/>
      <c r="P2182" s="221"/>
      <c r="Q2182" s="221"/>
      <c r="R2182" s="221"/>
      <c r="S2182" s="221"/>
      <c r="T2182" s="222"/>
      <c r="AT2182" s="223" t="s">
        <v>200</v>
      </c>
      <c r="AU2182" s="223" t="s">
        <v>81</v>
      </c>
      <c r="AV2182" s="13" t="s">
        <v>83</v>
      </c>
      <c r="AW2182" s="13" t="s">
        <v>30</v>
      </c>
      <c r="AX2182" s="13" t="s">
        <v>73</v>
      </c>
      <c r="AY2182" s="223" t="s">
        <v>124</v>
      </c>
    </row>
    <row r="2183" spans="1:65" s="13" customFormat="1" ht="11.25">
      <c r="B2183" s="213"/>
      <c r="C2183" s="214"/>
      <c r="D2183" s="193" t="s">
        <v>200</v>
      </c>
      <c r="E2183" s="215" t="s">
        <v>1</v>
      </c>
      <c r="F2183" s="216" t="s">
        <v>1428</v>
      </c>
      <c r="G2183" s="214"/>
      <c r="H2183" s="217">
        <v>16.86</v>
      </c>
      <c r="I2183" s="218"/>
      <c r="J2183" s="214"/>
      <c r="K2183" s="214"/>
      <c r="L2183" s="219"/>
      <c r="M2183" s="220"/>
      <c r="N2183" s="221"/>
      <c r="O2183" s="221"/>
      <c r="P2183" s="221"/>
      <c r="Q2183" s="221"/>
      <c r="R2183" s="221"/>
      <c r="S2183" s="221"/>
      <c r="T2183" s="222"/>
      <c r="AT2183" s="223" t="s">
        <v>200</v>
      </c>
      <c r="AU2183" s="223" t="s">
        <v>81</v>
      </c>
      <c r="AV2183" s="13" t="s">
        <v>83</v>
      </c>
      <c r="AW2183" s="13" t="s">
        <v>30</v>
      </c>
      <c r="AX2183" s="13" t="s">
        <v>73</v>
      </c>
      <c r="AY2183" s="223" t="s">
        <v>124</v>
      </c>
    </row>
    <row r="2184" spans="1:65" s="13" customFormat="1" ht="11.25">
      <c r="B2184" s="213"/>
      <c r="C2184" s="214"/>
      <c r="D2184" s="193" t="s">
        <v>200</v>
      </c>
      <c r="E2184" s="215" t="s">
        <v>1</v>
      </c>
      <c r="F2184" s="216" t="s">
        <v>443</v>
      </c>
      <c r="G2184" s="214"/>
      <c r="H2184" s="217">
        <v>11.196</v>
      </c>
      <c r="I2184" s="218"/>
      <c r="J2184" s="214"/>
      <c r="K2184" s="214"/>
      <c r="L2184" s="219"/>
      <c r="M2184" s="220"/>
      <c r="N2184" s="221"/>
      <c r="O2184" s="221"/>
      <c r="P2184" s="221"/>
      <c r="Q2184" s="221"/>
      <c r="R2184" s="221"/>
      <c r="S2184" s="221"/>
      <c r="T2184" s="222"/>
      <c r="AT2184" s="223" t="s">
        <v>200</v>
      </c>
      <c r="AU2184" s="223" t="s">
        <v>81</v>
      </c>
      <c r="AV2184" s="13" t="s">
        <v>83</v>
      </c>
      <c r="AW2184" s="13" t="s">
        <v>30</v>
      </c>
      <c r="AX2184" s="13" t="s">
        <v>73</v>
      </c>
      <c r="AY2184" s="223" t="s">
        <v>124</v>
      </c>
    </row>
    <row r="2185" spans="1:65" s="13" customFormat="1" ht="11.25">
      <c r="B2185" s="213"/>
      <c r="C2185" s="214"/>
      <c r="D2185" s="193" t="s">
        <v>200</v>
      </c>
      <c r="E2185" s="215" t="s">
        <v>1</v>
      </c>
      <c r="F2185" s="216" t="s">
        <v>1429</v>
      </c>
      <c r="G2185" s="214"/>
      <c r="H2185" s="217">
        <v>9.84</v>
      </c>
      <c r="I2185" s="218"/>
      <c r="J2185" s="214"/>
      <c r="K2185" s="214"/>
      <c r="L2185" s="219"/>
      <c r="M2185" s="220"/>
      <c r="N2185" s="221"/>
      <c r="O2185" s="221"/>
      <c r="P2185" s="221"/>
      <c r="Q2185" s="221"/>
      <c r="R2185" s="221"/>
      <c r="S2185" s="221"/>
      <c r="T2185" s="222"/>
      <c r="AT2185" s="223" t="s">
        <v>200</v>
      </c>
      <c r="AU2185" s="223" t="s">
        <v>81</v>
      </c>
      <c r="AV2185" s="13" t="s">
        <v>83</v>
      </c>
      <c r="AW2185" s="13" t="s">
        <v>30</v>
      </c>
      <c r="AX2185" s="13" t="s">
        <v>73</v>
      </c>
      <c r="AY2185" s="223" t="s">
        <v>124</v>
      </c>
    </row>
    <row r="2186" spans="1:65" s="13" customFormat="1" ht="11.25">
      <c r="B2186" s="213"/>
      <c r="C2186" s="214"/>
      <c r="D2186" s="193" t="s">
        <v>200</v>
      </c>
      <c r="E2186" s="215" t="s">
        <v>1</v>
      </c>
      <c r="F2186" s="216" t="s">
        <v>1430</v>
      </c>
      <c r="G2186" s="214"/>
      <c r="H2186" s="217">
        <v>15.33</v>
      </c>
      <c r="I2186" s="218"/>
      <c r="J2186" s="214"/>
      <c r="K2186" s="214"/>
      <c r="L2186" s="219"/>
      <c r="M2186" s="220"/>
      <c r="N2186" s="221"/>
      <c r="O2186" s="221"/>
      <c r="P2186" s="221"/>
      <c r="Q2186" s="221"/>
      <c r="R2186" s="221"/>
      <c r="S2186" s="221"/>
      <c r="T2186" s="222"/>
      <c r="AT2186" s="223" t="s">
        <v>200</v>
      </c>
      <c r="AU2186" s="223" t="s">
        <v>81</v>
      </c>
      <c r="AV2186" s="13" t="s">
        <v>83</v>
      </c>
      <c r="AW2186" s="13" t="s">
        <v>30</v>
      </c>
      <c r="AX2186" s="13" t="s">
        <v>73</v>
      </c>
      <c r="AY2186" s="223" t="s">
        <v>124</v>
      </c>
    </row>
    <row r="2187" spans="1:65" s="13" customFormat="1" ht="11.25">
      <c r="B2187" s="213"/>
      <c r="C2187" s="214"/>
      <c r="D2187" s="193" t="s">
        <v>200</v>
      </c>
      <c r="E2187" s="215" t="s">
        <v>1</v>
      </c>
      <c r="F2187" s="216" t="s">
        <v>1431</v>
      </c>
      <c r="G2187" s="214"/>
      <c r="H2187" s="217">
        <v>4.2</v>
      </c>
      <c r="I2187" s="218"/>
      <c r="J2187" s="214"/>
      <c r="K2187" s="214"/>
      <c r="L2187" s="219"/>
      <c r="M2187" s="220"/>
      <c r="N2187" s="221"/>
      <c r="O2187" s="221"/>
      <c r="P2187" s="221"/>
      <c r="Q2187" s="221"/>
      <c r="R2187" s="221"/>
      <c r="S2187" s="221"/>
      <c r="T2187" s="222"/>
      <c r="AT2187" s="223" t="s">
        <v>200</v>
      </c>
      <c r="AU2187" s="223" t="s">
        <v>81</v>
      </c>
      <c r="AV2187" s="13" t="s">
        <v>83</v>
      </c>
      <c r="AW2187" s="13" t="s">
        <v>30</v>
      </c>
      <c r="AX2187" s="13" t="s">
        <v>73</v>
      </c>
      <c r="AY2187" s="223" t="s">
        <v>124</v>
      </c>
    </row>
    <row r="2188" spans="1:65" s="14" customFormat="1" ht="11.25">
      <c r="B2188" s="224"/>
      <c r="C2188" s="225"/>
      <c r="D2188" s="193" t="s">
        <v>200</v>
      </c>
      <c r="E2188" s="226" t="s">
        <v>1</v>
      </c>
      <c r="F2188" s="227" t="s">
        <v>205</v>
      </c>
      <c r="G2188" s="225"/>
      <c r="H2188" s="228">
        <v>1801.6739999999991</v>
      </c>
      <c r="I2188" s="229"/>
      <c r="J2188" s="225"/>
      <c r="K2188" s="225"/>
      <c r="L2188" s="230"/>
      <c r="M2188" s="231"/>
      <c r="N2188" s="232"/>
      <c r="O2188" s="232"/>
      <c r="P2188" s="232"/>
      <c r="Q2188" s="232"/>
      <c r="R2188" s="232"/>
      <c r="S2188" s="232"/>
      <c r="T2188" s="233"/>
      <c r="AT2188" s="234" t="s">
        <v>200</v>
      </c>
      <c r="AU2188" s="234" t="s">
        <v>81</v>
      </c>
      <c r="AV2188" s="14" t="s">
        <v>129</v>
      </c>
      <c r="AW2188" s="14" t="s">
        <v>30</v>
      </c>
      <c r="AX2188" s="14" t="s">
        <v>81</v>
      </c>
      <c r="AY2188" s="234" t="s">
        <v>124</v>
      </c>
    </row>
    <row r="2189" spans="1:65" s="2" customFormat="1" ht="24.2" customHeight="1">
      <c r="A2189" s="34"/>
      <c r="B2189" s="35"/>
      <c r="C2189" s="179" t="s">
        <v>1432</v>
      </c>
      <c r="D2189" s="179" t="s">
        <v>125</v>
      </c>
      <c r="E2189" s="180" t="s">
        <v>1433</v>
      </c>
      <c r="F2189" s="181" t="s">
        <v>1434</v>
      </c>
      <c r="G2189" s="182" t="s">
        <v>216</v>
      </c>
      <c r="H2189" s="183">
        <v>694.05499999999995</v>
      </c>
      <c r="I2189" s="184"/>
      <c r="J2189" s="185">
        <f>ROUND(I2189*H2189,2)</f>
        <v>0</v>
      </c>
      <c r="K2189" s="186"/>
      <c r="L2189" s="39"/>
      <c r="M2189" s="187" t="s">
        <v>1</v>
      </c>
      <c r="N2189" s="188" t="s">
        <v>38</v>
      </c>
      <c r="O2189" s="71"/>
      <c r="P2189" s="189">
        <f>O2189*H2189</f>
        <v>0</v>
      </c>
      <c r="Q2189" s="189">
        <v>0</v>
      </c>
      <c r="R2189" s="189">
        <f>Q2189*H2189</f>
        <v>0</v>
      </c>
      <c r="S2189" s="189">
        <v>0</v>
      </c>
      <c r="T2189" s="190">
        <f>S2189*H2189</f>
        <v>0</v>
      </c>
      <c r="U2189" s="34"/>
      <c r="V2189" s="34"/>
      <c r="W2189" s="34"/>
      <c r="X2189" s="34"/>
      <c r="Y2189" s="34"/>
      <c r="Z2189" s="34"/>
      <c r="AA2189" s="34"/>
      <c r="AB2189" s="34"/>
      <c r="AC2189" s="34"/>
      <c r="AD2189" s="34"/>
      <c r="AE2189" s="34"/>
      <c r="AR2189" s="191" t="s">
        <v>162</v>
      </c>
      <c r="AT2189" s="191" t="s">
        <v>125</v>
      </c>
      <c r="AU2189" s="191" t="s">
        <v>81</v>
      </c>
      <c r="AY2189" s="17" t="s">
        <v>124</v>
      </c>
      <c r="BE2189" s="192">
        <f>IF(N2189="základní",J2189,0)</f>
        <v>0</v>
      </c>
      <c r="BF2189" s="192">
        <f>IF(N2189="snížená",J2189,0)</f>
        <v>0</v>
      </c>
      <c r="BG2189" s="192">
        <f>IF(N2189="zákl. přenesená",J2189,0)</f>
        <v>0</v>
      </c>
      <c r="BH2189" s="192">
        <f>IF(N2189="sníž. přenesená",J2189,0)</f>
        <v>0</v>
      </c>
      <c r="BI2189" s="192">
        <f>IF(N2189="nulová",J2189,0)</f>
        <v>0</v>
      </c>
      <c r="BJ2189" s="17" t="s">
        <v>81</v>
      </c>
      <c r="BK2189" s="192">
        <f>ROUND(I2189*H2189,2)</f>
        <v>0</v>
      </c>
      <c r="BL2189" s="17" t="s">
        <v>162</v>
      </c>
      <c r="BM2189" s="191" t="s">
        <v>1435</v>
      </c>
    </row>
    <row r="2190" spans="1:65" s="12" customFormat="1" ht="11.25">
      <c r="B2190" s="203"/>
      <c r="C2190" s="204"/>
      <c r="D2190" s="193" t="s">
        <v>200</v>
      </c>
      <c r="E2190" s="205" t="s">
        <v>1</v>
      </c>
      <c r="F2190" s="206" t="s">
        <v>1436</v>
      </c>
      <c r="G2190" s="204"/>
      <c r="H2190" s="205" t="s">
        <v>1</v>
      </c>
      <c r="I2190" s="207"/>
      <c r="J2190" s="204"/>
      <c r="K2190" s="204"/>
      <c r="L2190" s="208"/>
      <c r="M2190" s="209"/>
      <c r="N2190" s="210"/>
      <c r="O2190" s="210"/>
      <c r="P2190" s="210"/>
      <c r="Q2190" s="210"/>
      <c r="R2190" s="210"/>
      <c r="S2190" s="210"/>
      <c r="T2190" s="211"/>
      <c r="AT2190" s="212" t="s">
        <v>200</v>
      </c>
      <c r="AU2190" s="212" t="s">
        <v>81</v>
      </c>
      <c r="AV2190" s="12" t="s">
        <v>81</v>
      </c>
      <c r="AW2190" s="12" t="s">
        <v>30</v>
      </c>
      <c r="AX2190" s="12" t="s">
        <v>73</v>
      </c>
      <c r="AY2190" s="212" t="s">
        <v>124</v>
      </c>
    </row>
    <row r="2191" spans="1:65" s="13" customFormat="1" ht="11.25">
      <c r="B2191" s="213"/>
      <c r="C2191" s="214"/>
      <c r="D2191" s="193" t="s">
        <v>200</v>
      </c>
      <c r="E2191" s="215" t="s">
        <v>1</v>
      </c>
      <c r="F2191" s="216" t="s">
        <v>1437</v>
      </c>
      <c r="G2191" s="214"/>
      <c r="H2191" s="217">
        <v>224.79499999999999</v>
      </c>
      <c r="I2191" s="218"/>
      <c r="J2191" s="214"/>
      <c r="K2191" s="214"/>
      <c r="L2191" s="219"/>
      <c r="M2191" s="220"/>
      <c r="N2191" s="221"/>
      <c r="O2191" s="221"/>
      <c r="P2191" s="221"/>
      <c r="Q2191" s="221"/>
      <c r="R2191" s="221"/>
      <c r="S2191" s="221"/>
      <c r="T2191" s="222"/>
      <c r="AT2191" s="223" t="s">
        <v>200</v>
      </c>
      <c r="AU2191" s="223" t="s">
        <v>81</v>
      </c>
      <c r="AV2191" s="13" t="s">
        <v>83</v>
      </c>
      <c r="AW2191" s="13" t="s">
        <v>30</v>
      </c>
      <c r="AX2191" s="13" t="s">
        <v>73</v>
      </c>
      <c r="AY2191" s="223" t="s">
        <v>124</v>
      </c>
    </row>
    <row r="2192" spans="1:65" s="13" customFormat="1" ht="11.25">
      <c r="B2192" s="213"/>
      <c r="C2192" s="214"/>
      <c r="D2192" s="193" t="s">
        <v>200</v>
      </c>
      <c r="E2192" s="215" t="s">
        <v>1</v>
      </c>
      <c r="F2192" s="216" t="s">
        <v>1438</v>
      </c>
      <c r="G2192" s="214"/>
      <c r="H2192" s="217">
        <v>59.88</v>
      </c>
      <c r="I2192" s="218"/>
      <c r="J2192" s="214"/>
      <c r="K2192" s="214"/>
      <c r="L2192" s="219"/>
      <c r="M2192" s="220"/>
      <c r="N2192" s="221"/>
      <c r="O2192" s="221"/>
      <c r="P2192" s="221"/>
      <c r="Q2192" s="221"/>
      <c r="R2192" s="221"/>
      <c r="S2192" s="221"/>
      <c r="T2192" s="222"/>
      <c r="AT2192" s="223" t="s">
        <v>200</v>
      </c>
      <c r="AU2192" s="223" t="s">
        <v>81</v>
      </c>
      <c r="AV2192" s="13" t="s">
        <v>83</v>
      </c>
      <c r="AW2192" s="13" t="s">
        <v>30</v>
      </c>
      <c r="AX2192" s="13" t="s">
        <v>73</v>
      </c>
      <c r="AY2192" s="223" t="s">
        <v>124</v>
      </c>
    </row>
    <row r="2193" spans="1:65" s="13" customFormat="1" ht="11.25">
      <c r="B2193" s="213"/>
      <c r="C2193" s="214"/>
      <c r="D2193" s="193" t="s">
        <v>200</v>
      </c>
      <c r="E2193" s="215" t="s">
        <v>1</v>
      </c>
      <c r="F2193" s="216" t="s">
        <v>1439</v>
      </c>
      <c r="G2193" s="214"/>
      <c r="H2193" s="217">
        <v>409.38</v>
      </c>
      <c r="I2193" s="218"/>
      <c r="J2193" s="214"/>
      <c r="K2193" s="214"/>
      <c r="L2193" s="219"/>
      <c r="M2193" s="220"/>
      <c r="N2193" s="221"/>
      <c r="O2193" s="221"/>
      <c r="P2193" s="221"/>
      <c r="Q2193" s="221"/>
      <c r="R2193" s="221"/>
      <c r="S2193" s="221"/>
      <c r="T2193" s="222"/>
      <c r="AT2193" s="223" t="s">
        <v>200</v>
      </c>
      <c r="AU2193" s="223" t="s">
        <v>81</v>
      </c>
      <c r="AV2193" s="13" t="s">
        <v>83</v>
      </c>
      <c r="AW2193" s="13" t="s">
        <v>30</v>
      </c>
      <c r="AX2193" s="13" t="s">
        <v>73</v>
      </c>
      <c r="AY2193" s="223" t="s">
        <v>124</v>
      </c>
    </row>
    <row r="2194" spans="1:65" s="14" customFormat="1" ht="11.25">
      <c r="B2194" s="224"/>
      <c r="C2194" s="225"/>
      <c r="D2194" s="193" t="s">
        <v>200</v>
      </c>
      <c r="E2194" s="226" t="s">
        <v>1</v>
      </c>
      <c r="F2194" s="227" t="s">
        <v>205</v>
      </c>
      <c r="G2194" s="225"/>
      <c r="H2194" s="228">
        <v>694.05500000000006</v>
      </c>
      <c r="I2194" s="229"/>
      <c r="J2194" s="225"/>
      <c r="K2194" s="225"/>
      <c r="L2194" s="230"/>
      <c r="M2194" s="231"/>
      <c r="N2194" s="232"/>
      <c r="O2194" s="232"/>
      <c r="P2194" s="232"/>
      <c r="Q2194" s="232"/>
      <c r="R2194" s="232"/>
      <c r="S2194" s="232"/>
      <c r="T2194" s="233"/>
      <c r="AT2194" s="234" t="s">
        <v>200</v>
      </c>
      <c r="AU2194" s="234" t="s">
        <v>81</v>
      </c>
      <c r="AV2194" s="14" t="s">
        <v>129</v>
      </c>
      <c r="AW2194" s="14" t="s">
        <v>30</v>
      </c>
      <c r="AX2194" s="14" t="s">
        <v>81</v>
      </c>
      <c r="AY2194" s="234" t="s">
        <v>124</v>
      </c>
    </row>
    <row r="2195" spans="1:65" s="2" customFormat="1" ht="37.9" customHeight="1">
      <c r="A2195" s="34"/>
      <c r="B2195" s="35"/>
      <c r="C2195" s="179" t="s">
        <v>1440</v>
      </c>
      <c r="D2195" s="179" t="s">
        <v>125</v>
      </c>
      <c r="E2195" s="180" t="s">
        <v>1441</v>
      </c>
      <c r="F2195" s="181" t="s">
        <v>1442</v>
      </c>
      <c r="G2195" s="182" t="s">
        <v>216</v>
      </c>
      <c r="H2195" s="183">
        <v>450.41899999999998</v>
      </c>
      <c r="I2195" s="184"/>
      <c r="J2195" s="185">
        <f>ROUND(I2195*H2195,2)</f>
        <v>0</v>
      </c>
      <c r="K2195" s="186"/>
      <c r="L2195" s="39"/>
      <c r="M2195" s="187" t="s">
        <v>1</v>
      </c>
      <c r="N2195" s="188" t="s">
        <v>38</v>
      </c>
      <c r="O2195" s="71"/>
      <c r="P2195" s="189">
        <f>O2195*H2195</f>
        <v>0</v>
      </c>
      <c r="Q2195" s="189">
        <v>0</v>
      </c>
      <c r="R2195" s="189">
        <f>Q2195*H2195</f>
        <v>0</v>
      </c>
      <c r="S2195" s="189">
        <v>0</v>
      </c>
      <c r="T2195" s="190">
        <f>S2195*H2195</f>
        <v>0</v>
      </c>
      <c r="U2195" s="34"/>
      <c r="V2195" s="34"/>
      <c r="W2195" s="34"/>
      <c r="X2195" s="34"/>
      <c r="Y2195" s="34"/>
      <c r="Z2195" s="34"/>
      <c r="AA2195" s="34"/>
      <c r="AB2195" s="34"/>
      <c r="AC2195" s="34"/>
      <c r="AD2195" s="34"/>
      <c r="AE2195" s="34"/>
      <c r="AR2195" s="191" t="s">
        <v>162</v>
      </c>
      <c r="AT2195" s="191" t="s">
        <v>125</v>
      </c>
      <c r="AU2195" s="191" t="s">
        <v>81</v>
      </c>
      <c r="AY2195" s="17" t="s">
        <v>124</v>
      </c>
      <c r="BE2195" s="192">
        <f>IF(N2195="základní",J2195,0)</f>
        <v>0</v>
      </c>
      <c r="BF2195" s="192">
        <f>IF(N2195="snížená",J2195,0)</f>
        <v>0</v>
      </c>
      <c r="BG2195" s="192">
        <f>IF(N2195="zákl. přenesená",J2195,0)</f>
        <v>0</v>
      </c>
      <c r="BH2195" s="192">
        <f>IF(N2195="sníž. přenesená",J2195,0)</f>
        <v>0</v>
      </c>
      <c r="BI2195" s="192">
        <f>IF(N2195="nulová",J2195,0)</f>
        <v>0</v>
      </c>
      <c r="BJ2195" s="17" t="s">
        <v>81</v>
      </c>
      <c r="BK2195" s="192">
        <f>ROUND(I2195*H2195,2)</f>
        <v>0</v>
      </c>
      <c r="BL2195" s="17" t="s">
        <v>162</v>
      </c>
      <c r="BM2195" s="191" t="s">
        <v>1443</v>
      </c>
    </row>
    <row r="2196" spans="1:65" s="13" customFormat="1" ht="11.25">
      <c r="B2196" s="213"/>
      <c r="C2196" s="214"/>
      <c r="D2196" s="193" t="s">
        <v>200</v>
      </c>
      <c r="E2196" s="215" t="s">
        <v>1</v>
      </c>
      <c r="F2196" s="216" t="s">
        <v>1444</v>
      </c>
      <c r="G2196" s="214"/>
      <c r="H2196" s="217">
        <v>450.41899999999998</v>
      </c>
      <c r="I2196" s="218"/>
      <c r="J2196" s="214"/>
      <c r="K2196" s="214"/>
      <c r="L2196" s="219"/>
      <c r="M2196" s="220"/>
      <c r="N2196" s="221"/>
      <c r="O2196" s="221"/>
      <c r="P2196" s="221"/>
      <c r="Q2196" s="221"/>
      <c r="R2196" s="221"/>
      <c r="S2196" s="221"/>
      <c r="T2196" s="222"/>
      <c r="AT2196" s="223" t="s">
        <v>200</v>
      </c>
      <c r="AU2196" s="223" t="s">
        <v>81</v>
      </c>
      <c r="AV2196" s="13" t="s">
        <v>83</v>
      </c>
      <c r="AW2196" s="13" t="s">
        <v>30</v>
      </c>
      <c r="AX2196" s="13" t="s">
        <v>73</v>
      </c>
      <c r="AY2196" s="223" t="s">
        <v>124</v>
      </c>
    </row>
    <row r="2197" spans="1:65" s="14" customFormat="1" ht="11.25">
      <c r="B2197" s="224"/>
      <c r="C2197" s="225"/>
      <c r="D2197" s="193" t="s">
        <v>200</v>
      </c>
      <c r="E2197" s="226" t="s">
        <v>1</v>
      </c>
      <c r="F2197" s="227" t="s">
        <v>205</v>
      </c>
      <c r="G2197" s="225"/>
      <c r="H2197" s="228">
        <v>450.41899999999998</v>
      </c>
      <c r="I2197" s="229"/>
      <c r="J2197" s="225"/>
      <c r="K2197" s="225"/>
      <c r="L2197" s="230"/>
      <c r="M2197" s="231"/>
      <c r="N2197" s="232"/>
      <c r="O2197" s="232"/>
      <c r="P2197" s="232"/>
      <c r="Q2197" s="232"/>
      <c r="R2197" s="232"/>
      <c r="S2197" s="232"/>
      <c r="T2197" s="233"/>
      <c r="AT2197" s="234" t="s">
        <v>200</v>
      </c>
      <c r="AU2197" s="234" t="s">
        <v>81</v>
      </c>
      <c r="AV2197" s="14" t="s">
        <v>129</v>
      </c>
      <c r="AW2197" s="14" t="s">
        <v>30</v>
      </c>
      <c r="AX2197" s="14" t="s">
        <v>81</v>
      </c>
      <c r="AY2197" s="234" t="s">
        <v>124</v>
      </c>
    </row>
    <row r="2198" spans="1:65" s="11" customFormat="1" ht="25.9" customHeight="1">
      <c r="B2198" s="165"/>
      <c r="C2198" s="166"/>
      <c r="D2198" s="167" t="s">
        <v>72</v>
      </c>
      <c r="E2198" s="168" t="s">
        <v>1445</v>
      </c>
      <c r="F2198" s="168" t="s">
        <v>1446</v>
      </c>
      <c r="G2198" s="166"/>
      <c r="H2198" s="166"/>
      <c r="I2198" s="169"/>
      <c r="J2198" s="170">
        <f>BK2198</f>
        <v>0</v>
      </c>
      <c r="K2198" s="166"/>
      <c r="L2198" s="171"/>
      <c r="M2198" s="172"/>
      <c r="N2198" s="173"/>
      <c r="O2198" s="173"/>
      <c r="P2198" s="174">
        <f>SUM(P2199:P2203)</f>
        <v>0</v>
      </c>
      <c r="Q2198" s="173"/>
      <c r="R2198" s="174">
        <f>SUM(R2199:R2203)</f>
        <v>0</v>
      </c>
      <c r="S2198" s="173"/>
      <c r="T2198" s="175">
        <f>SUM(T2199:T2203)</f>
        <v>0</v>
      </c>
      <c r="AR2198" s="176" t="s">
        <v>81</v>
      </c>
      <c r="AT2198" s="177" t="s">
        <v>72</v>
      </c>
      <c r="AU2198" s="177" t="s">
        <v>73</v>
      </c>
      <c r="AY2198" s="176" t="s">
        <v>124</v>
      </c>
      <c r="BK2198" s="178">
        <f>SUM(BK2199:BK2203)</f>
        <v>0</v>
      </c>
    </row>
    <row r="2199" spans="1:65" s="2" customFormat="1" ht="16.5" customHeight="1">
      <c r="A2199" s="34"/>
      <c r="B2199" s="35"/>
      <c r="C2199" s="179" t="s">
        <v>1447</v>
      </c>
      <c r="D2199" s="179" t="s">
        <v>125</v>
      </c>
      <c r="E2199" s="180" t="s">
        <v>1448</v>
      </c>
      <c r="F2199" s="181" t="s">
        <v>1449</v>
      </c>
      <c r="G2199" s="182" t="s">
        <v>226</v>
      </c>
      <c r="H2199" s="183">
        <v>32</v>
      </c>
      <c r="I2199" s="184"/>
      <c r="J2199" s="185">
        <f>ROUND(I2199*H2199,2)</f>
        <v>0</v>
      </c>
      <c r="K2199" s="186"/>
      <c r="L2199" s="39"/>
      <c r="M2199" s="187" t="s">
        <v>1</v>
      </c>
      <c r="N2199" s="188" t="s">
        <v>38</v>
      </c>
      <c r="O2199" s="71"/>
      <c r="P2199" s="189">
        <f>O2199*H2199</f>
        <v>0</v>
      </c>
      <c r="Q2199" s="189">
        <v>0</v>
      </c>
      <c r="R2199" s="189">
        <f>Q2199*H2199</f>
        <v>0</v>
      </c>
      <c r="S2199" s="189">
        <v>0</v>
      </c>
      <c r="T2199" s="190">
        <f>S2199*H2199</f>
        <v>0</v>
      </c>
      <c r="U2199" s="34"/>
      <c r="V2199" s="34"/>
      <c r="W2199" s="34"/>
      <c r="X2199" s="34"/>
      <c r="Y2199" s="34"/>
      <c r="Z2199" s="34"/>
      <c r="AA2199" s="34"/>
      <c r="AB2199" s="34"/>
      <c r="AC2199" s="34"/>
      <c r="AD2199" s="34"/>
      <c r="AE2199" s="34"/>
      <c r="AR2199" s="191" t="s">
        <v>129</v>
      </c>
      <c r="AT2199" s="191" t="s">
        <v>125</v>
      </c>
      <c r="AU2199" s="191" t="s">
        <v>81</v>
      </c>
      <c r="AY2199" s="17" t="s">
        <v>124</v>
      </c>
      <c r="BE2199" s="192">
        <f>IF(N2199="základní",J2199,0)</f>
        <v>0</v>
      </c>
      <c r="BF2199" s="192">
        <f>IF(N2199="snížená",J2199,0)</f>
        <v>0</v>
      </c>
      <c r="BG2199" s="192">
        <f>IF(N2199="zákl. přenesená",J2199,0)</f>
        <v>0</v>
      </c>
      <c r="BH2199" s="192">
        <f>IF(N2199="sníž. přenesená",J2199,0)</f>
        <v>0</v>
      </c>
      <c r="BI2199" s="192">
        <f>IF(N2199="nulová",J2199,0)</f>
        <v>0</v>
      </c>
      <c r="BJ2199" s="17" t="s">
        <v>81</v>
      </c>
      <c r="BK2199" s="192">
        <f>ROUND(I2199*H2199,2)</f>
        <v>0</v>
      </c>
      <c r="BL2199" s="17" t="s">
        <v>129</v>
      </c>
      <c r="BM2199" s="191" t="s">
        <v>1450</v>
      </c>
    </row>
    <row r="2200" spans="1:65" s="2" customFormat="1" ht="29.25">
      <c r="A2200" s="34"/>
      <c r="B2200" s="35"/>
      <c r="C2200" s="36"/>
      <c r="D2200" s="193" t="s">
        <v>130</v>
      </c>
      <c r="E2200" s="36"/>
      <c r="F2200" s="194" t="s">
        <v>1451</v>
      </c>
      <c r="G2200" s="36"/>
      <c r="H2200" s="36"/>
      <c r="I2200" s="195"/>
      <c r="J2200" s="36"/>
      <c r="K2200" s="36"/>
      <c r="L2200" s="39"/>
      <c r="M2200" s="196"/>
      <c r="N2200" s="197"/>
      <c r="O2200" s="71"/>
      <c r="P2200" s="71"/>
      <c r="Q2200" s="71"/>
      <c r="R2200" s="71"/>
      <c r="S2200" s="71"/>
      <c r="T2200" s="72"/>
      <c r="U2200" s="34"/>
      <c r="V2200" s="34"/>
      <c r="W2200" s="34"/>
      <c r="X2200" s="34"/>
      <c r="Y2200" s="34"/>
      <c r="Z2200" s="34"/>
      <c r="AA2200" s="34"/>
      <c r="AB2200" s="34"/>
      <c r="AC2200" s="34"/>
      <c r="AD2200" s="34"/>
      <c r="AE2200" s="34"/>
      <c r="AT2200" s="17" t="s">
        <v>130</v>
      </c>
      <c r="AU2200" s="17" t="s">
        <v>81</v>
      </c>
    </row>
    <row r="2201" spans="1:65" s="12" customFormat="1" ht="11.25">
      <c r="B2201" s="203"/>
      <c r="C2201" s="204"/>
      <c r="D2201" s="193" t="s">
        <v>200</v>
      </c>
      <c r="E2201" s="205" t="s">
        <v>1</v>
      </c>
      <c r="F2201" s="206" t="s">
        <v>1452</v>
      </c>
      <c r="G2201" s="204"/>
      <c r="H2201" s="205" t="s">
        <v>1</v>
      </c>
      <c r="I2201" s="207"/>
      <c r="J2201" s="204"/>
      <c r="K2201" s="204"/>
      <c r="L2201" s="208"/>
      <c r="M2201" s="209"/>
      <c r="N2201" s="210"/>
      <c r="O2201" s="210"/>
      <c r="P2201" s="210"/>
      <c r="Q2201" s="210"/>
      <c r="R2201" s="210"/>
      <c r="S2201" s="210"/>
      <c r="T2201" s="211"/>
      <c r="AT2201" s="212" t="s">
        <v>200</v>
      </c>
      <c r="AU2201" s="212" t="s">
        <v>81</v>
      </c>
      <c r="AV2201" s="12" t="s">
        <v>81</v>
      </c>
      <c r="AW2201" s="12" t="s">
        <v>30</v>
      </c>
      <c r="AX2201" s="12" t="s">
        <v>73</v>
      </c>
      <c r="AY2201" s="212" t="s">
        <v>124</v>
      </c>
    </row>
    <row r="2202" spans="1:65" s="13" customFormat="1" ht="11.25">
      <c r="B2202" s="213"/>
      <c r="C2202" s="214"/>
      <c r="D2202" s="193" t="s">
        <v>200</v>
      </c>
      <c r="E2202" s="215" t="s">
        <v>1</v>
      </c>
      <c r="F2202" s="216" t="s">
        <v>402</v>
      </c>
      <c r="G2202" s="214"/>
      <c r="H2202" s="217">
        <v>32</v>
      </c>
      <c r="I2202" s="218"/>
      <c r="J2202" s="214"/>
      <c r="K2202" s="214"/>
      <c r="L2202" s="219"/>
      <c r="M2202" s="220"/>
      <c r="N2202" s="221"/>
      <c r="O2202" s="221"/>
      <c r="P2202" s="221"/>
      <c r="Q2202" s="221"/>
      <c r="R2202" s="221"/>
      <c r="S2202" s="221"/>
      <c r="T2202" s="222"/>
      <c r="AT2202" s="223" t="s">
        <v>200</v>
      </c>
      <c r="AU2202" s="223" t="s">
        <v>81</v>
      </c>
      <c r="AV2202" s="13" t="s">
        <v>83</v>
      </c>
      <c r="AW2202" s="13" t="s">
        <v>30</v>
      </c>
      <c r="AX2202" s="13" t="s">
        <v>73</v>
      </c>
      <c r="AY2202" s="223" t="s">
        <v>124</v>
      </c>
    </row>
    <row r="2203" spans="1:65" s="14" customFormat="1" ht="11.25">
      <c r="B2203" s="224"/>
      <c r="C2203" s="225"/>
      <c r="D2203" s="193" t="s">
        <v>200</v>
      </c>
      <c r="E2203" s="226" t="s">
        <v>1</v>
      </c>
      <c r="F2203" s="227" t="s">
        <v>205</v>
      </c>
      <c r="G2203" s="225"/>
      <c r="H2203" s="228">
        <v>32</v>
      </c>
      <c r="I2203" s="229"/>
      <c r="J2203" s="225"/>
      <c r="K2203" s="225"/>
      <c r="L2203" s="230"/>
      <c r="M2203" s="231"/>
      <c r="N2203" s="232"/>
      <c r="O2203" s="232"/>
      <c r="P2203" s="232"/>
      <c r="Q2203" s="232"/>
      <c r="R2203" s="232"/>
      <c r="S2203" s="232"/>
      <c r="T2203" s="233"/>
      <c r="AT2203" s="234" t="s">
        <v>200</v>
      </c>
      <c r="AU2203" s="234" t="s">
        <v>81</v>
      </c>
      <c r="AV2203" s="14" t="s">
        <v>129</v>
      </c>
      <c r="AW2203" s="14" t="s">
        <v>30</v>
      </c>
      <c r="AX2203" s="14" t="s">
        <v>81</v>
      </c>
      <c r="AY2203" s="234" t="s">
        <v>124</v>
      </c>
    </row>
    <row r="2204" spans="1:65" s="11" customFormat="1" ht="25.9" customHeight="1">
      <c r="B2204" s="165"/>
      <c r="C2204" s="166"/>
      <c r="D2204" s="167" t="s">
        <v>72</v>
      </c>
      <c r="E2204" s="168" t="s">
        <v>1453</v>
      </c>
      <c r="F2204" s="168" t="s">
        <v>1454</v>
      </c>
      <c r="G2204" s="166"/>
      <c r="H2204" s="166"/>
      <c r="I2204" s="169"/>
      <c r="J2204" s="170">
        <f>BK2204</f>
        <v>0</v>
      </c>
      <c r="K2204" s="166"/>
      <c r="L2204" s="171"/>
      <c r="M2204" s="172"/>
      <c r="N2204" s="173"/>
      <c r="O2204" s="173"/>
      <c r="P2204" s="174">
        <f>SUM(P2205:P2213)</f>
        <v>0</v>
      </c>
      <c r="Q2204" s="173"/>
      <c r="R2204" s="174">
        <f>SUM(R2205:R2213)</f>
        <v>0</v>
      </c>
      <c r="S2204" s="173"/>
      <c r="T2204" s="175">
        <f>SUM(T2205:T2213)</f>
        <v>0</v>
      </c>
      <c r="AR2204" s="176" t="s">
        <v>81</v>
      </c>
      <c r="AT2204" s="177" t="s">
        <v>72</v>
      </c>
      <c r="AU2204" s="177" t="s">
        <v>73</v>
      </c>
      <c r="AY2204" s="176" t="s">
        <v>124</v>
      </c>
      <c r="BK2204" s="178">
        <f>SUM(BK2205:BK2213)</f>
        <v>0</v>
      </c>
    </row>
    <row r="2205" spans="1:65" s="2" customFormat="1" ht="21.75" customHeight="1">
      <c r="A2205" s="34"/>
      <c r="B2205" s="35"/>
      <c r="C2205" s="179" t="s">
        <v>907</v>
      </c>
      <c r="D2205" s="179" t="s">
        <v>125</v>
      </c>
      <c r="E2205" s="180" t="s">
        <v>1455</v>
      </c>
      <c r="F2205" s="181" t="s">
        <v>1456</v>
      </c>
      <c r="G2205" s="182" t="s">
        <v>226</v>
      </c>
      <c r="H2205" s="183">
        <v>2</v>
      </c>
      <c r="I2205" s="184"/>
      <c r="J2205" s="185">
        <f>ROUND(I2205*H2205,2)</f>
        <v>0</v>
      </c>
      <c r="K2205" s="186"/>
      <c r="L2205" s="39"/>
      <c r="M2205" s="187" t="s">
        <v>1</v>
      </c>
      <c r="N2205" s="188" t="s">
        <v>38</v>
      </c>
      <c r="O2205" s="71"/>
      <c r="P2205" s="189">
        <f>O2205*H2205</f>
        <v>0</v>
      </c>
      <c r="Q2205" s="189">
        <v>0</v>
      </c>
      <c r="R2205" s="189">
        <f>Q2205*H2205</f>
        <v>0</v>
      </c>
      <c r="S2205" s="189">
        <v>0</v>
      </c>
      <c r="T2205" s="190">
        <f>S2205*H2205</f>
        <v>0</v>
      </c>
      <c r="U2205" s="34"/>
      <c r="V2205" s="34"/>
      <c r="W2205" s="34"/>
      <c r="X2205" s="34"/>
      <c r="Y2205" s="34"/>
      <c r="Z2205" s="34"/>
      <c r="AA2205" s="34"/>
      <c r="AB2205" s="34"/>
      <c r="AC2205" s="34"/>
      <c r="AD2205" s="34"/>
      <c r="AE2205" s="34"/>
      <c r="AR2205" s="191" t="s">
        <v>129</v>
      </c>
      <c r="AT2205" s="191" t="s">
        <v>125</v>
      </c>
      <c r="AU2205" s="191" t="s">
        <v>81</v>
      </c>
      <c r="AY2205" s="17" t="s">
        <v>124</v>
      </c>
      <c r="BE2205" s="192">
        <f>IF(N2205="základní",J2205,0)</f>
        <v>0</v>
      </c>
      <c r="BF2205" s="192">
        <f>IF(N2205="snížená",J2205,0)</f>
        <v>0</v>
      </c>
      <c r="BG2205" s="192">
        <f>IF(N2205="zákl. přenesená",J2205,0)</f>
        <v>0</v>
      </c>
      <c r="BH2205" s="192">
        <f>IF(N2205="sníž. přenesená",J2205,0)</f>
        <v>0</v>
      </c>
      <c r="BI2205" s="192">
        <f>IF(N2205="nulová",J2205,0)</f>
        <v>0</v>
      </c>
      <c r="BJ2205" s="17" t="s">
        <v>81</v>
      </c>
      <c r="BK2205" s="192">
        <f>ROUND(I2205*H2205,2)</f>
        <v>0</v>
      </c>
      <c r="BL2205" s="17" t="s">
        <v>129</v>
      </c>
      <c r="BM2205" s="191" t="s">
        <v>1457</v>
      </c>
    </row>
    <row r="2206" spans="1:65" s="2" customFormat="1" ht="126.75">
      <c r="A2206" s="34"/>
      <c r="B2206" s="35"/>
      <c r="C2206" s="36"/>
      <c r="D2206" s="193" t="s">
        <v>130</v>
      </c>
      <c r="E2206" s="36"/>
      <c r="F2206" s="194" t="s">
        <v>1458</v>
      </c>
      <c r="G2206" s="36"/>
      <c r="H2206" s="36"/>
      <c r="I2206" s="195"/>
      <c r="J2206" s="36"/>
      <c r="K2206" s="36"/>
      <c r="L2206" s="39"/>
      <c r="M2206" s="196"/>
      <c r="N2206" s="197"/>
      <c r="O2206" s="71"/>
      <c r="P2206" s="71"/>
      <c r="Q2206" s="71"/>
      <c r="R2206" s="71"/>
      <c r="S2206" s="71"/>
      <c r="T2206" s="72"/>
      <c r="U2206" s="34"/>
      <c r="V2206" s="34"/>
      <c r="W2206" s="34"/>
      <c r="X2206" s="34"/>
      <c r="Y2206" s="34"/>
      <c r="Z2206" s="34"/>
      <c r="AA2206" s="34"/>
      <c r="AB2206" s="34"/>
      <c r="AC2206" s="34"/>
      <c r="AD2206" s="34"/>
      <c r="AE2206" s="34"/>
      <c r="AT2206" s="17" t="s">
        <v>130</v>
      </c>
      <c r="AU2206" s="17" t="s">
        <v>81</v>
      </c>
    </row>
    <row r="2207" spans="1:65" s="12" customFormat="1" ht="11.25">
      <c r="B2207" s="203"/>
      <c r="C2207" s="204"/>
      <c r="D2207" s="193" t="s">
        <v>200</v>
      </c>
      <c r="E2207" s="205" t="s">
        <v>1</v>
      </c>
      <c r="F2207" s="206" t="s">
        <v>1459</v>
      </c>
      <c r="G2207" s="204"/>
      <c r="H2207" s="205" t="s">
        <v>1</v>
      </c>
      <c r="I2207" s="207"/>
      <c r="J2207" s="204"/>
      <c r="K2207" s="204"/>
      <c r="L2207" s="208"/>
      <c r="M2207" s="209"/>
      <c r="N2207" s="210"/>
      <c r="O2207" s="210"/>
      <c r="P2207" s="210"/>
      <c r="Q2207" s="210"/>
      <c r="R2207" s="210"/>
      <c r="S2207" s="210"/>
      <c r="T2207" s="211"/>
      <c r="AT2207" s="212" t="s">
        <v>200</v>
      </c>
      <c r="AU2207" s="212" t="s">
        <v>81</v>
      </c>
      <c r="AV2207" s="12" t="s">
        <v>81</v>
      </c>
      <c r="AW2207" s="12" t="s">
        <v>30</v>
      </c>
      <c r="AX2207" s="12" t="s">
        <v>73</v>
      </c>
      <c r="AY2207" s="212" t="s">
        <v>124</v>
      </c>
    </row>
    <row r="2208" spans="1:65" s="12" customFormat="1" ht="11.25">
      <c r="B2208" s="203"/>
      <c r="C2208" s="204"/>
      <c r="D2208" s="193" t="s">
        <v>200</v>
      </c>
      <c r="E2208" s="205" t="s">
        <v>1</v>
      </c>
      <c r="F2208" s="206" t="s">
        <v>227</v>
      </c>
      <c r="G2208" s="204"/>
      <c r="H2208" s="205" t="s">
        <v>1</v>
      </c>
      <c r="I2208" s="207"/>
      <c r="J2208" s="204"/>
      <c r="K2208" s="204"/>
      <c r="L2208" s="208"/>
      <c r="M2208" s="209"/>
      <c r="N2208" s="210"/>
      <c r="O2208" s="210"/>
      <c r="P2208" s="210"/>
      <c r="Q2208" s="210"/>
      <c r="R2208" s="210"/>
      <c r="S2208" s="210"/>
      <c r="T2208" s="211"/>
      <c r="AT2208" s="212" t="s">
        <v>200</v>
      </c>
      <c r="AU2208" s="212" t="s">
        <v>81</v>
      </c>
      <c r="AV2208" s="12" t="s">
        <v>81</v>
      </c>
      <c r="AW2208" s="12" t="s">
        <v>30</v>
      </c>
      <c r="AX2208" s="12" t="s">
        <v>73</v>
      </c>
      <c r="AY2208" s="212" t="s">
        <v>124</v>
      </c>
    </row>
    <row r="2209" spans="1:65" s="12" customFormat="1" ht="11.25">
      <c r="B2209" s="203"/>
      <c r="C2209" s="204"/>
      <c r="D2209" s="193" t="s">
        <v>200</v>
      </c>
      <c r="E2209" s="205" t="s">
        <v>1</v>
      </c>
      <c r="F2209" s="206" t="s">
        <v>1460</v>
      </c>
      <c r="G2209" s="204"/>
      <c r="H2209" s="205" t="s">
        <v>1</v>
      </c>
      <c r="I2209" s="207"/>
      <c r="J2209" s="204"/>
      <c r="K2209" s="204"/>
      <c r="L2209" s="208"/>
      <c r="M2209" s="209"/>
      <c r="N2209" s="210"/>
      <c r="O2209" s="210"/>
      <c r="P2209" s="210"/>
      <c r="Q2209" s="210"/>
      <c r="R2209" s="210"/>
      <c r="S2209" s="210"/>
      <c r="T2209" s="211"/>
      <c r="AT2209" s="212" t="s">
        <v>200</v>
      </c>
      <c r="AU2209" s="212" t="s">
        <v>81</v>
      </c>
      <c r="AV2209" s="12" t="s">
        <v>81</v>
      </c>
      <c r="AW2209" s="12" t="s">
        <v>30</v>
      </c>
      <c r="AX2209" s="12" t="s">
        <v>73</v>
      </c>
      <c r="AY2209" s="212" t="s">
        <v>124</v>
      </c>
    </row>
    <row r="2210" spans="1:65" s="13" customFormat="1" ht="11.25">
      <c r="B2210" s="213"/>
      <c r="C2210" s="214"/>
      <c r="D2210" s="193" t="s">
        <v>200</v>
      </c>
      <c r="E2210" s="215" t="s">
        <v>1</v>
      </c>
      <c r="F2210" s="216" t="s">
        <v>1461</v>
      </c>
      <c r="G2210" s="214"/>
      <c r="H2210" s="217">
        <v>1</v>
      </c>
      <c r="I2210" s="218"/>
      <c r="J2210" s="214"/>
      <c r="K2210" s="214"/>
      <c r="L2210" s="219"/>
      <c r="M2210" s="220"/>
      <c r="N2210" s="221"/>
      <c r="O2210" s="221"/>
      <c r="P2210" s="221"/>
      <c r="Q2210" s="221"/>
      <c r="R2210" s="221"/>
      <c r="S2210" s="221"/>
      <c r="T2210" s="222"/>
      <c r="AT2210" s="223" t="s">
        <v>200</v>
      </c>
      <c r="AU2210" s="223" t="s">
        <v>81</v>
      </c>
      <c r="AV2210" s="13" t="s">
        <v>83</v>
      </c>
      <c r="AW2210" s="13" t="s">
        <v>30</v>
      </c>
      <c r="AX2210" s="13" t="s">
        <v>73</v>
      </c>
      <c r="AY2210" s="223" t="s">
        <v>124</v>
      </c>
    </row>
    <row r="2211" spans="1:65" s="12" customFormat="1" ht="11.25">
      <c r="B2211" s="203"/>
      <c r="C2211" s="204"/>
      <c r="D2211" s="193" t="s">
        <v>200</v>
      </c>
      <c r="E2211" s="205" t="s">
        <v>1</v>
      </c>
      <c r="F2211" s="206" t="s">
        <v>1462</v>
      </c>
      <c r="G2211" s="204"/>
      <c r="H2211" s="205" t="s">
        <v>1</v>
      </c>
      <c r="I2211" s="207"/>
      <c r="J2211" s="204"/>
      <c r="K2211" s="204"/>
      <c r="L2211" s="208"/>
      <c r="M2211" s="209"/>
      <c r="N2211" s="210"/>
      <c r="O2211" s="210"/>
      <c r="P2211" s="210"/>
      <c r="Q2211" s="210"/>
      <c r="R2211" s="210"/>
      <c r="S2211" s="210"/>
      <c r="T2211" s="211"/>
      <c r="AT2211" s="212" t="s">
        <v>200</v>
      </c>
      <c r="AU2211" s="212" t="s">
        <v>81</v>
      </c>
      <c r="AV2211" s="12" t="s">
        <v>81</v>
      </c>
      <c r="AW2211" s="12" t="s">
        <v>30</v>
      </c>
      <c r="AX2211" s="12" t="s">
        <v>73</v>
      </c>
      <c r="AY2211" s="212" t="s">
        <v>124</v>
      </c>
    </row>
    <row r="2212" spans="1:65" s="13" customFormat="1" ht="11.25">
      <c r="B2212" s="213"/>
      <c r="C2212" s="214"/>
      <c r="D2212" s="193" t="s">
        <v>200</v>
      </c>
      <c r="E2212" s="215" t="s">
        <v>1</v>
      </c>
      <c r="F2212" s="216" t="s">
        <v>891</v>
      </c>
      <c r="G2212" s="214"/>
      <c r="H2212" s="217">
        <v>1</v>
      </c>
      <c r="I2212" s="218"/>
      <c r="J2212" s="214"/>
      <c r="K2212" s="214"/>
      <c r="L2212" s="219"/>
      <c r="M2212" s="220"/>
      <c r="N2212" s="221"/>
      <c r="O2212" s="221"/>
      <c r="P2212" s="221"/>
      <c r="Q2212" s="221"/>
      <c r="R2212" s="221"/>
      <c r="S2212" s="221"/>
      <c r="T2212" s="222"/>
      <c r="AT2212" s="223" t="s">
        <v>200</v>
      </c>
      <c r="AU2212" s="223" t="s">
        <v>81</v>
      </c>
      <c r="AV2212" s="13" t="s">
        <v>83</v>
      </c>
      <c r="AW2212" s="13" t="s">
        <v>30</v>
      </c>
      <c r="AX2212" s="13" t="s">
        <v>73</v>
      </c>
      <c r="AY2212" s="223" t="s">
        <v>124</v>
      </c>
    </row>
    <row r="2213" spans="1:65" s="14" customFormat="1" ht="11.25">
      <c r="B2213" s="224"/>
      <c r="C2213" s="225"/>
      <c r="D2213" s="193" t="s">
        <v>200</v>
      </c>
      <c r="E2213" s="226" t="s">
        <v>1</v>
      </c>
      <c r="F2213" s="227" t="s">
        <v>205</v>
      </c>
      <c r="G2213" s="225"/>
      <c r="H2213" s="228">
        <v>2</v>
      </c>
      <c r="I2213" s="229"/>
      <c r="J2213" s="225"/>
      <c r="K2213" s="225"/>
      <c r="L2213" s="230"/>
      <c r="M2213" s="231"/>
      <c r="N2213" s="232"/>
      <c r="O2213" s="232"/>
      <c r="P2213" s="232"/>
      <c r="Q2213" s="232"/>
      <c r="R2213" s="232"/>
      <c r="S2213" s="232"/>
      <c r="T2213" s="233"/>
      <c r="AT2213" s="234" t="s">
        <v>200</v>
      </c>
      <c r="AU2213" s="234" t="s">
        <v>81</v>
      </c>
      <c r="AV2213" s="14" t="s">
        <v>129</v>
      </c>
      <c r="AW2213" s="14" t="s">
        <v>30</v>
      </c>
      <c r="AX2213" s="14" t="s">
        <v>81</v>
      </c>
      <c r="AY2213" s="234" t="s">
        <v>124</v>
      </c>
    </row>
    <row r="2214" spans="1:65" s="11" customFormat="1" ht="25.9" customHeight="1">
      <c r="B2214" s="165"/>
      <c r="C2214" s="166"/>
      <c r="D2214" s="167" t="s">
        <v>72</v>
      </c>
      <c r="E2214" s="168" t="s">
        <v>1463</v>
      </c>
      <c r="F2214" s="168" t="s">
        <v>1464</v>
      </c>
      <c r="G2214" s="166"/>
      <c r="H2214" s="166"/>
      <c r="I2214" s="169"/>
      <c r="J2214" s="170">
        <f>BK2214</f>
        <v>0</v>
      </c>
      <c r="K2214" s="166"/>
      <c r="L2214" s="171"/>
      <c r="M2214" s="172"/>
      <c r="N2214" s="173"/>
      <c r="O2214" s="173"/>
      <c r="P2214" s="174">
        <f>SUM(P2215:P2239)</f>
        <v>0</v>
      </c>
      <c r="Q2214" s="173"/>
      <c r="R2214" s="174">
        <f>SUM(R2215:R2239)</f>
        <v>0</v>
      </c>
      <c r="S2214" s="173"/>
      <c r="T2214" s="175">
        <f>SUM(T2215:T2239)</f>
        <v>0</v>
      </c>
      <c r="AR2214" s="176" t="s">
        <v>81</v>
      </c>
      <c r="AT2214" s="177" t="s">
        <v>72</v>
      </c>
      <c r="AU2214" s="177" t="s">
        <v>73</v>
      </c>
      <c r="AY2214" s="176" t="s">
        <v>124</v>
      </c>
      <c r="BK2214" s="178">
        <f>SUM(BK2215:BK2239)</f>
        <v>0</v>
      </c>
    </row>
    <row r="2215" spans="1:65" s="2" customFormat="1" ht="21.75" customHeight="1">
      <c r="A2215" s="34"/>
      <c r="B2215" s="35"/>
      <c r="C2215" s="179" t="s">
        <v>1465</v>
      </c>
      <c r="D2215" s="179" t="s">
        <v>125</v>
      </c>
      <c r="E2215" s="180" t="s">
        <v>1466</v>
      </c>
      <c r="F2215" s="181" t="s">
        <v>1467</v>
      </c>
      <c r="G2215" s="182" t="s">
        <v>526</v>
      </c>
      <c r="H2215" s="183">
        <v>12.39</v>
      </c>
      <c r="I2215" s="184"/>
      <c r="J2215" s="185">
        <f>ROUND(I2215*H2215,2)</f>
        <v>0</v>
      </c>
      <c r="K2215" s="186"/>
      <c r="L2215" s="39"/>
      <c r="M2215" s="187" t="s">
        <v>1</v>
      </c>
      <c r="N2215" s="188" t="s">
        <v>38</v>
      </c>
      <c r="O2215" s="71"/>
      <c r="P2215" s="189">
        <f>O2215*H2215</f>
        <v>0</v>
      </c>
      <c r="Q2215" s="189">
        <v>0</v>
      </c>
      <c r="R2215" s="189">
        <f>Q2215*H2215</f>
        <v>0</v>
      </c>
      <c r="S2215" s="189">
        <v>0</v>
      </c>
      <c r="T2215" s="190">
        <f>S2215*H2215</f>
        <v>0</v>
      </c>
      <c r="U2215" s="34"/>
      <c r="V2215" s="34"/>
      <c r="W2215" s="34"/>
      <c r="X2215" s="34"/>
      <c r="Y2215" s="34"/>
      <c r="Z2215" s="34"/>
      <c r="AA2215" s="34"/>
      <c r="AB2215" s="34"/>
      <c r="AC2215" s="34"/>
      <c r="AD2215" s="34"/>
      <c r="AE2215" s="34"/>
      <c r="AR2215" s="191" t="s">
        <v>129</v>
      </c>
      <c r="AT2215" s="191" t="s">
        <v>125</v>
      </c>
      <c r="AU2215" s="191" t="s">
        <v>81</v>
      </c>
      <c r="AY2215" s="17" t="s">
        <v>124</v>
      </c>
      <c r="BE2215" s="192">
        <f>IF(N2215="základní",J2215,0)</f>
        <v>0</v>
      </c>
      <c r="BF2215" s="192">
        <f>IF(N2215="snížená",J2215,0)</f>
        <v>0</v>
      </c>
      <c r="BG2215" s="192">
        <f>IF(N2215="zákl. přenesená",J2215,0)</f>
        <v>0</v>
      </c>
      <c r="BH2215" s="192">
        <f>IF(N2215="sníž. přenesená",J2215,0)</f>
        <v>0</v>
      </c>
      <c r="BI2215" s="192">
        <f>IF(N2215="nulová",J2215,0)</f>
        <v>0</v>
      </c>
      <c r="BJ2215" s="17" t="s">
        <v>81</v>
      </c>
      <c r="BK2215" s="192">
        <f>ROUND(I2215*H2215,2)</f>
        <v>0</v>
      </c>
      <c r="BL2215" s="17" t="s">
        <v>129</v>
      </c>
      <c r="BM2215" s="191" t="s">
        <v>1468</v>
      </c>
    </row>
    <row r="2216" spans="1:65" s="2" customFormat="1" ht="29.25">
      <c r="A2216" s="34"/>
      <c r="B2216" s="35"/>
      <c r="C2216" s="36"/>
      <c r="D2216" s="193" t="s">
        <v>130</v>
      </c>
      <c r="E2216" s="36"/>
      <c r="F2216" s="194" t="s">
        <v>1469</v>
      </c>
      <c r="G2216" s="36"/>
      <c r="H2216" s="36"/>
      <c r="I2216" s="195"/>
      <c r="J2216" s="36"/>
      <c r="K2216" s="36"/>
      <c r="L2216" s="39"/>
      <c r="M2216" s="196"/>
      <c r="N2216" s="197"/>
      <c r="O2216" s="71"/>
      <c r="P2216" s="71"/>
      <c r="Q2216" s="71"/>
      <c r="R2216" s="71"/>
      <c r="S2216" s="71"/>
      <c r="T2216" s="72"/>
      <c r="U2216" s="34"/>
      <c r="V2216" s="34"/>
      <c r="W2216" s="34"/>
      <c r="X2216" s="34"/>
      <c r="Y2216" s="34"/>
      <c r="Z2216" s="34"/>
      <c r="AA2216" s="34"/>
      <c r="AB2216" s="34"/>
      <c r="AC2216" s="34"/>
      <c r="AD2216" s="34"/>
      <c r="AE2216" s="34"/>
      <c r="AT2216" s="17" t="s">
        <v>130</v>
      </c>
      <c r="AU2216" s="17" t="s">
        <v>81</v>
      </c>
    </row>
    <row r="2217" spans="1:65" s="12" customFormat="1" ht="11.25">
      <c r="B2217" s="203"/>
      <c r="C2217" s="204"/>
      <c r="D2217" s="193" t="s">
        <v>200</v>
      </c>
      <c r="E2217" s="205" t="s">
        <v>1</v>
      </c>
      <c r="F2217" s="206" t="s">
        <v>1470</v>
      </c>
      <c r="G2217" s="204"/>
      <c r="H2217" s="205" t="s">
        <v>1</v>
      </c>
      <c r="I2217" s="207"/>
      <c r="J2217" s="204"/>
      <c r="K2217" s="204"/>
      <c r="L2217" s="208"/>
      <c r="M2217" s="209"/>
      <c r="N2217" s="210"/>
      <c r="O2217" s="210"/>
      <c r="P2217" s="210"/>
      <c r="Q2217" s="210"/>
      <c r="R2217" s="210"/>
      <c r="S2217" s="210"/>
      <c r="T2217" s="211"/>
      <c r="AT2217" s="212" t="s">
        <v>200</v>
      </c>
      <c r="AU2217" s="212" t="s">
        <v>81</v>
      </c>
      <c r="AV2217" s="12" t="s">
        <v>81</v>
      </c>
      <c r="AW2217" s="12" t="s">
        <v>30</v>
      </c>
      <c r="AX2217" s="12" t="s">
        <v>73</v>
      </c>
      <c r="AY2217" s="212" t="s">
        <v>124</v>
      </c>
    </row>
    <row r="2218" spans="1:65" s="13" customFormat="1" ht="22.5">
      <c r="B2218" s="213"/>
      <c r="C2218" s="214"/>
      <c r="D2218" s="193" t="s">
        <v>200</v>
      </c>
      <c r="E2218" s="215" t="s">
        <v>1</v>
      </c>
      <c r="F2218" s="216" t="s">
        <v>1471</v>
      </c>
      <c r="G2218" s="214"/>
      <c r="H2218" s="217">
        <v>12.39</v>
      </c>
      <c r="I2218" s="218"/>
      <c r="J2218" s="214"/>
      <c r="K2218" s="214"/>
      <c r="L2218" s="219"/>
      <c r="M2218" s="220"/>
      <c r="N2218" s="221"/>
      <c r="O2218" s="221"/>
      <c r="P2218" s="221"/>
      <c r="Q2218" s="221"/>
      <c r="R2218" s="221"/>
      <c r="S2218" s="221"/>
      <c r="T2218" s="222"/>
      <c r="AT2218" s="223" t="s">
        <v>200</v>
      </c>
      <c r="AU2218" s="223" t="s">
        <v>81</v>
      </c>
      <c r="AV2218" s="13" t="s">
        <v>83</v>
      </c>
      <c r="AW2218" s="13" t="s">
        <v>30</v>
      </c>
      <c r="AX2218" s="13" t="s">
        <v>73</v>
      </c>
      <c r="AY2218" s="223" t="s">
        <v>124</v>
      </c>
    </row>
    <row r="2219" spans="1:65" s="14" customFormat="1" ht="11.25">
      <c r="B2219" s="224"/>
      <c r="C2219" s="225"/>
      <c r="D2219" s="193" t="s">
        <v>200</v>
      </c>
      <c r="E2219" s="226" t="s">
        <v>1</v>
      </c>
      <c r="F2219" s="227" t="s">
        <v>1472</v>
      </c>
      <c r="G2219" s="225"/>
      <c r="H2219" s="228">
        <v>12.39</v>
      </c>
      <c r="I2219" s="229"/>
      <c r="J2219" s="225"/>
      <c r="K2219" s="225"/>
      <c r="L2219" s="230"/>
      <c r="M2219" s="231"/>
      <c r="N2219" s="232"/>
      <c r="O2219" s="232"/>
      <c r="P2219" s="232"/>
      <c r="Q2219" s="232"/>
      <c r="R2219" s="232"/>
      <c r="S2219" s="232"/>
      <c r="T2219" s="233"/>
      <c r="AT2219" s="234" t="s">
        <v>200</v>
      </c>
      <c r="AU2219" s="234" t="s">
        <v>81</v>
      </c>
      <c r="AV2219" s="14" t="s">
        <v>129</v>
      </c>
      <c r="AW2219" s="14" t="s">
        <v>30</v>
      </c>
      <c r="AX2219" s="14" t="s">
        <v>81</v>
      </c>
      <c r="AY2219" s="234" t="s">
        <v>124</v>
      </c>
    </row>
    <row r="2220" spans="1:65" s="2" customFormat="1" ht="24.2" customHeight="1">
      <c r="A2220" s="34"/>
      <c r="B2220" s="35"/>
      <c r="C2220" s="179" t="s">
        <v>929</v>
      </c>
      <c r="D2220" s="179" t="s">
        <v>125</v>
      </c>
      <c r="E2220" s="180" t="s">
        <v>1473</v>
      </c>
      <c r="F2220" s="181" t="s">
        <v>1474</v>
      </c>
      <c r="G2220" s="182" t="s">
        <v>526</v>
      </c>
      <c r="H2220" s="183">
        <v>86.73</v>
      </c>
      <c r="I2220" s="184"/>
      <c r="J2220" s="185">
        <f>ROUND(I2220*H2220,2)</f>
        <v>0</v>
      </c>
      <c r="K2220" s="186"/>
      <c r="L2220" s="39"/>
      <c r="M2220" s="187" t="s">
        <v>1</v>
      </c>
      <c r="N2220" s="188" t="s">
        <v>38</v>
      </c>
      <c r="O2220" s="71"/>
      <c r="P2220" s="189">
        <f>O2220*H2220</f>
        <v>0</v>
      </c>
      <c r="Q2220" s="189">
        <v>0</v>
      </c>
      <c r="R2220" s="189">
        <f>Q2220*H2220</f>
        <v>0</v>
      </c>
      <c r="S2220" s="189">
        <v>0</v>
      </c>
      <c r="T2220" s="190">
        <f>S2220*H2220</f>
        <v>0</v>
      </c>
      <c r="U2220" s="34"/>
      <c r="V2220" s="34"/>
      <c r="W2220" s="34"/>
      <c r="X2220" s="34"/>
      <c r="Y2220" s="34"/>
      <c r="Z2220" s="34"/>
      <c r="AA2220" s="34"/>
      <c r="AB2220" s="34"/>
      <c r="AC2220" s="34"/>
      <c r="AD2220" s="34"/>
      <c r="AE2220" s="34"/>
      <c r="AR2220" s="191" t="s">
        <v>129</v>
      </c>
      <c r="AT2220" s="191" t="s">
        <v>125</v>
      </c>
      <c r="AU2220" s="191" t="s">
        <v>81</v>
      </c>
      <c r="AY2220" s="17" t="s">
        <v>124</v>
      </c>
      <c r="BE2220" s="192">
        <f>IF(N2220="základní",J2220,0)</f>
        <v>0</v>
      </c>
      <c r="BF2220" s="192">
        <f>IF(N2220="snížená",J2220,0)</f>
        <v>0</v>
      </c>
      <c r="BG2220" s="192">
        <f>IF(N2220="zákl. přenesená",J2220,0)</f>
        <v>0</v>
      </c>
      <c r="BH2220" s="192">
        <f>IF(N2220="sníž. přenesená",J2220,0)</f>
        <v>0</v>
      </c>
      <c r="BI2220" s="192">
        <f>IF(N2220="nulová",J2220,0)</f>
        <v>0</v>
      </c>
      <c r="BJ2220" s="17" t="s">
        <v>81</v>
      </c>
      <c r="BK2220" s="192">
        <f>ROUND(I2220*H2220,2)</f>
        <v>0</v>
      </c>
      <c r="BL2220" s="17" t="s">
        <v>129</v>
      </c>
      <c r="BM2220" s="191" t="s">
        <v>1475</v>
      </c>
    </row>
    <row r="2221" spans="1:65" s="12" customFormat="1" ht="11.25">
      <c r="B2221" s="203"/>
      <c r="C2221" s="204"/>
      <c r="D2221" s="193" t="s">
        <v>200</v>
      </c>
      <c r="E2221" s="205" t="s">
        <v>1</v>
      </c>
      <c r="F2221" s="206" t="s">
        <v>1470</v>
      </c>
      <c r="G2221" s="204"/>
      <c r="H2221" s="205" t="s">
        <v>1</v>
      </c>
      <c r="I2221" s="207"/>
      <c r="J2221" s="204"/>
      <c r="K2221" s="204"/>
      <c r="L2221" s="208"/>
      <c r="M2221" s="209"/>
      <c r="N2221" s="210"/>
      <c r="O2221" s="210"/>
      <c r="P2221" s="210"/>
      <c r="Q2221" s="210"/>
      <c r="R2221" s="210"/>
      <c r="S2221" s="210"/>
      <c r="T2221" s="211"/>
      <c r="AT2221" s="212" t="s">
        <v>200</v>
      </c>
      <c r="AU2221" s="212" t="s">
        <v>81</v>
      </c>
      <c r="AV2221" s="12" t="s">
        <v>81</v>
      </c>
      <c r="AW2221" s="12" t="s">
        <v>30</v>
      </c>
      <c r="AX2221" s="12" t="s">
        <v>73</v>
      </c>
      <c r="AY2221" s="212" t="s">
        <v>124</v>
      </c>
    </row>
    <row r="2222" spans="1:65" s="12" customFormat="1" ht="22.5">
      <c r="B2222" s="203"/>
      <c r="C2222" s="204"/>
      <c r="D2222" s="193" t="s">
        <v>200</v>
      </c>
      <c r="E2222" s="205" t="s">
        <v>1</v>
      </c>
      <c r="F2222" s="206" t="s">
        <v>1476</v>
      </c>
      <c r="G2222" s="204"/>
      <c r="H2222" s="205" t="s">
        <v>1</v>
      </c>
      <c r="I2222" s="207"/>
      <c r="J2222" s="204"/>
      <c r="K2222" s="204"/>
      <c r="L2222" s="208"/>
      <c r="M2222" s="209"/>
      <c r="N2222" s="210"/>
      <c r="O2222" s="210"/>
      <c r="P2222" s="210"/>
      <c r="Q2222" s="210"/>
      <c r="R2222" s="210"/>
      <c r="S2222" s="210"/>
      <c r="T2222" s="211"/>
      <c r="AT2222" s="212" t="s">
        <v>200</v>
      </c>
      <c r="AU2222" s="212" t="s">
        <v>81</v>
      </c>
      <c r="AV2222" s="12" t="s">
        <v>81</v>
      </c>
      <c r="AW2222" s="12" t="s">
        <v>30</v>
      </c>
      <c r="AX2222" s="12" t="s">
        <v>73</v>
      </c>
      <c r="AY2222" s="212" t="s">
        <v>124</v>
      </c>
    </row>
    <row r="2223" spans="1:65" s="13" customFormat="1" ht="11.25">
      <c r="B2223" s="213"/>
      <c r="C2223" s="214"/>
      <c r="D2223" s="193" t="s">
        <v>200</v>
      </c>
      <c r="E2223" s="215" t="s">
        <v>1</v>
      </c>
      <c r="F2223" s="216" t="s">
        <v>1477</v>
      </c>
      <c r="G2223" s="214"/>
      <c r="H2223" s="217">
        <v>86.73</v>
      </c>
      <c r="I2223" s="218"/>
      <c r="J2223" s="214"/>
      <c r="K2223" s="214"/>
      <c r="L2223" s="219"/>
      <c r="M2223" s="220"/>
      <c r="N2223" s="221"/>
      <c r="O2223" s="221"/>
      <c r="P2223" s="221"/>
      <c r="Q2223" s="221"/>
      <c r="R2223" s="221"/>
      <c r="S2223" s="221"/>
      <c r="T2223" s="222"/>
      <c r="AT2223" s="223" t="s">
        <v>200</v>
      </c>
      <c r="AU2223" s="223" t="s">
        <v>81</v>
      </c>
      <c r="AV2223" s="13" t="s">
        <v>83</v>
      </c>
      <c r="AW2223" s="13" t="s">
        <v>30</v>
      </c>
      <c r="AX2223" s="13" t="s">
        <v>73</v>
      </c>
      <c r="AY2223" s="223" t="s">
        <v>124</v>
      </c>
    </row>
    <row r="2224" spans="1:65" s="14" customFormat="1" ht="11.25">
      <c r="B2224" s="224"/>
      <c r="C2224" s="225"/>
      <c r="D2224" s="193" t="s">
        <v>200</v>
      </c>
      <c r="E2224" s="226" t="s">
        <v>1</v>
      </c>
      <c r="F2224" s="227" t="s">
        <v>1478</v>
      </c>
      <c r="G2224" s="225"/>
      <c r="H2224" s="228">
        <v>86.73</v>
      </c>
      <c r="I2224" s="229"/>
      <c r="J2224" s="225"/>
      <c r="K2224" s="225"/>
      <c r="L2224" s="230"/>
      <c r="M2224" s="231"/>
      <c r="N2224" s="232"/>
      <c r="O2224" s="232"/>
      <c r="P2224" s="232"/>
      <c r="Q2224" s="232"/>
      <c r="R2224" s="232"/>
      <c r="S2224" s="232"/>
      <c r="T2224" s="233"/>
      <c r="AT2224" s="234" t="s">
        <v>200</v>
      </c>
      <c r="AU2224" s="234" t="s">
        <v>81</v>
      </c>
      <c r="AV2224" s="14" t="s">
        <v>129</v>
      </c>
      <c r="AW2224" s="14" t="s">
        <v>30</v>
      </c>
      <c r="AX2224" s="14" t="s">
        <v>81</v>
      </c>
      <c r="AY2224" s="234" t="s">
        <v>124</v>
      </c>
    </row>
    <row r="2225" spans="1:65" s="2" customFormat="1" ht="24.2" customHeight="1">
      <c r="A2225" s="34"/>
      <c r="B2225" s="35"/>
      <c r="C2225" s="179" t="s">
        <v>1479</v>
      </c>
      <c r="D2225" s="179" t="s">
        <v>125</v>
      </c>
      <c r="E2225" s="180" t="s">
        <v>1480</v>
      </c>
      <c r="F2225" s="181" t="s">
        <v>1481</v>
      </c>
      <c r="G2225" s="182" t="s">
        <v>526</v>
      </c>
      <c r="H2225" s="183">
        <v>12.39</v>
      </c>
      <c r="I2225" s="184"/>
      <c r="J2225" s="185">
        <f>ROUND(I2225*H2225,2)</f>
        <v>0</v>
      </c>
      <c r="K2225" s="186"/>
      <c r="L2225" s="39"/>
      <c r="M2225" s="187" t="s">
        <v>1</v>
      </c>
      <c r="N2225" s="188" t="s">
        <v>38</v>
      </c>
      <c r="O2225" s="71"/>
      <c r="P2225" s="189">
        <f>O2225*H2225</f>
        <v>0</v>
      </c>
      <c r="Q2225" s="189">
        <v>0</v>
      </c>
      <c r="R2225" s="189">
        <f>Q2225*H2225</f>
        <v>0</v>
      </c>
      <c r="S2225" s="189">
        <v>0</v>
      </c>
      <c r="T2225" s="190">
        <f>S2225*H2225</f>
        <v>0</v>
      </c>
      <c r="U2225" s="34"/>
      <c r="V2225" s="34"/>
      <c r="W2225" s="34"/>
      <c r="X2225" s="34"/>
      <c r="Y2225" s="34"/>
      <c r="Z2225" s="34"/>
      <c r="AA2225" s="34"/>
      <c r="AB2225" s="34"/>
      <c r="AC2225" s="34"/>
      <c r="AD2225" s="34"/>
      <c r="AE2225" s="34"/>
      <c r="AR2225" s="191" t="s">
        <v>129</v>
      </c>
      <c r="AT2225" s="191" t="s">
        <v>125</v>
      </c>
      <c r="AU2225" s="191" t="s">
        <v>81</v>
      </c>
      <c r="AY2225" s="17" t="s">
        <v>124</v>
      </c>
      <c r="BE2225" s="192">
        <f>IF(N2225="základní",J2225,0)</f>
        <v>0</v>
      </c>
      <c r="BF2225" s="192">
        <f>IF(N2225="snížená",J2225,0)</f>
        <v>0</v>
      </c>
      <c r="BG2225" s="192">
        <f>IF(N2225="zákl. přenesená",J2225,0)</f>
        <v>0</v>
      </c>
      <c r="BH2225" s="192">
        <f>IF(N2225="sníž. přenesená",J2225,0)</f>
        <v>0</v>
      </c>
      <c r="BI2225" s="192">
        <f>IF(N2225="nulová",J2225,0)</f>
        <v>0</v>
      </c>
      <c r="BJ2225" s="17" t="s">
        <v>81</v>
      </c>
      <c r="BK2225" s="192">
        <f>ROUND(I2225*H2225,2)</f>
        <v>0</v>
      </c>
      <c r="BL2225" s="17" t="s">
        <v>129</v>
      </c>
      <c r="BM2225" s="191" t="s">
        <v>1482</v>
      </c>
    </row>
    <row r="2226" spans="1:65" s="12" customFormat="1" ht="11.25">
      <c r="B2226" s="203"/>
      <c r="C2226" s="204"/>
      <c r="D2226" s="193" t="s">
        <v>200</v>
      </c>
      <c r="E2226" s="205" t="s">
        <v>1</v>
      </c>
      <c r="F2226" s="206" t="s">
        <v>1470</v>
      </c>
      <c r="G2226" s="204"/>
      <c r="H2226" s="205" t="s">
        <v>1</v>
      </c>
      <c r="I2226" s="207"/>
      <c r="J2226" s="204"/>
      <c r="K2226" s="204"/>
      <c r="L2226" s="208"/>
      <c r="M2226" s="209"/>
      <c r="N2226" s="210"/>
      <c r="O2226" s="210"/>
      <c r="P2226" s="210"/>
      <c r="Q2226" s="210"/>
      <c r="R2226" s="210"/>
      <c r="S2226" s="210"/>
      <c r="T2226" s="211"/>
      <c r="AT2226" s="212" t="s">
        <v>200</v>
      </c>
      <c r="AU2226" s="212" t="s">
        <v>81</v>
      </c>
      <c r="AV2226" s="12" t="s">
        <v>81</v>
      </c>
      <c r="AW2226" s="12" t="s">
        <v>30</v>
      </c>
      <c r="AX2226" s="12" t="s">
        <v>73</v>
      </c>
      <c r="AY2226" s="212" t="s">
        <v>124</v>
      </c>
    </row>
    <row r="2227" spans="1:65" s="12" customFormat="1" ht="22.5">
      <c r="B2227" s="203"/>
      <c r="C2227" s="204"/>
      <c r="D2227" s="193" t="s">
        <v>200</v>
      </c>
      <c r="E2227" s="205" t="s">
        <v>1</v>
      </c>
      <c r="F2227" s="206" t="s">
        <v>1476</v>
      </c>
      <c r="G2227" s="204"/>
      <c r="H2227" s="205" t="s">
        <v>1</v>
      </c>
      <c r="I2227" s="207"/>
      <c r="J2227" s="204"/>
      <c r="K2227" s="204"/>
      <c r="L2227" s="208"/>
      <c r="M2227" s="209"/>
      <c r="N2227" s="210"/>
      <c r="O2227" s="210"/>
      <c r="P2227" s="210"/>
      <c r="Q2227" s="210"/>
      <c r="R2227" s="210"/>
      <c r="S2227" s="210"/>
      <c r="T2227" s="211"/>
      <c r="AT2227" s="212" t="s">
        <v>200</v>
      </c>
      <c r="AU2227" s="212" t="s">
        <v>81</v>
      </c>
      <c r="AV2227" s="12" t="s">
        <v>81</v>
      </c>
      <c r="AW2227" s="12" t="s">
        <v>30</v>
      </c>
      <c r="AX2227" s="12" t="s">
        <v>73</v>
      </c>
      <c r="AY2227" s="212" t="s">
        <v>124</v>
      </c>
    </row>
    <row r="2228" spans="1:65" s="13" customFormat="1" ht="11.25">
      <c r="B2228" s="213"/>
      <c r="C2228" s="214"/>
      <c r="D2228" s="193" t="s">
        <v>200</v>
      </c>
      <c r="E2228" s="215" t="s">
        <v>1</v>
      </c>
      <c r="F2228" s="216" t="s">
        <v>1483</v>
      </c>
      <c r="G2228" s="214"/>
      <c r="H2228" s="217">
        <v>12.39</v>
      </c>
      <c r="I2228" s="218"/>
      <c r="J2228" s="214"/>
      <c r="K2228" s="214"/>
      <c r="L2228" s="219"/>
      <c r="M2228" s="220"/>
      <c r="N2228" s="221"/>
      <c r="O2228" s="221"/>
      <c r="P2228" s="221"/>
      <c r="Q2228" s="221"/>
      <c r="R2228" s="221"/>
      <c r="S2228" s="221"/>
      <c r="T2228" s="222"/>
      <c r="AT2228" s="223" t="s">
        <v>200</v>
      </c>
      <c r="AU2228" s="223" t="s">
        <v>81</v>
      </c>
      <c r="AV2228" s="13" t="s">
        <v>83</v>
      </c>
      <c r="AW2228" s="13" t="s">
        <v>30</v>
      </c>
      <c r="AX2228" s="13" t="s">
        <v>73</v>
      </c>
      <c r="AY2228" s="223" t="s">
        <v>124</v>
      </c>
    </row>
    <row r="2229" spans="1:65" s="14" customFormat="1" ht="11.25">
      <c r="B2229" s="224"/>
      <c r="C2229" s="225"/>
      <c r="D2229" s="193" t="s">
        <v>200</v>
      </c>
      <c r="E2229" s="226" t="s">
        <v>1</v>
      </c>
      <c r="F2229" s="227" t="s">
        <v>1478</v>
      </c>
      <c r="G2229" s="225"/>
      <c r="H2229" s="228">
        <v>12.39</v>
      </c>
      <c r="I2229" s="229"/>
      <c r="J2229" s="225"/>
      <c r="K2229" s="225"/>
      <c r="L2229" s="230"/>
      <c r="M2229" s="231"/>
      <c r="N2229" s="232"/>
      <c r="O2229" s="232"/>
      <c r="P2229" s="232"/>
      <c r="Q2229" s="232"/>
      <c r="R2229" s="232"/>
      <c r="S2229" s="232"/>
      <c r="T2229" s="233"/>
      <c r="AT2229" s="234" t="s">
        <v>200</v>
      </c>
      <c r="AU2229" s="234" t="s">
        <v>81</v>
      </c>
      <c r="AV2229" s="14" t="s">
        <v>129</v>
      </c>
      <c r="AW2229" s="14" t="s">
        <v>30</v>
      </c>
      <c r="AX2229" s="14" t="s">
        <v>81</v>
      </c>
      <c r="AY2229" s="234" t="s">
        <v>124</v>
      </c>
    </row>
    <row r="2230" spans="1:65" s="2" customFormat="1" ht="24.2" customHeight="1">
      <c r="A2230" s="34"/>
      <c r="B2230" s="35"/>
      <c r="C2230" s="179" t="s">
        <v>933</v>
      </c>
      <c r="D2230" s="179" t="s">
        <v>125</v>
      </c>
      <c r="E2230" s="180" t="s">
        <v>1484</v>
      </c>
      <c r="F2230" s="181" t="s">
        <v>1485</v>
      </c>
      <c r="G2230" s="182" t="s">
        <v>526</v>
      </c>
      <c r="H2230" s="183">
        <v>37.17</v>
      </c>
      <c r="I2230" s="184"/>
      <c r="J2230" s="185">
        <f>ROUND(I2230*H2230,2)</f>
        <v>0</v>
      </c>
      <c r="K2230" s="186"/>
      <c r="L2230" s="39"/>
      <c r="M2230" s="187" t="s">
        <v>1</v>
      </c>
      <c r="N2230" s="188" t="s">
        <v>38</v>
      </c>
      <c r="O2230" s="71"/>
      <c r="P2230" s="189">
        <f>O2230*H2230</f>
        <v>0</v>
      </c>
      <c r="Q2230" s="189">
        <v>0</v>
      </c>
      <c r="R2230" s="189">
        <f>Q2230*H2230</f>
        <v>0</v>
      </c>
      <c r="S2230" s="189">
        <v>0</v>
      </c>
      <c r="T2230" s="190">
        <f>S2230*H2230</f>
        <v>0</v>
      </c>
      <c r="U2230" s="34"/>
      <c r="V2230" s="34"/>
      <c r="W2230" s="34"/>
      <c r="X2230" s="34"/>
      <c r="Y2230" s="34"/>
      <c r="Z2230" s="34"/>
      <c r="AA2230" s="34"/>
      <c r="AB2230" s="34"/>
      <c r="AC2230" s="34"/>
      <c r="AD2230" s="34"/>
      <c r="AE2230" s="34"/>
      <c r="AR2230" s="191" t="s">
        <v>129</v>
      </c>
      <c r="AT2230" s="191" t="s">
        <v>125</v>
      </c>
      <c r="AU2230" s="191" t="s">
        <v>81</v>
      </c>
      <c r="AY2230" s="17" t="s">
        <v>124</v>
      </c>
      <c r="BE2230" s="192">
        <f>IF(N2230="základní",J2230,0)</f>
        <v>0</v>
      </c>
      <c r="BF2230" s="192">
        <f>IF(N2230="snížená",J2230,0)</f>
        <v>0</v>
      </c>
      <c r="BG2230" s="192">
        <f>IF(N2230="zákl. přenesená",J2230,0)</f>
        <v>0</v>
      </c>
      <c r="BH2230" s="192">
        <f>IF(N2230="sníž. přenesená",J2230,0)</f>
        <v>0</v>
      </c>
      <c r="BI2230" s="192">
        <f>IF(N2230="nulová",J2230,0)</f>
        <v>0</v>
      </c>
      <c r="BJ2230" s="17" t="s">
        <v>81</v>
      </c>
      <c r="BK2230" s="192">
        <f>ROUND(I2230*H2230,2)</f>
        <v>0</v>
      </c>
      <c r="BL2230" s="17" t="s">
        <v>129</v>
      </c>
      <c r="BM2230" s="191" t="s">
        <v>1486</v>
      </c>
    </row>
    <row r="2231" spans="1:65" s="12" customFormat="1" ht="11.25">
      <c r="B2231" s="203"/>
      <c r="C2231" s="204"/>
      <c r="D2231" s="193" t="s">
        <v>200</v>
      </c>
      <c r="E2231" s="205" t="s">
        <v>1</v>
      </c>
      <c r="F2231" s="206" t="s">
        <v>1470</v>
      </c>
      <c r="G2231" s="204"/>
      <c r="H2231" s="205" t="s">
        <v>1</v>
      </c>
      <c r="I2231" s="207"/>
      <c r="J2231" s="204"/>
      <c r="K2231" s="204"/>
      <c r="L2231" s="208"/>
      <c r="M2231" s="209"/>
      <c r="N2231" s="210"/>
      <c r="O2231" s="210"/>
      <c r="P2231" s="210"/>
      <c r="Q2231" s="210"/>
      <c r="R2231" s="210"/>
      <c r="S2231" s="210"/>
      <c r="T2231" s="211"/>
      <c r="AT2231" s="212" t="s">
        <v>200</v>
      </c>
      <c r="AU2231" s="212" t="s">
        <v>81</v>
      </c>
      <c r="AV2231" s="12" t="s">
        <v>81</v>
      </c>
      <c r="AW2231" s="12" t="s">
        <v>30</v>
      </c>
      <c r="AX2231" s="12" t="s">
        <v>73</v>
      </c>
      <c r="AY2231" s="212" t="s">
        <v>124</v>
      </c>
    </row>
    <row r="2232" spans="1:65" s="12" customFormat="1" ht="22.5">
      <c r="B2232" s="203"/>
      <c r="C2232" s="204"/>
      <c r="D2232" s="193" t="s">
        <v>200</v>
      </c>
      <c r="E2232" s="205" t="s">
        <v>1</v>
      </c>
      <c r="F2232" s="206" t="s">
        <v>1476</v>
      </c>
      <c r="G2232" s="204"/>
      <c r="H2232" s="205" t="s">
        <v>1</v>
      </c>
      <c r="I2232" s="207"/>
      <c r="J2232" s="204"/>
      <c r="K2232" s="204"/>
      <c r="L2232" s="208"/>
      <c r="M2232" s="209"/>
      <c r="N2232" s="210"/>
      <c r="O2232" s="210"/>
      <c r="P2232" s="210"/>
      <c r="Q2232" s="210"/>
      <c r="R2232" s="210"/>
      <c r="S2232" s="210"/>
      <c r="T2232" s="211"/>
      <c r="AT2232" s="212" t="s">
        <v>200</v>
      </c>
      <c r="AU2232" s="212" t="s">
        <v>81</v>
      </c>
      <c r="AV2232" s="12" t="s">
        <v>81</v>
      </c>
      <c r="AW2232" s="12" t="s">
        <v>30</v>
      </c>
      <c r="AX2232" s="12" t="s">
        <v>73</v>
      </c>
      <c r="AY2232" s="212" t="s">
        <v>124</v>
      </c>
    </row>
    <row r="2233" spans="1:65" s="13" customFormat="1" ht="11.25">
      <c r="B2233" s="213"/>
      <c r="C2233" s="214"/>
      <c r="D2233" s="193" t="s">
        <v>200</v>
      </c>
      <c r="E2233" s="215" t="s">
        <v>1</v>
      </c>
      <c r="F2233" s="216" t="s">
        <v>1487</v>
      </c>
      <c r="G2233" s="214"/>
      <c r="H2233" s="217">
        <v>37.17</v>
      </c>
      <c r="I2233" s="218"/>
      <c r="J2233" s="214"/>
      <c r="K2233" s="214"/>
      <c r="L2233" s="219"/>
      <c r="M2233" s="220"/>
      <c r="N2233" s="221"/>
      <c r="O2233" s="221"/>
      <c r="P2233" s="221"/>
      <c r="Q2233" s="221"/>
      <c r="R2233" s="221"/>
      <c r="S2233" s="221"/>
      <c r="T2233" s="222"/>
      <c r="AT2233" s="223" t="s">
        <v>200</v>
      </c>
      <c r="AU2233" s="223" t="s">
        <v>81</v>
      </c>
      <c r="AV2233" s="13" t="s">
        <v>83</v>
      </c>
      <c r="AW2233" s="13" t="s">
        <v>30</v>
      </c>
      <c r="AX2233" s="13" t="s">
        <v>73</v>
      </c>
      <c r="AY2233" s="223" t="s">
        <v>124</v>
      </c>
    </row>
    <row r="2234" spans="1:65" s="14" customFormat="1" ht="11.25">
      <c r="B2234" s="224"/>
      <c r="C2234" s="225"/>
      <c r="D2234" s="193" t="s">
        <v>200</v>
      </c>
      <c r="E2234" s="226" t="s">
        <v>1</v>
      </c>
      <c r="F2234" s="227" t="s">
        <v>1478</v>
      </c>
      <c r="G2234" s="225"/>
      <c r="H2234" s="228">
        <v>37.17</v>
      </c>
      <c r="I2234" s="229"/>
      <c r="J2234" s="225"/>
      <c r="K2234" s="225"/>
      <c r="L2234" s="230"/>
      <c r="M2234" s="231"/>
      <c r="N2234" s="232"/>
      <c r="O2234" s="232"/>
      <c r="P2234" s="232"/>
      <c r="Q2234" s="232"/>
      <c r="R2234" s="232"/>
      <c r="S2234" s="232"/>
      <c r="T2234" s="233"/>
      <c r="AT2234" s="234" t="s">
        <v>200</v>
      </c>
      <c r="AU2234" s="234" t="s">
        <v>81</v>
      </c>
      <c r="AV2234" s="14" t="s">
        <v>129</v>
      </c>
      <c r="AW2234" s="14" t="s">
        <v>30</v>
      </c>
      <c r="AX2234" s="14" t="s">
        <v>81</v>
      </c>
      <c r="AY2234" s="234" t="s">
        <v>124</v>
      </c>
    </row>
    <row r="2235" spans="1:65" s="2" customFormat="1" ht="24.2" customHeight="1">
      <c r="A2235" s="34"/>
      <c r="B2235" s="35"/>
      <c r="C2235" s="179" t="s">
        <v>1488</v>
      </c>
      <c r="D2235" s="179" t="s">
        <v>125</v>
      </c>
      <c r="E2235" s="180" t="s">
        <v>1489</v>
      </c>
      <c r="F2235" s="181" t="s">
        <v>1490</v>
      </c>
      <c r="G2235" s="182" t="s">
        <v>526</v>
      </c>
      <c r="H2235" s="183">
        <v>12.39</v>
      </c>
      <c r="I2235" s="184"/>
      <c r="J2235" s="185">
        <f>ROUND(I2235*H2235,2)</f>
        <v>0</v>
      </c>
      <c r="K2235" s="186"/>
      <c r="L2235" s="39"/>
      <c r="M2235" s="187" t="s">
        <v>1</v>
      </c>
      <c r="N2235" s="188" t="s">
        <v>38</v>
      </c>
      <c r="O2235" s="71"/>
      <c r="P2235" s="189">
        <f>O2235*H2235</f>
        <v>0</v>
      </c>
      <c r="Q2235" s="189">
        <v>0</v>
      </c>
      <c r="R2235" s="189">
        <f>Q2235*H2235</f>
        <v>0</v>
      </c>
      <c r="S2235" s="189">
        <v>0</v>
      </c>
      <c r="T2235" s="190">
        <f>S2235*H2235</f>
        <v>0</v>
      </c>
      <c r="U2235" s="34"/>
      <c r="V2235" s="34"/>
      <c r="W2235" s="34"/>
      <c r="X2235" s="34"/>
      <c r="Y2235" s="34"/>
      <c r="Z2235" s="34"/>
      <c r="AA2235" s="34"/>
      <c r="AB2235" s="34"/>
      <c r="AC2235" s="34"/>
      <c r="AD2235" s="34"/>
      <c r="AE2235" s="34"/>
      <c r="AR2235" s="191" t="s">
        <v>129</v>
      </c>
      <c r="AT2235" s="191" t="s">
        <v>125</v>
      </c>
      <c r="AU2235" s="191" t="s">
        <v>81</v>
      </c>
      <c r="AY2235" s="17" t="s">
        <v>124</v>
      </c>
      <c r="BE2235" s="192">
        <f>IF(N2235="základní",J2235,0)</f>
        <v>0</v>
      </c>
      <c r="BF2235" s="192">
        <f>IF(N2235="snížená",J2235,0)</f>
        <v>0</v>
      </c>
      <c r="BG2235" s="192">
        <f>IF(N2235="zákl. přenesená",J2235,0)</f>
        <v>0</v>
      </c>
      <c r="BH2235" s="192">
        <f>IF(N2235="sníž. přenesená",J2235,0)</f>
        <v>0</v>
      </c>
      <c r="BI2235" s="192">
        <f>IF(N2235="nulová",J2235,0)</f>
        <v>0</v>
      </c>
      <c r="BJ2235" s="17" t="s">
        <v>81</v>
      </c>
      <c r="BK2235" s="192">
        <f>ROUND(I2235*H2235,2)</f>
        <v>0</v>
      </c>
      <c r="BL2235" s="17" t="s">
        <v>129</v>
      </c>
      <c r="BM2235" s="191" t="s">
        <v>1491</v>
      </c>
    </row>
    <row r="2236" spans="1:65" s="12" customFormat="1" ht="11.25">
      <c r="B2236" s="203"/>
      <c r="C2236" s="204"/>
      <c r="D2236" s="193" t="s">
        <v>200</v>
      </c>
      <c r="E2236" s="205" t="s">
        <v>1</v>
      </c>
      <c r="F2236" s="206" t="s">
        <v>1470</v>
      </c>
      <c r="G2236" s="204"/>
      <c r="H2236" s="205" t="s">
        <v>1</v>
      </c>
      <c r="I2236" s="207"/>
      <c r="J2236" s="204"/>
      <c r="K2236" s="204"/>
      <c r="L2236" s="208"/>
      <c r="M2236" s="209"/>
      <c r="N2236" s="210"/>
      <c r="O2236" s="210"/>
      <c r="P2236" s="210"/>
      <c r="Q2236" s="210"/>
      <c r="R2236" s="210"/>
      <c r="S2236" s="210"/>
      <c r="T2236" s="211"/>
      <c r="AT2236" s="212" t="s">
        <v>200</v>
      </c>
      <c r="AU2236" s="212" t="s">
        <v>81</v>
      </c>
      <c r="AV2236" s="12" t="s">
        <v>81</v>
      </c>
      <c r="AW2236" s="12" t="s">
        <v>30</v>
      </c>
      <c r="AX2236" s="12" t="s">
        <v>73</v>
      </c>
      <c r="AY2236" s="212" t="s">
        <v>124</v>
      </c>
    </row>
    <row r="2237" spans="1:65" s="12" customFormat="1" ht="22.5">
      <c r="B2237" s="203"/>
      <c r="C2237" s="204"/>
      <c r="D2237" s="193" t="s">
        <v>200</v>
      </c>
      <c r="E2237" s="205" t="s">
        <v>1</v>
      </c>
      <c r="F2237" s="206" t="s">
        <v>1476</v>
      </c>
      <c r="G2237" s="204"/>
      <c r="H2237" s="205" t="s">
        <v>1</v>
      </c>
      <c r="I2237" s="207"/>
      <c r="J2237" s="204"/>
      <c r="K2237" s="204"/>
      <c r="L2237" s="208"/>
      <c r="M2237" s="209"/>
      <c r="N2237" s="210"/>
      <c r="O2237" s="210"/>
      <c r="P2237" s="210"/>
      <c r="Q2237" s="210"/>
      <c r="R2237" s="210"/>
      <c r="S2237" s="210"/>
      <c r="T2237" s="211"/>
      <c r="AT2237" s="212" t="s">
        <v>200</v>
      </c>
      <c r="AU2237" s="212" t="s">
        <v>81</v>
      </c>
      <c r="AV2237" s="12" t="s">
        <v>81</v>
      </c>
      <c r="AW2237" s="12" t="s">
        <v>30</v>
      </c>
      <c r="AX2237" s="12" t="s">
        <v>73</v>
      </c>
      <c r="AY2237" s="212" t="s">
        <v>124</v>
      </c>
    </row>
    <row r="2238" spans="1:65" s="13" customFormat="1" ht="11.25">
      <c r="B2238" s="213"/>
      <c r="C2238" s="214"/>
      <c r="D2238" s="193" t="s">
        <v>200</v>
      </c>
      <c r="E2238" s="215" t="s">
        <v>1</v>
      </c>
      <c r="F2238" s="216" t="s">
        <v>1483</v>
      </c>
      <c r="G2238" s="214"/>
      <c r="H2238" s="217">
        <v>12.39</v>
      </c>
      <c r="I2238" s="218"/>
      <c r="J2238" s="214"/>
      <c r="K2238" s="214"/>
      <c r="L2238" s="219"/>
      <c r="M2238" s="220"/>
      <c r="N2238" s="221"/>
      <c r="O2238" s="221"/>
      <c r="P2238" s="221"/>
      <c r="Q2238" s="221"/>
      <c r="R2238" s="221"/>
      <c r="S2238" s="221"/>
      <c r="T2238" s="222"/>
      <c r="AT2238" s="223" t="s">
        <v>200</v>
      </c>
      <c r="AU2238" s="223" t="s">
        <v>81</v>
      </c>
      <c r="AV2238" s="13" t="s">
        <v>83</v>
      </c>
      <c r="AW2238" s="13" t="s">
        <v>30</v>
      </c>
      <c r="AX2238" s="13" t="s">
        <v>73</v>
      </c>
      <c r="AY2238" s="223" t="s">
        <v>124</v>
      </c>
    </row>
    <row r="2239" spans="1:65" s="14" customFormat="1" ht="11.25">
      <c r="B2239" s="224"/>
      <c r="C2239" s="225"/>
      <c r="D2239" s="193" t="s">
        <v>200</v>
      </c>
      <c r="E2239" s="226" t="s">
        <v>1</v>
      </c>
      <c r="F2239" s="227" t="s">
        <v>1478</v>
      </c>
      <c r="G2239" s="225"/>
      <c r="H2239" s="228">
        <v>12.39</v>
      </c>
      <c r="I2239" s="229"/>
      <c r="J2239" s="225"/>
      <c r="K2239" s="225"/>
      <c r="L2239" s="230"/>
      <c r="M2239" s="246"/>
      <c r="N2239" s="247"/>
      <c r="O2239" s="247"/>
      <c r="P2239" s="247"/>
      <c r="Q2239" s="247"/>
      <c r="R2239" s="247"/>
      <c r="S2239" s="247"/>
      <c r="T2239" s="248"/>
      <c r="AT2239" s="234" t="s">
        <v>200</v>
      </c>
      <c r="AU2239" s="234" t="s">
        <v>81</v>
      </c>
      <c r="AV2239" s="14" t="s">
        <v>129</v>
      </c>
      <c r="AW2239" s="14" t="s">
        <v>30</v>
      </c>
      <c r="AX2239" s="14" t="s">
        <v>81</v>
      </c>
      <c r="AY2239" s="234" t="s">
        <v>124</v>
      </c>
    </row>
    <row r="2240" spans="1:65" s="2" customFormat="1" ht="6.95" customHeight="1">
      <c r="A2240" s="34"/>
      <c r="B2240" s="54"/>
      <c r="C2240" s="55"/>
      <c r="D2240" s="55"/>
      <c r="E2240" s="55"/>
      <c r="F2240" s="55"/>
      <c r="G2240" s="55"/>
      <c r="H2240" s="55"/>
      <c r="I2240" s="55"/>
      <c r="J2240" s="55"/>
      <c r="K2240" s="55"/>
      <c r="L2240" s="39"/>
      <c r="M2240" s="34"/>
      <c r="O2240" s="34"/>
      <c r="P2240" s="34"/>
      <c r="Q2240" s="34"/>
      <c r="R2240" s="34"/>
      <c r="S2240" s="34"/>
      <c r="T2240" s="34"/>
      <c r="U2240" s="34"/>
      <c r="V2240" s="34"/>
      <c r="W2240" s="34"/>
      <c r="X2240" s="34"/>
      <c r="Y2240" s="34"/>
      <c r="Z2240" s="34"/>
      <c r="AA2240" s="34"/>
      <c r="AB2240" s="34"/>
      <c r="AC2240" s="34"/>
      <c r="AD2240" s="34"/>
      <c r="AE2240" s="34"/>
    </row>
  </sheetData>
  <sheetProtection algorithmName="SHA-512" hashValue="mlmZFgidhBEDV3V3rmicx5KRsauY/Pm79pkGq0XHOc7+ao7N9wCgBVtcfr0IpIomKUbbjpOwtFMc3yCXpfVk9w==" saltValue="/g0rd5ByT2wJPu8vlCgITR4gCrNlhTjgyEkjzE0ZX6j22BVNwUzngi9kQ/Se0Go2vLF4/mqvNelcGMiX4/PNeg==" spinCount="100000" sheet="1" objects="1" scenarios="1" formatColumns="0" formatRows="0" autoFilter="0"/>
  <autoFilter ref="C136:K2239"/>
  <mergeCells count="9">
    <mergeCell ref="E87:H87"/>
    <mergeCell ref="E127:H127"/>
    <mergeCell ref="E129:H12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9"/>
      <c r="M2" s="289"/>
      <c r="N2" s="289"/>
      <c r="O2" s="289"/>
      <c r="P2" s="289"/>
      <c r="Q2" s="289"/>
      <c r="R2" s="289"/>
      <c r="S2" s="289"/>
      <c r="T2" s="289"/>
      <c r="U2" s="289"/>
      <c r="V2" s="289"/>
      <c r="AT2" s="17" t="s">
        <v>89</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99</v>
      </c>
      <c r="L4" s="20"/>
      <c r="M4" s="111" t="s">
        <v>10</v>
      </c>
      <c r="AT4" s="17" t="s">
        <v>4</v>
      </c>
    </row>
    <row r="5" spans="1:46" s="1" customFormat="1" ht="6.95" customHeight="1">
      <c r="B5" s="20"/>
      <c r="L5" s="20"/>
    </row>
    <row r="6" spans="1:46" s="1" customFormat="1" ht="12" customHeight="1">
      <c r="B6" s="20"/>
      <c r="D6" s="112" t="s">
        <v>16</v>
      </c>
      <c r="L6" s="20"/>
    </row>
    <row r="7" spans="1:46" s="1" customFormat="1" ht="16.5" customHeight="1">
      <c r="B7" s="20"/>
      <c r="E7" s="290" t="str">
        <f>'Rekapitulace stavby'!K6</f>
        <v>Stavební úpravy MŠ Galvase Ostrava RO</v>
      </c>
      <c r="F7" s="291"/>
      <c r="G7" s="291"/>
      <c r="H7" s="291"/>
      <c r="L7" s="20"/>
    </row>
    <row r="8" spans="1:46" s="2" customFormat="1" ht="12" customHeight="1">
      <c r="A8" s="34"/>
      <c r="B8" s="39"/>
      <c r="C8" s="34"/>
      <c r="D8" s="112" t="s">
        <v>100</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2" t="s">
        <v>1492</v>
      </c>
      <c r="F9" s="293"/>
      <c r="G9" s="293"/>
      <c r="H9" s="293"/>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30. 1. 2023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4" t="str">
        <f>'Rekapitulace stavby'!E14</f>
        <v>Vyplň údaj</v>
      </c>
      <c r="F18" s="295"/>
      <c r="G18" s="295"/>
      <c r="H18" s="295"/>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296" t="s">
        <v>1</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ROUND((SUM(BE124:BE479)),  2)</f>
        <v>0</v>
      </c>
      <c r="G33" s="34"/>
      <c r="H33" s="34"/>
      <c r="I33" s="124">
        <v>0.21</v>
      </c>
      <c r="J33" s="123">
        <f>ROUND(((SUM(BE124:BE479))*I33),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ROUND((SUM(BF124:BF479)),  2)</f>
        <v>0</v>
      </c>
      <c r="G34" s="34"/>
      <c r="H34" s="34"/>
      <c r="I34" s="124">
        <v>0.15</v>
      </c>
      <c r="J34" s="123">
        <f>ROUND(((SUM(BF124:BF479))*I34),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ROUND((SUM(BG124:BG479)),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ROUND((SUM(BH124:BH479)),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ROUND((SUM(BI124:BI479)),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7" t="str">
        <f>E7</f>
        <v>Stavební úpravy MŠ Galvase Ostrava RO</v>
      </c>
      <c r="F85" s="298"/>
      <c r="G85" s="298"/>
      <c r="H85" s="29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49" t="str">
        <f>E9</f>
        <v>03 - SO 02 Zdravotechnika</v>
      </c>
      <c r="F87" s="299"/>
      <c r="G87" s="299"/>
      <c r="H87" s="299"/>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30. 1. 2023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103</v>
      </c>
      <c r="D94" s="144"/>
      <c r="E94" s="144"/>
      <c r="F94" s="144"/>
      <c r="G94" s="144"/>
      <c r="H94" s="144"/>
      <c r="I94" s="144"/>
      <c r="J94" s="145" t="s">
        <v>104</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105</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106</v>
      </c>
    </row>
    <row r="97" spans="1:31" s="9" customFormat="1" ht="24.95" customHeight="1">
      <c r="B97" s="147"/>
      <c r="C97" s="148"/>
      <c r="D97" s="149" t="s">
        <v>1493</v>
      </c>
      <c r="E97" s="150"/>
      <c r="F97" s="150"/>
      <c r="G97" s="150"/>
      <c r="H97" s="150"/>
      <c r="I97" s="150"/>
      <c r="J97" s="151">
        <f>J125</f>
        <v>0</v>
      </c>
      <c r="K97" s="148"/>
      <c r="L97" s="152"/>
    </row>
    <row r="98" spans="1:31" s="9" customFormat="1" ht="24.95" customHeight="1">
      <c r="B98" s="147"/>
      <c r="C98" s="148"/>
      <c r="D98" s="149" t="s">
        <v>1494</v>
      </c>
      <c r="E98" s="150"/>
      <c r="F98" s="150"/>
      <c r="G98" s="150"/>
      <c r="H98" s="150"/>
      <c r="I98" s="150"/>
      <c r="J98" s="151">
        <f>J129</f>
        <v>0</v>
      </c>
      <c r="K98" s="148"/>
      <c r="L98" s="152"/>
    </row>
    <row r="99" spans="1:31" s="9" customFormat="1" ht="24.95" customHeight="1">
      <c r="B99" s="147"/>
      <c r="C99" s="148"/>
      <c r="D99" s="149" t="s">
        <v>1495</v>
      </c>
      <c r="E99" s="150"/>
      <c r="F99" s="150"/>
      <c r="G99" s="150"/>
      <c r="H99" s="150"/>
      <c r="I99" s="150"/>
      <c r="J99" s="151">
        <f>J140</f>
        <v>0</v>
      </c>
      <c r="K99" s="148"/>
      <c r="L99" s="152"/>
    </row>
    <row r="100" spans="1:31" s="9" customFormat="1" ht="24.95" customHeight="1">
      <c r="B100" s="147"/>
      <c r="C100" s="148"/>
      <c r="D100" s="149" t="s">
        <v>1496</v>
      </c>
      <c r="E100" s="150"/>
      <c r="F100" s="150"/>
      <c r="G100" s="150"/>
      <c r="H100" s="150"/>
      <c r="I100" s="150"/>
      <c r="J100" s="151">
        <f>J143</f>
        <v>0</v>
      </c>
      <c r="K100" s="148"/>
      <c r="L100" s="152"/>
    </row>
    <row r="101" spans="1:31" s="9" customFormat="1" ht="24.95" customHeight="1">
      <c r="B101" s="147"/>
      <c r="C101" s="148"/>
      <c r="D101" s="149" t="s">
        <v>1497</v>
      </c>
      <c r="E101" s="150"/>
      <c r="F101" s="150"/>
      <c r="G101" s="150"/>
      <c r="H101" s="150"/>
      <c r="I101" s="150"/>
      <c r="J101" s="151">
        <f>J153</f>
        <v>0</v>
      </c>
      <c r="K101" s="148"/>
      <c r="L101" s="152"/>
    </row>
    <row r="102" spans="1:31" s="9" customFormat="1" ht="24.95" customHeight="1">
      <c r="B102" s="147"/>
      <c r="C102" s="148"/>
      <c r="D102" s="149" t="s">
        <v>1498</v>
      </c>
      <c r="E102" s="150"/>
      <c r="F102" s="150"/>
      <c r="G102" s="150"/>
      <c r="H102" s="150"/>
      <c r="I102" s="150"/>
      <c r="J102" s="151">
        <f>J201</f>
        <v>0</v>
      </c>
      <c r="K102" s="148"/>
      <c r="L102" s="152"/>
    </row>
    <row r="103" spans="1:31" s="9" customFormat="1" ht="24.95" customHeight="1">
      <c r="B103" s="147"/>
      <c r="C103" s="148"/>
      <c r="D103" s="149" t="s">
        <v>1499</v>
      </c>
      <c r="E103" s="150"/>
      <c r="F103" s="150"/>
      <c r="G103" s="150"/>
      <c r="H103" s="150"/>
      <c r="I103" s="150"/>
      <c r="J103" s="151">
        <f>J369</f>
        <v>0</v>
      </c>
      <c r="K103" s="148"/>
      <c r="L103" s="152"/>
    </row>
    <row r="104" spans="1:31" s="9" customFormat="1" ht="24.95" customHeight="1">
      <c r="B104" s="147"/>
      <c r="C104" s="148"/>
      <c r="D104" s="149" t="s">
        <v>1500</v>
      </c>
      <c r="E104" s="150"/>
      <c r="F104" s="150"/>
      <c r="G104" s="150"/>
      <c r="H104" s="150"/>
      <c r="I104" s="150"/>
      <c r="J104" s="151">
        <f>J474</f>
        <v>0</v>
      </c>
      <c r="K104" s="148"/>
      <c r="L104" s="152"/>
    </row>
    <row r="105" spans="1:31"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109</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97" t="str">
        <f>E7</f>
        <v>Stavební úpravy MŠ Galvase Ostrava RO</v>
      </c>
      <c r="F114" s="298"/>
      <c r="G114" s="298"/>
      <c r="H114" s="298"/>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100</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49" t="str">
        <f>E9</f>
        <v>03 - SO 02 Zdravotechnika</v>
      </c>
      <c r="F116" s="299"/>
      <c r="G116" s="299"/>
      <c r="H116" s="299"/>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 xml:space="preserve"> </v>
      </c>
      <c r="G118" s="36"/>
      <c r="H118" s="36"/>
      <c r="I118" s="29" t="s">
        <v>22</v>
      </c>
      <c r="J118" s="66" t="str">
        <f>IF(J12="","",J12)</f>
        <v>30. 1. 2023</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24</v>
      </c>
      <c r="D120" s="36"/>
      <c r="E120" s="36"/>
      <c r="F120" s="27" t="str">
        <f>E15</f>
        <v xml:space="preserve"> </v>
      </c>
      <c r="G120" s="36"/>
      <c r="H120" s="36"/>
      <c r="I120" s="29" t="s">
        <v>29</v>
      </c>
      <c r="J120" s="32" t="str">
        <f>E21</f>
        <v xml:space="preserve"> </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IF(E18="","",E18)</f>
        <v>Vyplň údaj</v>
      </c>
      <c r="G121" s="36"/>
      <c r="H121" s="36"/>
      <c r="I121" s="29" t="s">
        <v>31</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0" customFormat="1" ht="29.25" customHeight="1">
      <c r="A123" s="153"/>
      <c r="B123" s="154"/>
      <c r="C123" s="155" t="s">
        <v>110</v>
      </c>
      <c r="D123" s="156" t="s">
        <v>58</v>
      </c>
      <c r="E123" s="156" t="s">
        <v>54</v>
      </c>
      <c r="F123" s="156" t="s">
        <v>55</v>
      </c>
      <c r="G123" s="156" t="s">
        <v>111</v>
      </c>
      <c r="H123" s="156" t="s">
        <v>112</v>
      </c>
      <c r="I123" s="156" t="s">
        <v>113</v>
      </c>
      <c r="J123" s="157" t="s">
        <v>104</v>
      </c>
      <c r="K123" s="158" t="s">
        <v>114</v>
      </c>
      <c r="L123" s="159"/>
      <c r="M123" s="75" t="s">
        <v>1</v>
      </c>
      <c r="N123" s="76" t="s">
        <v>37</v>
      </c>
      <c r="O123" s="76" t="s">
        <v>115</v>
      </c>
      <c r="P123" s="76" t="s">
        <v>116</v>
      </c>
      <c r="Q123" s="76" t="s">
        <v>117</v>
      </c>
      <c r="R123" s="76" t="s">
        <v>118</v>
      </c>
      <c r="S123" s="76" t="s">
        <v>119</v>
      </c>
      <c r="T123" s="77" t="s">
        <v>120</v>
      </c>
      <c r="U123" s="153"/>
      <c r="V123" s="153"/>
      <c r="W123" s="153"/>
      <c r="X123" s="153"/>
      <c r="Y123" s="153"/>
      <c r="Z123" s="153"/>
      <c r="AA123" s="153"/>
      <c r="AB123" s="153"/>
      <c r="AC123" s="153"/>
      <c r="AD123" s="153"/>
      <c r="AE123" s="153"/>
    </row>
    <row r="124" spans="1:65" s="2" customFormat="1" ht="22.9" customHeight="1">
      <c r="A124" s="34"/>
      <c r="B124" s="35"/>
      <c r="C124" s="82" t="s">
        <v>121</v>
      </c>
      <c r="D124" s="36"/>
      <c r="E124" s="36"/>
      <c r="F124" s="36"/>
      <c r="G124" s="36"/>
      <c r="H124" s="36"/>
      <c r="I124" s="36"/>
      <c r="J124" s="160">
        <f>BK124</f>
        <v>0</v>
      </c>
      <c r="K124" s="36"/>
      <c r="L124" s="39"/>
      <c r="M124" s="78"/>
      <c r="N124" s="161"/>
      <c r="O124" s="79"/>
      <c r="P124" s="162">
        <f>P125+P129+P140+P143+P153+P201+P369+P474</f>
        <v>0</v>
      </c>
      <c r="Q124" s="79"/>
      <c r="R124" s="162">
        <f>R125+R129+R140+R143+R153+R201+R369+R474</f>
        <v>0</v>
      </c>
      <c r="S124" s="79"/>
      <c r="T124" s="163">
        <f>T125+T129+T140+T143+T153+T201+T369+T474</f>
        <v>0</v>
      </c>
      <c r="U124" s="34"/>
      <c r="V124" s="34"/>
      <c r="W124" s="34"/>
      <c r="X124" s="34"/>
      <c r="Y124" s="34"/>
      <c r="Z124" s="34"/>
      <c r="AA124" s="34"/>
      <c r="AB124" s="34"/>
      <c r="AC124" s="34"/>
      <c r="AD124" s="34"/>
      <c r="AE124" s="34"/>
      <c r="AT124" s="17" t="s">
        <v>72</v>
      </c>
      <c r="AU124" s="17" t="s">
        <v>106</v>
      </c>
      <c r="BK124" s="164">
        <f>BK125+BK129+BK140+BK143+BK153+BK201+BK369+BK474</f>
        <v>0</v>
      </c>
    </row>
    <row r="125" spans="1:65" s="11" customFormat="1" ht="25.9" customHeight="1">
      <c r="B125" s="165"/>
      <c r="C125" s="166"/>
      <c r="D125" s="167" t="s">
        <v>72</v>
      </c>
      <c r="E125" s="168" t="s">
        <v>1501</v>
      </c>
      <c r="F125" s="168" t="s">
        <v>1502</v>
      </c>
      <c r="G125" s="166"/>
      <c r="H125" s="166"/>
      <c r="I125" s="169"/>
      <c r="J125" s="170">
        <f>BK125</f>
        <v>0</v>
      </c>
      <c r="K125" s="166"/>
      <c r="L125" s="171"/>
      <c r="M125" s="172"/>
      <c r="N125" s="173"/>
      <c r="O125" s="173"/>
      <c r="P125" s="174">
        <f>SUM(P126:P128)</f>
        <v>0</v>
      </c>
      <c r="Q125" s="173"/>
      <c r="R125" s="174">
        <f>SUM(R126:R128)</f>
        <v>0</v>
      </c>
      <c r="S125" s="173"/>
      <c r="T125" s="175">
        <f>SUM(T126:T128)</f>
        <v>0</v>
      </c>
      <c r="AR125" s="176" t="s">
        <v>81</v>
      </c>
      <c r="AT125" s="177" t="s">
        <v>72</v>
      </c>
      <c r="AU125" s="177" t="s">
        <v>73</v>
      </c>
      <c r="AY125" s="176" t="s">
        <v>124</v>
      </c>
      <c r="BK125" s="178">
        <f>SUM(BK126:BK128)</f>
        <v>0</v>
      </c>
    </row>
    <row r="126" spans="1:65" s="2" customFormat="1" ht="37.9" customHeight="1">
      <c r="A126" s="34"/>
      <c r="B126" s="35"/>
      <c r="C126" s="179" t="s">
        <v>1503</v>
      </c>
      <c r="D126" s="179" t="s">
        <v>125</v>
      </c>
      <c r="E126" s="180" t="s">
        <v>1504</v>
      </c>
      <c r="F126" s="181" t="s">
        <v>1505</v>
      </c>
      <c r="G126" s="182" t="s">
        <v>216</v>
      </c>
      <c r="H126" s="183">
        <v>115</v>
      </c>
      <c r="I126" s="184"/>
      <c r="J126" s="185">
        <f>ROUND(I126*H126,2)</f>
        <v>0</v>
      </c>
      <c r="K126" s="186"/>
      <c r="L126" s="39"/>
      <c r="M126" s="187" t="s">
        <v>1</v>
      </c>
      <c r="N126" s="188" t="s">
        <v>38</v>
      </c>
      <c r="O126" s="71"/>
      <c r="P126" s="189">
        <f>O126*H126</f>
        <v>0</v>
      </c>
      <c r="Q126" s="189">
        <v>0</v>
      </c>
      <c r="R126" s="189">
        <f>Q126*H126</f>
        <v>0</v>
      </c>
      <c r="S126" s="189">
        <v>0</v>
      </c>
      <c r="T126" s="190">
        <f>S126*H126</f>
        <v>0</v>
      </c>
      <c r="U126" s="34"/>
      <c r="V126" s="34"/>
      <c r="W126" s="34"/>
      <c r="X126" s="34"/>
      <c r="Y126" s="34"/>
      <c r="Z126" s="34"/>
      <c r="AA126" s="34"/>
      <c r="AB126" s="34"/>
      <c r="AC126" s="34"/>
      <c r="AD126" s="34"/>
      <c r="AE126" s="34"/>
      <c r="AR126" s="191" t="s">
        <v>129</v>
      </c>
      <c r="AT126" s="191" t="s">
        <v>125</v>
      </c>
      <c r="AU126" s="191" t="s">
        <v>81</v>
      </c>
      <c r="AY126" s="17" t="s">
        <v>124</v>
      </c>
      <c r="BE126" s="192">
        <f>IF(N126="základní",J126,0)</f>
        <v>0</v>
      </c>
      <c r="BF126" s="192">
        <f>IF(N126="snížená",J126,0)</f>
        <v>0</v>
      </c>
      <c r="BG126" s="192">
        <f>IF(N126="zákl. přenesená",J126,0)</f>
        <v>0</v>
      </c>
      <c r="BH126" s="192">
        <f>IF(N126="sníž. přenesená",J126,0)</f>
        <v>0</v>
      </c>
      <c r="BI126" s="192">
        <f>IF(N126="nulová",J126,0)</f>
        <v>0</v>
      </c>
      <c r="BJ126" s="17" t="s">
        <v>81</v>
      </c>
      <c r="BK126" s="192">
        <f>ROUND(I126*H126,2)</f>
        <v>0</v>
      </c>
      <c r="BL126" s="17" t="s">
        <v>129</v>
      </c>
      <c r="BM126" s="191" t="s">
        <v>167</v>
      </c>
    </row>
    <row r="127" spans="1:65" s="13" customFormat="1" ht="11.25">
      <c r="B127" s="213"/>
      <c r="C127" s="214"/>
      <c r="D127" s="193" t="s">
        <v>200</v>
      </c>
      <c r="E127" s="215" t="s">
        <v>1</v>
      </c>
      <c r="F127" s="216" t="s">
        <v>1130</v>
      </c>
      <c r="G127" s="214"/>
      <c r="H127" s="217">
        <v>115</v>
      </c>
      <c r="I127" s="218"/>
      <c r="J127" s="214"/>
      <c r="K127" s="214"/>
      <c r="L127" s="219"/>
      <c r="M127" s="220"/>
      <c r="N127" s="221"/>
      <c r="O127" s="221"/>
      <c r="P127" s="221"/>
      <c r="Q127" s="221"/>
      <c r="R127" s="221"/>
      <c r="S127" s="221"/>
      <c r="T127" s="222"/>
      <c r="AT127" s="223" t="s">
        <v>200</v>
      </c>
      <c r="AU127" s="223" t="s">
        <v>81</v>
      </c>
      <c r="AV127" s="13" t="s">
        <v>83</v>
      </c>
      <c r="AW127" s="13" t="s">
        <v>30</v>
      </c>
      <c r="AX127" s="13" t="s">
        <v>73</v>
      </c>
      <c r="AY127" s="223" t="s">
        <v>124</v>
      </c>
    </row>
    <row r="128" spans="1:65" s="14" customFormat="1" ht="11.25">
      <c r="B128" s="224"/>
      <c r="C128" s="225"/>
      <c r="D128" s="193" t="s">
        <v>200</v>
      </c>
      <c r="E128" s="226" t="s">
        <v>1</v>
      </c>
      <c r="F128" s="227" t="s">
        <v>205</v>
      </c>
      <c r="G128" s="225"/>
      <c r="H128" s="228">
        <v>115</v>
      </c>
      <c r="I128" s="229"/>
      <c r="J128" s="225"/>
      <c r="K128" s="225"/>
      <c r="L128" s="230"/>
      <c r="M128" s="231"/>
      <c r="N128" s="232"/>
      <c r="O128" s="232"/>
      <c r="P128" s="232"/>
      <c r="Q128" s="232"/>
      <c r="R128" s="232"/>
      <c r="S128" s="232"/>
      <c r="T128" s="233"/>
      <c r="AT128" s="234" t="s">
        <v>200</v>
      </c>
      <c r="AU128" s="234" t="s">
        <v>81</v>
      </c>
      <c r="AV128" s="14" t="s">
        <v>129</v>
      </c>
      <c r="AW128" s="14" t="s">
        <v>30</v>
      </c>
      <c r="AX128" s="14" t="s">
        <v>81</v>
      </c>
      <c r="AY128" s="234" t="s">
        <v>124</v>
      </c>
    </row>
    <row r="129" spans="1:65" s="11" customFormat="1" ht="25.9" customHeight="1">
      <c r="B129" s="165"/>
      <c r="C129" s="166"/>
      <c r="D129" s="167" t="s">
        <v>72</v>
      </c>
      <c r="E129" s="168" t="s">
        <v>1506</v>
      </c>
      <c r="F129" s="168" t="s">
        <v>1507</v>
      </c>
      <c r="G129" s="166"/>
      <c r="H129" s="166"/>
      <c r="I129" s="169"/>
      <c r="J129" s="170">
        <f>BK129</f>
        <v>0</v>
      </c>
      <c r="K129" s="166"/>
      <c r="L129" s="171"/>
      <c r="M129" s="172"/>
      <c r="N129" s="173"/>
      <c r="O129" s="173"/>
      <c r="P129" s="174">
        <f>SUM(P130:P139)</f>
        <v>0</v>
      </c>
      <c r="Q129" s="173"/>
      <c r="R129" s="174">
        <f>SUM(R130:R139)</f>
        <v>0</v>
      </c>
      <c r="S129" s="173"/>
      <c r="T129" s="175">
        <f>SUM(T130:T139)</f>
        <v>0</v>
      </c>
      <c r="AR129" s="176" t="s">
        <v>81</v>
      </c>
      <c r="AT129" s="177" t="s">
        <v>72</v>
      </c>
      <c r="AU129" s="177" t="s">
        <v>73</v>
      </c>
      <c r="AY129" s="176" t="s">
        <v>124</v>
      </c>
      <c r="BK129" s="178">
        <f>SUM(BK130:BK139)</f>
        <v>0</v>
      </c>
    </row>
    <row r="130" spans="1:65" s="2" customFormat="1" ht="37.9" customHeight="1">
      <c r="A130" s="34"/>
      <c r="B130" s="35"/>
      <c r="C130" s="179" t="s">
        <v>1508</v>
      </c>
      <c r="D130" s="179" t="s">
        <v>125</v>
      </c>
      <c r="E130" s="180" t="s">
        <v>1509</v>
      </c>
      <c r="F130" s="181" t="s">
        <v>1510</v>
      </c>
      <c r="G130" s="182" t="s">
        <v>526</v>
      </c>
      <c r="H130" s="183">
        <v>1.7390000000000001</v>
      </c>
      <c r="I130" s="184"/>
      <c r="J130" s="185">
        <f>ROUND(I130*H130,2)</f>
        <v>0</v>
      </c>
      <c r="K130" s="186"/>
      <c r="L130" s="39"/>
      <c r="M130" s="187" t="s">
        <v>1</v>
      </c>
      <c r="N130" s="188" t="s">
        <v>38</v>
      </c>
      <c r="O130" s="71"/>
      <c r="P130" s="189">
        <f>O130*H130</f>
        <v>0</v>
      </c>
      <c r="Q130" s="189">
        <v>0</v>
      </c>
      <c r="R130" s="189">
        <f>Q130*H130</f>
        <v>0</v>
      </c>
      <c r="S130" s="189">
        <v>0</v>
      </c>
      <c r="T130" s="190">
        <f>S130*H130</f>
        <v>0</v>
      </c>
      <c r="U130" s="34"/>
      <c r="V130" s="34"/>
      <c r="W130" s="34"/>
      <c r="X130" s="34"/>
      <c r="Y130" s="34"/>
      <c r="Z130" s="34"/>
      <c r="AA130" s="34"/>
      <c r="AB130" s="34"/>
      <c r="AC130" s="34"/>
      <c r="AD130" s="34"/>
      <c r="AE130" s="34"/>
      <c r="AR130" s="191" t="s">
        <v>129</v>
      </c>
      <c r="AT130" s="191" t="s">
        <v>125</v>
      </c>
      <c r="AU130" s="191" t="s">
        <v>81</v>
      </c>
      <c r="AY130" s="17" t="s">
        <v>124</v>
      </c>
      <c r="BE130" s="192">
        <f>IF(N130="základní",J130,0)</f>
        <v>0</v>
      </c>
      <c r="BF130" s="192">
        <f>IF(N130="snížená",J130,0)</f>
        <v>0</v>
      </c>
      <c r="BG130" s="192">
        <f>IF(N130="zákl. přenesená",J130,0)</f>
        <v>0</v>
      </c>
      <c r="BH130" s="192">
        <f>IF(N130="sníž. přenesená",J130,0)</f>
        <v>0</v>
      </c>
      <c r="BI130" s="192">
        <f>IF(N130="nulová",J130,0)</f>
        <v>0</v>
      </c>
      <c r="BJ130" s="17" t="s">
        <v>81</v>
      </c>
      <c r="BK130" s="192">
        <f>ROUND(I130*H130,2)</f>
        <v>0</v>
      </c>
      <c r="BL130" s="17" t="s">
        <v>129</v>
      </c>
      <c r="BM130" s="191" t="s">
        <v>323</v>
      </c>
    </row>
    <row r="131" spans="1:65" s="2" customFormat="1" ht="55.5" customHeight="1">
      <c r="A131" s="34"/>
      <c r="B131" s="35"/>
      <c r="C131" s="179" t="s">
        <v>1511</v>
      </c>
      <c r="D131" s="179" t="s">
        <v>125</v>
      </c>
      <c r="E131" s="180" t="s">
        <v>1512</v>
      </c>
      <c r="F131" s="181" t="s">
        <v>1513</v>
      </c>
      <c r="G131" s="182" t="s">
        <v>526</v>
      </c>
      <c r="H131" s="183">
        <v>8.6950000000000003</v>
      </c>
      <c r="I131" s="184"/>
      <c r="J131" s="185">
        <f>ROUND(I131*H131,2)</f>
        <v>0</v>
      </c>
      <c r="K131" s="186"/>
      <c r="L131" s="39"/>
      <c r="M131" s="187" t="s">
        <v>1</v>
      </c>
      <c r="N131" s="188" t="s">
        <v>38</v>
      </c>
      <c r="O131" s="71"/>
      <c r="P131" s="189">
        <f>O131*H131</f>
        <v>0</v>
      </c>
      <c r="Q131" s="189">
        <v>0</v>
      </c>
      <c r="R131" s="189">
        <f>Q131*H131</f>
        <v>0</v>
      </c>
      <c r="S131" s="189">
        <v>0</v>
      </c>
      <c r="T131" s="190">
        <f>S131*H131</f>
        <v>0</v>
      </c>
      <c r="U131" s="34"/>
      <c r="V131" s="34"/>
      <c r="W131" s="34"/>
      <c r="X131" s="34"/>
      <c r="Y131" s="34"/>
      <c r="Z131" s="34"/>
      <c r="AA131" s="34"/>
      <c r="AB131" s="34"/>
      <c r="AC131" s="34"/>
      <c r="AD131" s="34"/>
      <c r="AE131" s="34"/>
      <c r="AR131" s="191" t="s">
        <v>129</v>
      </c>
      <c r="AT131" s="191" t="s">
        <v>125</v>
      </c>
      <c r="AU131" s="191" t="s">
        <v>81</v>
      </c>
      <c r="AY131" s="17" t="s">
        <v>124</v>
      </c>
      <c r="BE131" s="192">
        <f>IF(N131="základní",J131,0)</f>
        <v>0</v>
      </c>
      <c r="BF131" s="192">
        <f>IF(N131="snížená",J131,0)</f>
        <v>0</v>
      </c>
      <c r="BG131" s="192">
        <f>IF(N131="zákl. přenesená",J131,0)</f>
        <v>0</v>
      </c>
      <c r="BH131" s="192">
        <f>IF(N131="sníž. přenesená",J131,0)</f>
        <v>0</v>
      </c>
      <c r="BI131" s="192">
        <f>IF(N131="nulová",J131,0)</f>
        <v>0</v>
      </c>
      <c r="BJ131" s="17" t="s">
        <v>81</v>
      </c>
      <c r="BK131" s="192">
        <f>ROUND(I131*H131,2)</f>
        <v>0</v>
      </c>
      <c r="BL131" s="17" t="s">
        <v>129</v>
      </c>
      <c r="BM131" s="191" t="s">
        <v>258</v>
      </c>
    </row>
    <row r="132" spans="1:65" s="2" customFormat="1" ht="19.5">
      <c r="A132" s="34"/>
      <c r="B132" s="35"/>
      <c r="C132" s="36"/>
      <c r="D132" s="193" t="s">
        <v>130</v>
      </c>
      <c r="E132" s="36"/>
      <c r="F132" s="194" t="s">
        <v>1514</v>
      </c>
      <c r="G132" s="36"/>
      <c r="H132" s="36"/>
      <c r="I132" s="195"/>
      <c r="J132" s="36"/>
      <c r="K132" s="36"/>
      <c r="L132" s="39"/>
      <c r="M132" s="196"/>
      <c r="N132" s="197"/>
      <c r="O132" s="71"/>
      <c r="P132" s="71"/>
      <c r="Q132" s="71"/>
      <c r="R132" s="71"/>
      <c r="S132" s="71"/>
      <c r="T132" s="72"/>
      <c r="U132" s="34"/>
      <c r="V132" s="34"/>
      <c r="W132" s="34"/>
      <c r="X132" s="34"/>
      <c r="Y132" s="34"/>
      <c r="Z132" s="34"/>
      <c r="AA132" s="34"/>
      <c r="AB132" s="34"/>
      <c r="AC132" s="34"/>
      <c r="AD132" s="34"/>
      <c r="AE132" s="34"/>
      <c r="AT132" s="17" t="s">
        <v>130</v>
      </c>
      <c r="AU132" s="17" t="s">
        <v>81</v>
      </c>
    </row>
    <row r="133" spans="1:65" s="13" customFormat="1" ht="11.25">
      <c r="B133" s="213"/>
      <c r="C133" s="214"/>
      <c r="D133" s="193" t="s">
        <v>200</v>
      </c>
      <c r="E133" s="215" t="s">
        <v>1</v>
      </c>
      <c r="F133" s="216" t="s">
        <v>1515</v>
      </c>
      <c r="G133" s="214"/>
      <c r="H133" s="217">
        <v>8.6950000000000003</v>
      </c>
      <c r="I133" s="218"/>
      <c r="J133" s="214"/>
      <c r="K133" s="214"/>
      <c r="L133" s="219"/>
      <c r="M133" s="220"/>
      <c r="N133" s="221"/>
      <c r="O133" s="221"/>
      <c r="P133" s="221"/>
      <c r="Q133" s="221"/>
      <c r="R133" s="221"/>
      <c r="S133" s="221"/>
      <c r="T133" s="222"/>
      <c r="AT133" s="223" t="s">
        <v>200</v>
      </c>
      <c r="AU133" s="223" t="s">
        <v>81</v>
      </c>
      <c r="AV133" s="13" t="s">
        <v>83</v>
      </c>
      <c r="AW133" s="13" t="s">
        <v>30</v>
      </c>
      <c r="AX133" s="13" t="s">
        <v>73</v>
      </c>
      <c r="AY133" s="223" t="s">
        <v>124</v>
      </c>
    </row>
    <row r="134" spans="1:65" s="14" customFormat="1" ht="11.25">
      <c r="B134" s="224"/>
      <c r="C134" s="225"/>
      <c r="D134" s="193" t="s">
        <v>200</v>
      </c>
      <c r="E134" s="226" t="s">
        <v>1</v>
      </c>
      <c r="F134" s="227" t="s">
        <v>205</v>
      </c>
      <c r="G134" s="225"/>
      <c r="H134" s="228">
        <v>8.6950000000000003</v>
      </c>
      <c r="I134" s="229"/>
      <c r="J134" s="225"/>
      <c r="K134" s="225"/>
      <c r="L134" s="230"/>
      <c r="M134" s="231"/>
      <c r="N134" s="232"/>
      <c r="O134" s="232"/>
      <c r="P134" s="232"/>
      <c r="Q134" s="232"/>
      <c r="R134" s="232"/>
      <c r="S134" s="232"/>
      <c r="T134" s="233"/>
      <c r="AT134" s="234" t="s">
        <v>200</v>
      </c>
      <c r="AU134" s="234" t="s">
        <v>81</v>
      </c>
      <c r="AV134" s="14" t="s">
        <v>129</v>
      </c>
      <c r="AW134" s="14" t="s">
        <v>30</v>
      </c>
      <c r="AX134" s="14" t="s">
        <v>81</v>
      </c>
      <c r="AY134" s="234" t="s">
        <v>124</v>
      </c>
    </row>
    <row r="135" spans="1:65" s="2" customFormat="1" ht="33" customHeight="1">
      <c r="A135" s="34"/>
      <c r="B135" s="35"/>
      <c r="C135" s="179" t="s">
        <v>1516</v>
      </c>
      <c r="D135" s="179" t="s">
        <v>125</v>
      </c>
      <c r="E135" s="180" t="s">
        <v>1517</v>
      </c>
      <c r="F135" s="181" t="s">
        <v>1518</v>
      </c>
      <c r="G135" s="182" t="s">
        <v>526</v>
      </c>
      <c r="H135" s="183">
        <v>1.7390000000000001</v>
      </c>
      <c r="I135" s="184"/>
      <c r="J135" s="185">
        <f>ROUND(I135*H135,2)</f>
        <v>0</v>
      </c>
      <c r="K135" s="186"/>
      <c r="L135" s="39"/>
      <c r="M135" s="187" t="s">
        <v>1</v>
      </c>
      <c r="N135" s="188" t="s">
        <v>38</v>
      </c>
      <c r="O135" s="71"/>
      <c r="P135" s="189">
        <f>O135*H135</f>
        <v>0</v>
      </c>
      <c r="Q135" s="189">
        <v>0</v>
      </c>
      <c r="R135" s="189">
        <f>Q135*H135</f>
        <v>0</v>
      </c>
      <c r="S135" s="189">
        <v>0</v>
      </c>
      <c r="T135" s="190">
        <f>S135*H135</f>
        <v>0</v>
      </c>
      <c r="U135" s="34"/>
      <c r="V135" s="34"/>
      <c r="W135" s="34"/>
      <c r="X135" s="34"/>
      <c r="Y135" s="34"/>
      <c r="Z135" s="34"/>
      <c r="AA135" s="34"/>
      <c r="AB135" s="34"/>
      <c r="AC135" s="34"/>
      <c r="AD135" s="34"/>
      <c r="AE135" s="34"/>
      <c r="AR135" s="191" t="s">
        <v>129</v>
      </c>
      <c r="AT135" s="191" t="s">
        <v>125</v>
      </c>
      <c r="AU135" s="191" t="s">
        <v>81</v>
      </c>
      <c r="AY135" s="17" t="s">
        <v>124</v>
      </c>
      <c r="BE135" s="192">
        <f>IF(N135="základní",J135,0)</f>
        <v>0</v>
      </c>
      <c r="BF135" s="192">
        <f>IF(N135="snížená",J135,0)</f>
        <v>0</v>
      </c>
      <c r="BG135" s="192">
        <f>IF(N135="zákl. přenesená",J135,0)</f>
        <v>0</v>
      </c>
      <c r="BH135" s="192">
        <f>IF(N135="sníž. přenesená",J135,0)</f>
        <v>0</v>
      </c>
      <c r="BI135" s="192">
        <f>IF(N135="nulová",J135,0)</f>
        <v>0</v>
      </c>
      <c r="BJ135" s="17" t="s">
        <v>81</v>
      </c>
      <c r="BK135" s="192">
        <f>ROUND(I135*H135,2)</f>
        <v>0</v>
      </c>
      <c r="BL135" s="17" t="s">
        <v>129</v>
      </c>
      <c r="BM135" s="191" t="s">
        <v>347</v>
      </c>
    </row>
    <row r="136" spans="1:65" s="2" customFormat="1" ht="37.9" customHeight="1">
      <c r="A136" s="34"/>
      <c r="B136" s="35"/>
      <c r="C136" s="179" t="s">
        <v>1519</v>
      </c>
      <c r="D136" s="179" t="s">
        <v>125</v>
      </c>
      <c r="E136" s="180" t="s">
        <v>1520</v>
      </c>
      <c r="F136" s="181" t="s">
        <v>1521</v>
      </c>
      <c r="G136" s="182" t="s">
        <v>526</v>
      </c>
      <c r="H136" s="183">
        <v>10.433999999999999</v>
      </c>
      <c r="I136" s="184"/>
      <c r="J136" s="185">
        <f>ROUND(I136*H136,2)</f>
        <v>0</v>
      </c>
      <c r="K136" s="186"/>
      <c r="L136" s="39"/>
      <c r="M136" s="187" t="s">
        <v>1</v>
      </c>
      <c r="N136" s="188" t="s">
        <v>38</v>
      </c>
      <c r="O136" s="71"/>
      <c r="P136" s="189">
        <f>O136*H136</f>
        <v>0</v>
      </c>
      <c r="Q136" s="189">
        <v>0</v>
      </c>
      <c r="R136" s="189">
        <f>Q136*H136</f>
        <v>0</v>
      </c>
      <c r="S136" s="189">
        <v>0</v>
      </c>
      <c r="T136" s="190">
        <f>S136*H136</f>
        <v>0</v>
      </c>
      <c r="U136" s="34"/>
      <c r="V136" s="34"/>
      <c r="W136" s="34"/>
      <c r="X136" s="34"/>
      <c r="Y136" s="34"/>
      <c r="Z136" s="34"/>
      <c r="AA136" s="34"/>
      <c r="AB136" s="34"/>
      <c r="AC136" s="34"/>
      <c r="AD136" s="34"/>
      <c r="AE136" s="34"/>
      <c r="AR136" s="191" t="s">
        <v>129</v>
      </c>
      <c r="AT136" s="191" t="s">
        <v>125</v>
      </c>
      <c r="AU136" s="191" t="s">
        <v>81</v>
      </c>
      <c r="AY136" s="17" t="s">
        <v>124</v>
      </c>
      <c r="BE136" s="192">
        <f>IF(N136="základní",J136,0)</f>
        <v>0</v>
      </c>
      <c r="BF136" s="192">
        <f>IF(N136="snížená",J136,0)</f>
        <v>0</v>
      </c>
      <c r="BG136" s="192">
        <f>IF(N136="zákl. přenesená",J136,0)</f>
        <v>0</v>
      </c>
      <c r="BH136" s="192">
        <f>IF(N136="sníž. přenesená",J136,0)</f>
        <v>0</v>
      </c>
      <c r="BI136" s="192">
        <f>IF(N136="nulová",J136,0)</f>
        <v>0</v>
      </c>
      <c r="BJ136" s="17" t="s">
        <v>81</v>
      </c>
      <c r="BK136" s="192">
        <f>ROUND(I136*H136,2)</f>
        <v>0</v>
      </c>
      <c r="BL136" s="17" t="s">
        <v>129</v>
      </c>
      <c r="BM136" s="191" t="s">
        <v>388</v>
      </c>
    </row>
    <row r="137" spans="1:65" s="13" customFormat="1" ht="11.25">
      <c r="B137" s="213"/>
      <c r="C137" s="214"/>
      <c r="D137" s="193" t="s">
        <v>200</v>
      </c>
      <c r="E137" s="215" t="s">
        <v>1</v>
      </c>
      <c r="F137" s="216" t="s">
        <v>1522</v>
      </c>
      <c r="G137" s="214"/>
      <c r="H137" s="217">
        <v>10.433999999999999</v>
      </c>
      <c r="I137" s="218"/>
      <c r="J137" s="214"/>
      <c r="K137" s="214"/>
      <c r="L137" s="219"/>
      <c r="M137" s="220"/>
      <c r="N137" s="221"/>
      <c r="O137" s="221"/>
      <c r="P137" s="221"/>
      <c r="Q137" s="221"/>
      <c r="R137" s="221"/>
      <c r="S137" s="221"/>
      <c r="T137" s="222"/>
      <c r="AT137" s="223" t="s">
        <v>200</v>
      </c>
      <c r="AU137" s="223" t="s">
        <v>81</v>
      </c>
      <c r="AV137" s="13" t="s">
        <v>83</v>
      </c>
      <c r="AW137" s="13" t="s">
        <v>30</v>
      </c>
      <c r="AX137" s="13" t="s">
        <v>73</v>
      </c>
      <c r="AY137" s="223" t="s">
        <v>124</v>
      </c>
    </row>
    <row r="138" spans="1:65" s="14" customFormat="1" ht="11.25">
      <c r="B138" s="224"/>
      <c r="C138" s="225"/>
      <c r="D138" s="193" t="s">
        <v>200</v>
      </c>
      <c r="E138" s="226" t="s">
        <v>1</v>
      </c>
      <c r="F138" s="227" t="s">
        <v>205</v>
      </c>
      <c r="G138" s="225"/>
      <c r="H138" s="228">
        <v>10.433999999999999</v>
      </c>
      <c r="I138" s="229"/>
      <c r="J138" s="225"/>
      <c r="K138" s="225"/>
      <c r="L138" s="230"/>
      <c r="M138" s="231"/>
      <c r="N138" s="232"/>
      <c r="O138" s="232"/>
      <c r="P138" s="232"/>
      <c r="Q138" s="232"/>
      <c r="R138" s="232"/>
      <c r="S138" s="232"/>
      <c r="T138" s="233"/>
      <c r="AT138" s="234" t="s">
        <v>200</v>
      </c>
      <c r="AU138" s="234" t="s">
        <v>81</v>
      </c>
      <c r="AV138" s="14" t="s">
        <v>129</v>
      </c>
      <c r="AW138" s="14" t="s">
        <v>30</v>
      </c>
      <c r="AX138" s="14" t="s">
        <v>81</v>
      </c>
      <c r="AY138" s="234" t="s">
        <v>124</v>
      </c>
    </row>
    <row r="139" spans="1:65" s="2" customFormat="1" ht="44.25" customHeight="1">
      <c r="A139" s="34"/>
      <c r="B139" s="35"/>
      <c r="C139" s="179" t="s">
        <v>1523</v>
      </c>
      <c r="D139" s="179" t="s">
        <v>125</v>
      </c>
      <c r="E139" s="180" t="s">
        <v>1524</v>
      </c>
      <c r="F139" s="181" t="s">
        <v>1525</v>
      </c>
      <c r="G139" s="182" t="s">
        <v>526</v>
      </c>
      <c r="H139" s="183">
        <v>1.7390000000000001</v>
      </c>
      <c r="I139" s="184"/>
      <c r="J139" s="185">
        <f>ROUND(I139*H139,2)</f>
        <v>0</v>
      </c>
      <c r="K139" s="186"/>
      <c r="L139" s="39"/>
      <c r="M139" s="187" t="s">
        <v>1</v>
      </c>
      <c r="N139" s="188" t="s">
        <v>38</v>
      </c>
      <c r="O139" s="71"/>
      <c r="P139" s="189">
        <f>O139*H139</f>
        <v>0</v>
      </c>
      <c r="Q139" s="189">
        <v>0</v>
      </c>
      <c r="R139" s="189">
        <f>Q139*H139</f>
        <v>0</v>
      </c>
      <c r="S139" s="189">
        <v>0</v>
      </c>
      <c r="T139" s="190">
        <f>S139*H139</f>
        <v>0</v>
      </c>
      <c r="U139" s="34"/>
      <c r="V139" s="34"/>
      <c r="W139" s="34"/>
      <c r="X139" s="34"/>
      <c r="Y139" s="34"/>
      <c r="Z139" s="34"/>
      <c r="AA139" s="34"/>
      <c r="AB139" s="34"/>
      <c r="AC139" s="34"/>
      <c r="AD139" s="34"/>
      <c r="AE139" s="34"/>
      <c r="AR139" s="191" t="s">
        <v>129</v>
      </c>
      <c r="AT139" s="191" t="s">
        <v>125</v>
      </c>
      <c r="AU139" s="191" t="s">
        <v>81</v>
      </c>
      <c r="AY139" s="17" t="s">
        <v>124</v>
      </c>
      <c r="BE139" s="192">
        <f>IF(N139="základní",J139,0)</f>
        <v>0</v>
      </c>
      <c r="BF139" s="192">
        <f>IF(N139="snížená",J139,0)</f>
        <v>0</v>
      </c>
      <c r="BG139" s="192">
        <f>IF(N139="zákl. přenesená",J139,0)</f>
        <v>0</v>
      </c>
      <c r="BH139" s="192">
        <f>IF(N139="sníž. přenesená",J139,0)</f>
        <v>0</v>
      </c>
      <c r="BI139" s="192">
        <f>IF(N139="nulová",J139,0)</f>
        <v>0</v>
      </c>
      <c r="BJ139" s="17" t="s">
        <v>81</v>
      </c>
      <c r="BK139" s="192">
        <f>ROUND(I139*H139,2)</f>
        <v>0</v>
      </c>
      <c r="BL139" s="17" t="s">
        <v>129</v>
      </c>
      <c r="BM139" s="191" t="s">
        <v>273</v>
      </c>
    </row>
    <row r="140" spans="1:65" s="11" customFormat="1" ht="25.9" customHeight="1">
      <c r="B140" s="165"/>
      <c r="C140" s="166"/>
      <c r="D140" s="167" t="s">
        <v>72</v>
      </c>
      <c r="E140" s="168" t="s">
        <v>1526</v>
      </c>
      <c r="F140" s="168" t="s">
        <v>1527</v>
      </c>
      <c r="G140" s="166"/>
      <c r="H140" s="166"/>
      <c r="I140" s="169"/>
      <c r="J140" s="170">
        <f>BK140</f>
        <v>0</v>
      </c>
      <c r="K140" s="166"/>
      <c r="L140" s="171"/>
      <c r="M140" s="172"/>
      <c r="N140" s="173"/>
      <c r="O140" s="173"/>
      <c r="P140" s="174">
        <f>SUM(P141:P142)</f>
        <v>0</v>
      </c>
      <c r="Q140" s="173"/>
      <c r="R140" s="174">
        <f>SUM(R141:R142)</f>
        <v>0</v>
      </c>
      <c r="S140" s="173"/>
      <c r="T140" s="175">
        <f>SUM(T141:T142)</f>
        <v>0</v>
      </c>
      <c r="AR140" s="176" t="s">
        <v>81</v>
      </c>
      <c r="AT140" s="177" t="s">
        <v>72</v>
      </c>
      <c r="AU140" s="177" t="s">
        <v>73</v>
      </c>
      <c r="AY140" s="176" t="s">
        <v>124</v>
      </c>
      <c r="BK140" s="178">
        <f>SUM(BK141:BK142)</f>
        <v>0</v>
      </c>
    </row>
    <row r="141" spans="1:65" s="2" customFormat="1" ht="55.5" customHeight="1">
      <c r="A141" s="34"/>
      <c r="B141" s="35"/>
      <c r="C141" s="179" t="s">
        <v>1528</v>
      </c>
      <c r="D141" s="179" t="s">
        <v>125</v>
      </c>
      <c r="E141" s="180" t="s">
        <v>1529</v>
      </c>
      <c r="F141" s="181" t="s">
        <v>1530</v>
      </c>
      <c r="G141" s="182" t="s">
        <v>526</v>
      </c>
      <c r="H141" s="183">
        <v>5</v>
      </c>
      <c r="I141" s="184"/>
      <c r="J141" s="185">
        <f>ROUND(I141*H141,2)</f>
        <v>0</v>
      </c>
      <c r="K141" s="186"/>
      <c r="L141" s="39"/>
      <c r="M141" s="187" t="s">
        <v>1</v>
      </c>
      <c r="N141" s="188" t="s">
        <v>38</v>
      </c>
      <c r="O141" s="71"/>
      <c r="P141" s="189">
        <f>O141*H141</f>
        <v>0</v>
      </c>
      <c r="Q141" s="189">
        <v>0</v>
      </c>
      <c r="R141" s="189">
        <f>Q141*H141</f>
        <v>0</v>
      </c>
      <c r="S141" s="189">
        <v>0</v>
      </c>
      <c r="T141" s="190">
        <f>S141*H141</f>
        <v>0</v>
      </c>
      <c r="U141" s="34"/>
      <c r="V141" s="34"/>
      <c r="W141" s="34"/>
      <c r="X141" s="34"/>
      <c r="Y141" s="34"/>
      <c r="Z141" s="34"/>
      <c r="AA141" s="34"/>
      <c r="AB141" s="34"/>
      <c r="AC141" s="34"/>
      <c r="AD141" s="34"/>
      <c r="AE141" s="34"/>
      <c r="AR141" s="191" t="s">
        <v>129</v>
      </c>
      <c r="AT141" s="191" t="s">
        <v>125</v>
      </c>
      <c r="AU141" s="191" t="s">
        <v>81</v>
      </c>
      <c r="AY141" s="17" t="s">
        <v>124</v>
      </c>
      <c r="BE141" s="192">
        <f>IF(N141="základní",J141,0)</f>
        <v>0</v>
      </c>
      <c r="BF141" s="192">
        <f>IF(N141="snížená",J141,0)</f>
        <v>0</v>
      </c>
      <c r="BG141" s="192">
        <f>IF(N141="zákl. přenesená",J141,0)</f>
        <v>0</v>
      </c>
      <c r="BH141" s="192">
        <f>IF(N141="sníž. přenesená",J141,0)</f>
        <v>0</v>
      </c>
      <c r="BI141" s="192">
        <f>IF(N141="nulová",J141,0)</f>
        <v>0</v>
      </c>
      <c r="BJ141" s="17" t="s">
        <v>81</v>
      </c>
      <c r="BK141" s="192">
        <f>ROUND(I141*H141,2)</f>
        <v>0</v>
      </c>
      <c r="BL141" s="17" t="s">
        <v>129</v>
      </c>
      <c r="BM141" s="191" t="s">
        <v>303</v>
      </c>
    </row>
    <row r="142" spans="1:65" s="2" customFormat="1" ht="19.5">
      <c r="A142" s="34"/>
      <c r="B142" s="35"/>
      <c r="C142" s="36"/>
      <c r="D142" s="193" t="s">
        <v>130</v>
      </c>
      <c r="E142" s="36"/>
      <c r="F142" s="194" t="s">
        <v>1531</v>
      </c>
      <c r="G142" s="36"/>
      <c r="H142" s="36"/>
      <c r="I142" s="195"/>
      <c r="J142" s="36"/>
      <c r="K142" s="36"/>
      <c r="L142" s="39"/>
      <c r="M142" s="196"/>
      <c r="N142" s="197"/>
      <c r="O142" s="71"/>
      <c r="P142" s="71"/>
      <c r="Q142" s="71"/>
      <c r="R142" s="71"/>
      <c r="S142" s="71"/>
      <c r="T142" s="72"/>
      <c r="U142" s="34"/>
      <c r="V142" s="34"/>
      <c r="W142" s="34"/>
      <c r="X142" s="34"/>
      <c r="Y142" s="34"/>
      <c r="Z142" s="34"/>
      <c r="AA142" s="34"/>
      <c r="AB142" s="34"/>
      <c r="AC142" s="34"/>
      <c r="AD142" s="34"/>
      <c r="AE142" s="34"/>
      <c r="AT142" s="17" t="s">
        <v>130</v>
      </c>
      <c r="AU142" s="17" t="s">
        <v>81</v>
      </c>
    </row>
    <row r="143" spans="1:65" s="11" customFormat="1" ht="25.9" customHeight="1">
      <c r="B143" s="165"/>
      <c r="C143" s="166"/>
      <c r="D143" s="167" t="s">
        <v>72</v>
      </c>
      <c r="E143" s="168" t="s">
        <v>1532</v>
      </c>
      <c r="F143" s="168" t="s">
        <v>1533</v>
      </c>
      <c r="G143" s="166"/>
      <c r="H143" s="166"/>
      <c r="I143" s="169"/>
      <c r="J143" s="170">
        <f>BK143</f>
        <v>0</v>
      </c>
      <c r="K143" s="166"/>
      <c r="L143" s="171"/>
      <c r="M143" s="172"/>
      <c r="N143" s="173"/>
      <c r="O143" s="173"/>
      <c r="P143" s="174">
        <f>SUM(P144:P152)</f>
        <v>0</v>
      </c>
      <c r="Q143" s="173"/>
      <c r="R143" s="174">
        <f>SUM(R144:R152)</f>
        <v>0</v>
      </c>
      <c r="S143" s="173"/>
      <c r="T143" s="175">
        <f>SUM(T144:T152)</f>
        <v>0</v>
      </c>
      <c r="AR143" s="176" t="s">
        <v>81</v>
      </c>
      <c r="AT143" s="177" t="s">
        <v>72</v>
      </c>
      <c r="AU143" s="177" t="s">
        <v>73</v>
      </c>
      <c r="AY143" s="176" t="s">
        <v>124</v>
      </c>
      <c r="BK143" s="178">
        <f>SUM(BK144:BK152)</f>
        <v>0</v>
      </c>
    </row>
    <row r="144" spans="1:65" s="2" customFormat="1" ht="55.5" customHeight="1">
      <c r="A144" s="34"/>
      <c r="B144" s="35"/>
      <c r="C144" s="179" t="s">
        <v>1534</v>
      </c>
      <c r="D144" s="179" t="s">
        <v>125</v>
      </c>
      <c r="E144" s="180" t="s">
        <v>1535</v>
      </c>
      <c r="F144" s="181" t="s">
        <v>1536</v>
      </c>
      <c r="G144" s="182" t="s">
        <v>235</v>
      </c>
      <c r="H144" s="183">
        <v>115</v>
      </c>
      <c r="I144" s="184"/>
      <c r="J144" s="185">
        <f>ROUND(I144*H144,2)</f>
        <v>0</v>
      </c>
      <c r="K144" s="186"/>
      <c r="L144" s="39"/>
      <c r="M144" s="187" t="s">
        <v>1</v>
      </c>
      <c r="N144" s="188" t="s">
        <v>38</v>
      </c>
      <c r="O144" s="71"/>
      <c r="P144" s="189">
        <f>O144*H144</f>
        <v>0</v>
      </c>
      <c r="Q144" s="189">
        <v>0</v>
      </c>
      <c r="R144" s="189">
        <f>Q144*H144</f>
        <v>0</v>
      </c>
      <c r="S144" s="189">
        <v>0</v>
      </c>
      <c r="T144" s="190">
        <f>S144*H144</f>
        <v>0</v>
      </c>
      <c r="U144" s="34"/>
      <c r="V144" s="34"/>
      <c r="W144" s="34"/>
      <c r="X144" s="34"/>
      <c r="Y144" s="34"/>
      <c r="Z144" s="34"/>
      <c r="AA144" s="34"/>
      <c r="AB144" s="34"/>
      <c r="AC144" s="34"/>
      <c r="AD144" s="34"/>
      <c r="AE144" s="34"/>
      <c r="AR144" s="191" t="s">
        <v>129</v>
      </c>
      <c r="AT144" s="191" t="s">
        <v>125</v>
      </c>
      <c r="AU144" s="191" t="s">
        <v>81</v>
      </c>
      <c r="AY144" s="17" t="s">
        <v>124</v>
      </c>
      <c r="BE144" s="192">
        <f>IF(N144="základní",J144,0)</f>
        <v>0</v>
      </c>
      <c r="BF144" s="192">
        <f>IF(N144="snížená",J144,0)</f>
        <v>0</v>
      </c>
      <c r="BG144" s="192">
        <f>IF(N144="zákl. přenesená",J144,0)</f>
        <v>0</v>
      </c>
      <c r="BH144" s="192">
        <f>IF(N144="sníž. přenesená",J144,0)</f>
        <v>0</v>
      </c>
      <c r="BI144" s="192">
        <f>IF(N144="nulová",J144,0)</f>
        <v>0</v>
      </c>
      <c r="BJ144" s="17" t="s">
        <v>81</v>
      </c>
      <c r="BK144" s="192">
        <f>ROUND(I144*H144,2)</f>
        <v>0</v>
      </c>
      <c r="BL144" s="17" t="s">
        <v>129</v>
      </c>
      <c r="BM144" s="191" t="s">
        <v>339</v>
      </c>
    </row>
    <row r="145" spans="1:65" s="2" customFormat="1" ht="19.5">
      <c r="A145" s="34"/>
      <c r="B145" s="35"/>
      <c r="C145" s="36"/>
      <c r="D145" s="193" t="s">
        <v>130</v>
      </c>
      <c r="E145" s="36"/>
      <c r="F145" s="194" t="s">
        <v>1537</v>
      </c>
      <c r="G145" s="36"/>
      <c r="H145" s="36"/>
      <c r="I145" s="195"/>
      <c r="J145" s="36"/>
      <c r="K145" s="36"/>
      <c r="L145" s="39"/>
      <c r="M145" s="196"/>
      <c r="N145" s="197"/>
      <c r="O145" s="71"/>
      <c r="P145" s="71"/>
      <c r="Q145" s="71"/>
      <c r="R145" s="71"/>
      <c r="S145" s="71"/>
      <c r="T145" s="72"/>
      <c r="U145" s="34"/>
      <c r="V145" s="34"/>
      <c r="W145" s="34"/>
      <c r="X145" s="34"/>
      <c r="Y145" s="34"/>
      <c r="Z145" s="34"/>
      <c r="AA145" s="34"/>
      <c r="AB145" s="34"/>
      <c r="AC145" s="34"/>
      <c r="AD145" s="34"/>
      <c r="AE145" s="34"/>
      <c r="AT145" s="17" t="s">
        <v>130</v>
      </c>
      <c r="AU145" s="17" t="s">
        <v>81</v>
      </c>
    </row>
    <row r="146" spans="1:65" s="12" customFormat="1" ht="11.25">
      <c r="B146" s="203"/>
      <c r="C146" s="204"/>
      <c r="D146" s="193" t="s">
        <v>200</v>
      </c>
      <c r="E146" s="205" t="s">
        <v>1</v>
      </c>
      <c r="F146" s="206" t="s">
        <v>1538</v>
      </c>
      <c r="G146" s="204"/>
      <c r="H146" s="205" t="s">
        <v>1</v>
      </c>
      <c r="I146" s="207"/>
      <c r="J146" s="204"/>
      <c r="K146" s="204"/>
      <c r="L146" s="208"/>
      <c r="M146" s="209"/>
      <c r="N146" s="210"/>
      <c r="O146" s="210"/>
      <c r="P146" s="210"/>
      <c r="Q146" s="210"/>
      <c r="R146" s="210"/>
      <c r="S146" s="210"/>
      <c r="T146" s="211"/>
      <c r="AT146" s="212" t="s">
        <v>200</v>
      </c>
      <c r="AU146" s="212" t="s">
        <v>81</v>
      </c>
      <c r="AV146" s="12" t="s">
        <v>81</v>
      </c>
      <c r="AW146" s="12" t="s">
        <v>30</v>
      </c>
      <c r="AX146" s="12" t="s">
        <v>73</v>
      </c>
      <c r="AY146" s="212" t="s">
        <v>124</v>
      </c>
    </row>
    <row r="147" spans="1:65" s="13" customFormat="1" ht="11.25">
      <c r="B147" s="213"/>
      <c r="C147" s="214"/>
      <c r="D147" s="193" t="s">
        <v>200</v>
      </c>
      <c r="E147" s="215" t="s">
        <v>1</v>
      </c>
      <c r="F147" s="216" t="s">
        <v>1539</v>
      </c>
      <c r="G147" s="214"/>
      <c r="H147" s="217">
        <v>115</v>
      </c>
      <c r="I147" s="218"/>
      <c r="J147" s="214"/>
      <c r="K147" s="214"/>
      <c r="L147" s="219"/>
      <c r="M147" s="220"/>
      <c r="N147" s="221"/>
      <c r="O147" s="221"/>
      <c r="P147" s="221"/>
      <c r="Q147" s="221"/>
      <c r="R147" s="221"/>
      <c r="S147" s="221"/>
      <c r="T147" s="222"/>
      <c r="AT147" s="223" t="s">
        <v>200</v>
      </c>
      <c r="AU147" s="223" t="s">
        <v>81</v>
      </c>
      <c r="AV147" s="13" t="s">
        <v>83</v>
      </c>
      <c r="AW147" s="13" t="s">
        <v>30</v>
      </c>
      <c r="AX147" s="13" t="s">
        <v>73</v>
      </c>
      <c r="AY147" s="223" t="s">
        <v>124</v>
      </c>
    </row>
    <row r="148" spans="1:65" s="14" customFormat="1" ht="11.25">
      <c r="B148" s="224"/>
      <c r="C148" s="225"/>
      <c r="D148" s="193" t="s">
        <v>200</v>
      </c>
      <c r="E148" s="226" t="s">
        <v>1</v>
      </c>
      <c r="F148" s="227" t="s">
        <v>205</v>
      </c>
      <c r="G148" s="225"/>
      <c r="H148" s="228">
        <v>115</v>
      </c>
      <c r="I148" s="229"/>
      <c r="J148" s="225"/>
      <c r="K148" s="225"/>
      <c r="L148" s="230"/>
      <c r="M148" s="231"/>
      <c r="N148" s="232"/>
      <c r="O148" s="232"/>
      <c r="P148" s="232"/>
      <c r="Q148" s="232"/>
      <c r="R148" s="232"/>
      <c r="S148" s="232"/>
      <c r="T148" s="233"/>
      <c r="AT148" s="234" t="s">
        <v>200</v>
      </c>
      <c r="AU148" s="234" t="s">
        <v>81</v>
      </c>
      <c r="AV148" s="14" t="s">
        <v>129</v>
      </c>
      <c r="AW148" s="14" t="s">
        <v>30</v>
      </c>
      <c r="AX148" s="14" t="s">
        <v>81</v>
      </c>
      <c r="AY148" s="234" t="s">
        <v>124</v>
      </c>
    </row>
    <row r="149" spans="1:65" s="2" customFormat="1" ht="24.2" customHeight="1">
      <c r="A149" s="34"/>
      <c r="B149" s="35"/>
      <c r="C149" s="179" t="s">
        <v>1540</v>
      </c>
      <c r="D149" s="179" t="s">
        <v>125</v>
      </c>
      <c r="E149" s="180" t="s">
        <v>1541</v>
      </c>
      <c r="F149" s="181" t="s">
        <v>1542</v>
      </c>
      <c r="G149" s="182" t="s">
        <v>235</v>
      </c>
      <c r="H149" s="183">
        <v>75</v>
      </c>
      <c r="I149" s="184"/>
      <c r="J149" s="185">
        <f>ROUND(I149*H149,2)</f>
        <v>0</v>
      </c>
      <c r="K149" s="186"/>
      <c r="L149" s="39"/>
      <c r="M149" s="187" t="s">
        <v>1</v>
      </c>
      <c r="N149" s="188" t="s">
        <v>38</v>
      </c>
      <c r="O149" s="71"/>
      <c r="P149" s="189">
        <f>O149*H149</f>
        <v>0</v>
      </c>
      <c r="Q149" s="189">
        <v>0</v>
      </c>
      <c r="R149" s="189">
        <f>Q149*H149</f>
        <v>0</v>
      </c>
      <c r="S149" s="189">
        <v>0</v>
      </c>
      <c r="T149" s="190">
        <f>S149*H149</f>
        <v>0</v>
      </c>
      <c r="U149" s="34"/>
      <c r="V149" s="34"/>
      <c r="W149" s="34"/>
      <c r="X149" s="34"/>
      <c r="Y149" s="34"/>
      <c r="Z149" s="34"/>
      <c r="AA149" s="34"/>
      <c r="AB149" s="34"/>
      <c r="AC149" s="34"/>
      <c r="AD149" s="34"/>
      <c r="AE149" s="34"/>
      <c r="AR149" s="191" t="s">
        <v>129</v>
      </c>
      <c r="AT149" s="191" t="s">
        <v>125</v>
      </c>
      <c r="AU149" s="191" t="s">
        <v>81</v>
      </c>
      <c r="AY149" s="17" t="s">
        <v>124</v>
      </c>
      <c r="BE149" s="192">
        <f>IF(N149="základní",J149,0)</f>
        <v>0</v>
      </c>
      <c r="BF149" s="192">
        <f>IF(N149="snížená",J149,0)</f>
        <v>0</v>
      </c>
      <c r="BG149" s="192">
        <f>IF(N149="zákl. přenesená",J149,0)</f>
        <v>0</v>
      </c>
      <c r="BH149" s="192">
        <f>IF(N149="sníž. přenesená",J149,0)</f>
        <v>0</v>
      </c>
      <c r="BI149" s="192">
        <f>IF(N149="nulová",J149,0)</f>
        <v>0</v>
      </c>
      <c r="BJ149" s="17" t="s">
        <v>81</v>
      </c>
      <c r="BK149" s="192">
        <f>ROUND(I149*H149,2)</f>
        <v>0</v>
      </c>
      <c r="BL149" s="17" t="s">
        <v>129</v>
      </c>
      <c r="BM149" s="191" t="s">
        <v>380</v>
      </c>
    </row>
    <row r="150" spans="1:65" s="2" customFormat="1" ht="24.2" customHeight="1">
      <c r="A150" s="34"/>
      <c r="B150" s="35"/>
      <c r="C150" s="179" t="s">
        <v>1543</v>
      </c>
      <c r="D150" s="179" t="s">
        <v>125</v>
      </c>
      <c r="E150" s="180" t="s">
        <v>1544</v>
      </c>
      <c r="F150" s="181" t="s">
        <v>1545</v>
      </c>
      <c r="G150" s="182" t="s">
        <v>235</v>
      </c>
      <c r="H150" s="183">
        <v>40</v>
      </c>
      <c r="I150" s="184"/>
      <c r="J150" s="185">
        <f>ROUND(I150*H150,2)</f>
        <v>0</v>
      </c>
      <c r="K150" s="186"/>
      <c r="L150" s="39"/>
      <c r="M150" s="187" t="s">
        <v>1</v>
      </c>
      <c r="N150" s="188" t="s">
        <v>38</v>
      </c>
      <c r="O150" s="71"/>
      <c r="P150" s="189">
        <f>O150*H150</f>
        <v>0</v>
      </c>
      <c r="Q150" s="189">
        <v>0</v>
      </c>
      <c r="R150" s="189">
        <f>Q150*H150</f>
        <v>0</v>
      </c>
      <c r="S150" s="189">
        <v>0</v>
      </c>
      <c r="T150" s="190">
        <f>S150*H150</f>
        <v>0</v>
      </c>
      <c r="U150" s="34"/>
      <c r="V150" s="34"/>
      <c r="W150" s="34"/>
      <c r="X150" s="34"/>
      <c r="Y150" s="34"/>
      <c r="Z150" s="34"/>
      <c r="AA150" s="34"/>
      <c r="AB150" s="34"/>
      <c r="AC150" s="34"/>
      <c r="AD150" s="34"/>
      <c r="AE150" s="34"/>
      <c r="AR150" s="191" t="s">
        <v>129</v>
      </c>
      <c r="AT150" s="191" t="s">
        <v>125</v>
      </c>
      <c r="AU150" s="191" t="s">
        <v>81</v>
      </c>
      <c r="AY150" s="17" t="s">
        <v>124</v>
      </c>
      <c r="BE150" s="192">
        <f>IF(N150="základní",J150,0)</f>
        <v>0</v>
      </c>
      <c r="BF150" s="192">
        <f>IF(N150="snížená",J150,0)</f>
        <v>0</v>
      </c>
      <c r="BG150" s="192">
        <f>IF(N150="zákl. přenesená",J150,0)</f>
        <v>0</v>
      </c>
      <c r="BH150" s="192">
        <f>IF(N150="sníž. přenesená",J150,0)</f>
        <v>0</v>
      </c>
      <c r="BI150" s="192">
        <f>IF(N150="nulová",J150,0)</f>
        <v>0</v>
      </c>
      <c r="BJ150" s="17" t="s">
        <v>81</v>
      </c>
      <c r="BK150" s="192">
        <f>ROUND(I150*H150,2)</f>
        <v>0</v>
      </c>
      <c r="BL150" s="17" t="s">
        <v>129</v>
      </c>
      <c r="BM150" s="191" t="s">
        <v>391</v>
      </c>
    </row>
    <row r="151" spans="1:65" s="2" customFormat="1" ht="44.25" customHeight="1">
      <c r="A151" s="34"/>
      <c r="B151" s="35"/>
      <c r="C151" s="179" t="s">
        <v>1546</v>
      </c>
      <c r="D151" s="179" t="s">
        <v>125</v>
      </c>
      <c r="E151" s="180" t="s">
        <v>1547</v>
      </c>
      <c r="F151" s="181" t="s">
        <v>1548</v>
      </c>
      <c r="G151" s="182" t="s">
        <v>526</v>
      </c>
      <c r="H151" s="183">
        <v>0.10199999999999999</v>
      </c>
      <c r="I151" s="184"/>
      <c r="J151" s="185">
        <f>ROUND(I151*H151,2)</f>
        <v>0</v>
      </c>
      <c r="K151" s="186"/>
      <c r="L151" s="39"/>
      <c r="M151" s="187" t="s">
        <v>1</v>
      </c>
      <c r="N151" s="188" t="s">
        <v>38</v>
      </c>
      <c r="O151" s="71"/>
      <c r="P151" s="189">
        <f>O151*H151</f>
        <v>0</v>
      </c>
      <c r="Q151" s="189">
        <v>0</v>
      </c>
      <c r="R151" s="189">
        <f>Q151*H151</f>
        <v>0</v>
      </c>
      <c r="S151" s="189">
        <v>0</v>
      </c>
      <c r="T151" s="190">
        <f>S151*H151</f>
        <v>0</v>
      </c>
      <c r="U151" s="34"/>
      <c r="V151" s="34"/>
      <c r="W151" s="34"/>
      <c r="X151" s="34"/>
      <c r="Y151" s="34"/>
      <c r="Z151" s="34"/>
      <c r="AA151" s="34"/>
      <c r="AB151" s="34"/>
      <c r="AC151" s="34"/>
      <c r="AD151" s="34"/>
      <c r="AE151" s="34"/>
      <c r="AR151" s="191" t="s">
        <v>129</v>
      </c>
      <c r="AT151" s="191" t="s">
        <v>125</v>
      </c>
      <c r="AU151" s="191" t="s">
        <v>81</v>
      </c>
      <c r="AY151" s="17" t="s">
        <v>124</v>
      </c>
      <c r="BE151" s="192">
        <f>IF(N151="základní",J151,0)</f>
        <v>0</v>
      </c>
      <c r="BF151" s="192">
        <f>IF(N151="snížená",J151,0)</f>
        <v>0</v>
      </c>
      <c r="BG151" s="192">
        <f>IF(N151="zákl. přenesená",J151,0)</f>
        <v>0</v>
      </c>
      <c r="BH151" s="192">
        <f>IF(N151="sníž. přenesená",J151,0)</f>
        <v>0</v>
      </c>
      <c r="BI151" s="192">
        <f>IF(N151="nulová",J151,0)</f>
        <v>0</v>
      </c>
      <c r="BJ151" s="17" t="s">
        <v>81</v>
      </c>
      <c r="BK151" s="192">
        <f>ROUND(I151*H151,2)</f>
        <v>0</v>
      </c>
      <c r="BL151" s="17" t="s">
        <v>129</v>
      </c>
      <c r="BM151" s="191" t="s">
        <v>398</v>
      </c>
    </row>
    <row r="152" spans="1:65" s="2" customFormat="1" ht="49.15" customHeight="1">
      <c r="A152" s="34"/>
      <c r="B152" s="35"/>
      <c r="C152" s="179" t="s">
        <v>1549</v>
      </c>
      <c r="D152" s="179" t="s">
        <v>125</v>
      </c>
      <c r="E152" s="180" t="s">
        <v>1550</v>
      </c>
      <c r="F152" s="181" t="s">
        <v>1551</v>
      </c>
      <c r="G152" s="182" t="s">
        <v>526</v>
      </c>
      <c r="H152" s="183">
        <v>0.10199999999999999</v>
      </c>
      <c r="I152" s="184"/>
      <c r="J152" s="185">
        <f>ROUND(I152*H152,2)</f>
        <v>0</v>
      </c>
      <c r="K152" s="186"/>
      <c r="L152" s="39"/>
      <c r="M152" s="187" t="s">
        <v>1</v>
      </c>
      <c r="N152" s="188" t="s">
        <v>38</v>
      </c>
      <c r="O152" s="71"/>
      <c r="P152" s="189">
        <f>O152*H152</f>
        <v>0</v>
      </c>
      <c r="Q152" s="189">
        <v>0</v>
      </c>
      <c r="R152" s="189">
        <f>Q152*H152</f>
        <v>0</v>
      </c>
      <c r="S152" s="189">
        <v>0</v>
      </c>
      <c r="T152" s="190">
        <f>S152*H152</f>
        <v>0</v>
      </c>
      <c r="U152" s="34"/>
      <c r="V152" s="34"/>
      <c r="W152" s="34"/>
      <c r="X152" s="34"/>
      <c r="Y152" s="34"/>
      <c r="Z152" s="34"/>
      <c r="AA152" s="34"/>
      <c r="AB152" s="34"/>
      <c r="AC152" s="34"/>
      <c r="AD152" s="34"/>
      <c r="AE152" s="34"/>
      <c r="AR152" s="191" t="s">
        <v>129</v>
      </c>
      <c r="AT152" s="191" t="s">
        <v>125</v>
      </c>
      <c r="AU152" s="191" t="s">
        <v>81</v>
      </c>
      <c r="AY152" s="17" t="s">
        <v>124</v>
      </c>
      <c r="BE152" s="192">
        <f>IF(N152="základní",J152,0)</f>
        <v>0</v>
      </c>
      <c r="BF152" s="192">
        <f>IF(N152="snížená",J152,0)</f>
        <v>0</v>
      </c>
      <c r="BG152" s="192">
        <f>IF(N152="zákl. přenesená",J152,0)</f>
        <v>0</v>
      </c>
      <c r="BH152" s="192">
        <f>IF(N152="sníž. přenesená",J152,0)</f>
        <v>0</v>
      </c>
      <c r="BI152" s="192">
        <f>IF(N152="nulová",J152,0)</f>
        <v>0</v>
      </c>
      <c r="BJ152" s="17" t="s">
        <v>81</v>
      </c>
      <c r="BK152" s="192">
        <f>ROUND(I152*H152,2)</f>
        <v>0</v>
      </c>
      <c r="BL152" s="17" t="s">
        <v>129</v>
      </c>
      <c r="BM152" s="191" t="s">
        <v>405</v>
      </c>
    </row>
    <row r="153" spans="1:65" s="11" customFormat="1" ht="25.9" customHeight="1">
      <c r="B153" s="165"/>
      <c r="C153" s="166"/>
      <c r="D153" s="167" t="s">
        <v>72</v>
      </c>
      <c r="E153" s="168" t="s">
        <v>1552</v>
      </c>
      <c r="F153" s="168" t="s">
        <v>1553</v>
      </c>
      <c r="G153" s="166"/>
      <c r="H153" s="166"/>
      <c r="I153" s="169"/>
      <c r="J153" s="170">
        <f>BK153</f>
        <v>0</v>
      </c>
      <c r="K153" s="166"/>
      <c r="L153" s="171"/>
      <c r="M153" s="172"/>
      <c r="N153" s="173"/>
      <c r="O153" s="173"/>
      <c r="P153" s="174">
        <f>SUM(P154:P200)</f>
        <v>0</v>
      </c>
      <c r="Q153" s="173"/>
      <c r="R153" s="174">
        <f>SUM(R154:R200)</f>
        <v>0</v>
      </c>
      <c r="S153" s="173"/>
      <c r="T153" s="175">
        <f>SUM(T154:T200)</f>
        <v>0</v>
      </c>
      <c r="AR153" s="176" t="s">
        <v>81</v>
      </c>
      <c r="AT153" s="177" t="s">
        <v>72</v>
      </c>
      <c r="AU153" s="177" t="s">
        <v>73</v>
      </c>
      <c r="AY153" s="176" t="s">
        <v>124</v>
      </c>
      <c r="BK153" s="178">
        <f>SUM(BK154:BK200)</f>
        <v>0</v>
      </c>
    </row>
    <row r="154" spans="1:65" s="2" customFormat="1" ht="24.2" customHeight="1">
      <c r="A154" s="34"/>
      <c r="B154" s="35"/>
      <c r="C154" s="179" t="s">
        <v>1554</v>
      </c>
      <c r="D154" s="179" t="s">
        <v>125</v>
      </c>
      <c r="E154" s="180" t="s">
        <v>1555</v>
      </c>
      <c r="F154" s="181" t="s">
        <v>1556</v>
      </c>
      <c r="G154" s="182" t="s">
        <v>235</v>
      </c>
      <c r="H154" s="183">
        <v>60</v>
      </c>
      <c r="I154" s="184"/>
      <c r="J154" s="185">
        <f>ROUND(I154*H154,2)</f>
        <v>0</v>
      </c>
      <c r="K154" s="186"/>
      <c r="L154" s="39"/>
      <c r="M154" s="187" t="s">
        <v>1</v>
      </c>
      <c r="N154" s="188" t="s">
        <v>38</v>
      </c>
      <c r="O154" s="71"/>
      <c r="P154" s="189">
        <f>O154*H154</f>
        <v>0</v>
      </c>
      <c r="Q154" s="189">
        <v>0</v>
      </c>
      <c r="R154" s="189">
        <f>Q154*H154</f>
        <v>0</v>
      </c>
      <c r="S154" s="189">
        <v>0</v>
      </c>
      <c r="T154" s="190">
        <f>S154*H154</f>
        <v>0</v>
      </c>
      <c r="U154" s="34"/>
      <c r="V154" s="34"/>
      <c r="W154" s="34"/>
      <c r="X154" s="34"/>
      <c r="Y154" s="34"/>
      <c r="Z154" s="34"/>
      <c r="AA154" s="34"/>
      <c r="AB154" s="34"/>
      <c r="AC154" s="34"/>
      <c r="AD154" s="34"/>
      <c r="AE154" s="34"/>
      <c r="AR154" s="191" t="s">
        <v>129</v>
      </c>
      <c r="AT154" s="191" t="s">
        <v>125</v>
      </c>
      <c r="AU154" s="191" t="s">
        <v>81</v>
      </c>
      <c r="AY154" s="17" t="s">
        <v>124</v>
      </c>
      <c r="BE154" s="192">
        <f>IF(N154="základní",J154,0)</f>
        <v>0</v>
      </c>
      <c r="BF154" s="192">
        <f>IF(N154="snížená",J154,0)</f>
        <v>0</v>
      </c>
      <c r="BG154" s="192">
        <f>IF(N154="zákl. přenesená",J154,0)</f>
        <v>0</v>
      </c>
      <c r="BH154" s="192">
        <f>IF(N154="sníž. přenesená",J154,0)</f>
        <v>0</v>
      </c>
      <c r="BI154" s="192">
        <f>IF(N154="nulová",J154,0)</f>
        <v>0</v>
      </c>
      <c r="BJ154" s="17" t="s">
        <v>81</v>
      </c>
      <c r="BK154" s="192">
        <f>ROUND(I154*H154,2)</f>
        <v>0</v>
      </c>
      <c r="BL154" s="17" t="s">
        <v>129</v>
      </c>
      <c r="BM154" s="191" t="s">
        <v>790</v>
      </c>
    </row>
    <row r="155" spans="1:65" s="12" customFormat="1" ht="11.25">
      <c r="B155" s="203"/>
      <c r="C155" s="204"/>
      <c r="D155" s="193" t="s">
        <v>200</v>
      </c>
      <c r="E155" s="205" t="s">
        <v>1</v>
      </c>
      <c r="F155" s="206" t="s">
        <v>1538</v>
      </c>
      <c r="G155" s="204"/>
      <c r="H155" s="205" t="s">
        <v>1</v>
      </c>
      <c r="I155" s="207"/>
      <c r="J155" s="204"/>
      <c r="K155" s="204"/>
      <c r="L155" s="208"/>
      <c r="M155" s="209"/>
      <c r="N155" s="210"/>
      <c r="O155" s="210"/>
      <c r="P155" s="210"/>
      <c r="Q155" s="210"/>
      <c r="R155" s="210"/>
      <c r="S155" s="210"/>
      <c r="T155" s="211"/>
      <c r="AT155" s="212" t="s">
        <v>200</v>
      </c>
      <c r="AU155" s="212" t="s">
        <v>81</v>
      </c>
      <c r="AV155" s="12" t="s">
        <v>81</v>
      </c>
      <c r="AW155" s="12" t="s">
        <v>30</v>
      </c>
      <c r="AX155" s="12" t="s">
        <v>73</v>
      </c>
      <c r="AY155" s="212" t="s">
        <v>124</v>
      </c>
    </row>
    <row r="156" spans="1:65" s="13" customFormat="1" ht="11.25">
      <c r="B156" s="213"/>
      <c r="C156" s="214"/>
      <c r="D156" s="193" t="s">
        <v>200</v>
      </c>
      <c r="E156" s="215" t="s">
        <v>1</v>
      </c>
      <c r="F156" s="216" t="s">
        <v>391</v>
      </c>
      <c r="G156" s="214"/>
      <c r="H156" s="217">
        <v>60</v>
      </c>
      <c r="I156" s="218"/>
      <c r="J156" s="214"/>
      <c r="K156" s="214"/>
      <c r="L156" s="219"/>
      <c r="M156" s="220"/>
      <c r="N156" s="221"/>
      <c r="O156" s="221"/>
      <c r="P156" s="221"/>
      <c r="Q156" s="221"/>
      <c r="R156" s="221"/>
      <c r="S156" s="221"/>
      <c r="T156" s="222"/>
      <c r="AT156" s="223" t="s">
        <v>200</v>
      </c>
      <c r="AU156" s="223" t="s">
        <v>81</v>
      </c>
      <c r="AV156" s="13" t="s">
        <v>83</v>
      </c>
      <c r="AW156" s="13" t="s">
        <v>30</v>
      </c>
      <c r="AX156" s="13" t="s">
        <v>73</v>
      </c>
      <c r="AY156" s="223" t="s">
        <v>124</v>
      </c>
    </row>
    <row r="157" spans="1:65" s="14" customFormat="1" ht="11.25">
      <c r="B157" s="224"/>
      <c r="C157" s="225"/>
      <c r="D157" s="193" t="s">
        <v>200</v>
      </c>
      <c r="E157" s="226" t="s">
        <v>1</v>
      </c>
      <c r="F157" s="227" t="s">
        <v>205</v>
      </c>
      <c r="G157" s="225"/>
      <c r="H157" s="228">
        <v>60</v>
      </c>
      <c r="I157" s="229"/>
      <c r="J157" s="225"/>
      <c r="K157" s="225"/>
      <c r="L157" s="230"/>
      <c r="M157" s="231"/>
      <c r="N157" s="232"/>
      <c r="O157" s="232"/>
      <c r="P157" s="232"/>
      <c r="Q157" s="232"/>
      <c r="R157" s="232"/>
      <c r="S157" s="232"/>
      <c r="T157" s="233"/>
      <c r="AT157" s="234" t="s">
        <v>200</v>
      </c>
      <c r="AU157" s="234" t="s">
        <v>81</v>
      </c>
      <c r="AV157" s="14" t="s">
        <v>129</v>
      </c>
      <c r="AW157" s="14" t="s">
        <v>30</v>
      </c>
      <c r="AX157" s="14" t="s">
        <v>81</v>
      </c>
      <c r="AY157" s="234" t="s">
        <v>124</v>
      </c>
    </row>
    <row r="158" spans="1:65" s="2" customFormat="1" ht="24.2" customHeight="1">
      <c r="A158" s="34"/>
      <c r="B158" s="35"/>
      <c r="C158" s="179" t="s">
        <v>1557</v>
      </c>
      <c r="D158" s="179" t="s">
        <v>125</v>
      </c>
      <c r="E158" s="180" t="s">
        <v>1558</v>
      </c>
      <c r="F158" s="181" t="s">
        <v>1559</v>
      </c>
      <c r="G158" s="182" t="s">
        <v>235</v>
      </c>
      <c r="H158" s="183">
        <v>50</v>
      </c>
      <c r="I158" s="184"/>
      <c r="J158" s="185">
        <f>ROUND(I158*H158,2)</f>
        <v>0</v>
      </c>
      <c r="K158" s="186"/>
      <c r="L158" s="39"/>
      <c r="M158" s="187" t="s">
        <v>1</v>
      </c>
      <c r="N158" s="188" t="s">
        <v>38</v>
      </c>
      <c r="O158" s="71"/>
      <c r="P158" s="189">
        <f>O158*H158</f>
        <v>0</v>
      </c>
      <c r="Q158" s="189">
        <v>0</v>
      </c>
      <c r="R158" s="189">
        <f>Q158*H158</f>
        <v>0</v>
      </c>
      <c r="S158" s="189">
        <v>0</v>
      </c>
      <c r="T158" s="190">
        <f>S158*H158</f>
        <v>0</v>
      </c>
      <c r="U158" s="34"/>
      <c r="V158" s="34"/>
      <c r="W158" s="34"/>
      <c r="X158" s="34"/>
      <c r="Y158" s="34"/>
      <c r="Z158" s="34"/>
      <c r="AA158" s="34"/>
      <c r="AB158" s="34"/>
      <c r="AC158" s="34"/>
      <c r="AD158" s="34"/>
      <c r="AE158" s="34"/>
      <c r="AR158" s="191" t="s">
        <v>129</v>
      </c>
      <c r="AT158" s="191" t="s">
        <v>125</v>
      </c>
      <c r="AU158" s="191" t="s">
        <v>81</v>
      </c>
      <c r="AY158" s="17" t="s">
        <v>124</v>
      </c>
      <c r="BE158" s="192">
        <f>IF(N158="základní",J158,0)</f>
        <v>0</v>
      </c>
      <c r="BF158" s="192">
        <f>IF(N158="snížená",J158,0)</f>
        <v>0</v>
      </c>
      <c r="BG158" s="192">
        <f>IF(N158="zákl. přenesená",J158,0)</f>
        <v>0</v>
      </c>
      <c r="BH158" s="192">
        <f>IF(N158="sníž. přenesená",J158,0)</f>
        <v>0</v>
      </c>
      <c r="BI158" s="192">
        <f>IF(N158="nulová",J158,0)</f>
        <v>0</v>
      </c>
      <c r="BJ158" s="17" t="s">
        <v>81</v>
      </c>
      <c r="BK158" s="192">
        <f>ROUND(I158*H158,2)</f>
        <v>0</v>
      </c>
      <c r="BL158" s="17" t="s">
        <v>129</v>
      </c>
      <c r="BM158" s="191" t="s">
        <v>502</v>
      </c>
    </row>
    <row r="159" spans="1:65" s="12" customFormat="1" ht="11.25">
      <c r="B159" s="203"/>
      <c r="C159" s="204"/>
      <c r="D159" s="193" t="s">
        <v>200</v>
      </c>
      <c r="E159" s="205" t="s">
        <v>1</v>
      </c>
      <c r="F159" s="206" t="s">
        <v>1538</v>
      </c>
      <c r="G159" s="204"/>
      <c r="H159" s="205" t="s">
        <v>1</v>
      </c>
      <c r="I159" s="207"/>
      <c r="J159" s="204"/>
      <c r="K159" s="204"/>
      <c r="L159" s="208"/>
      <c r="M159" s="209"/>
      <c r="N159" s="210"/>
      <c r="O159" s="210"/>
      <c r="P159" s="210"/>
      <c r="Q159" s="210"/>
      <c r="R159" s="210"/>
      <c r="S159" s="210"/>
      <c r="T159" s="211"/>
      <c r="AT159" s="212" t="s">
        <v>200</v>
      </c>
      <c r="AU159" s="212" t="s">
        <v>81</v>
      </c>
      <c r="AV159" s="12" t="s">
        <v>81</v>
      </c>
      <c r="AW159" s="12" t="s">
        <v>30</v>
      </c>
      <c r="AX159" s="12" t="s">
        <v>73</v>
      </c>
      <c r="AY159" s="212" t="s">
        <v>124</v>
      </c>
    </row>
    <row r="160" spans="1:65" s="13" customFormat="1" ht="11.25">
      <c r="B160" s="213"/>
      <c r="C160" s="214"/>
      <c r="D160" s="193" t="s">
        <v>200</v>
      </c>
      <c r="E160" s="215" t="s">
        <v>1</v>
      </c>
      <c r="F160" s="216" t="s">
        <v>1560</v>
      </c>
      <c r="G160" s="214"/>
      <c r="H160" s="217">
        <v>50</v>
      </c>
      <c r="I160" s="218"/>
      <c r="J160" s="214"/>
      <c r="K160" s="214"/>
      <c r="L160" s="219"/>
      <c r="M160" s="220"/>
      <c r="N160" s="221"/>
      <c r="O160" s="221"/>
      <c r="P160" s="221"/>
      <c r="Q160" s="221"/>
      <c r="R160" s="221"/>
      <c r="S160" s="221"/>
      <c r="T160" s="222"/>
      <c r="AT160" s="223" t="s">
        <v>200</v>
      </c>
      <c r="AU160" s="223" t="s">
        <v>81</v>
      </c>
      <c r="AV160" s="13" t="s">
        <v>83</v>
      </c>
      <c r="AW160" s="13" t="s">
        <v>30</v>
      </c>
      <c r="AX160" s="13" t="s">
        <v>73</v>
      </c>
      <c r="AY160" s="223" t="s">
        <v>124</v>
      </c>
    </row>
    <row r="161" spans="1:65" s="14" customFormat="1" ht="11.25">
      <c r="B161" s="224"/>
      <c r="C161" s="225"/>
      <c r="D161" s="193" t="s">
        <v>200</v>
      </c>
      <c r="E161" s="226" t="s">
        <v>1</v>
      </c>
      <c r="F161" s="227" t="s">
        <v>205</v>
      </c>
      <c r="G161" s="225"/>
      <c r="H161" s="228">
        <v>50</v>
      </c>
      <c r="I161" s="229"/>
      <c r="J161" s="225"/>
      <c r="K161" s="225"/>
      <c r="L161" s="230"/>
      <c r="M161" s="231"/>
      <c r="N161" s="232"/>
      <c r="O161" s="232"/>
      <c r="P161" s="232"/>
      <c r="Q161" s="232"/>
      <c r="R161" s="232"/>
      <c r="S161" s="232"/>
      <c r="T161" s="233"/>
      <c r="AT161" s="234" t="s">
        <v>200</v>
      </c>
      <c r="AU161" s="234" t="s">
        <v>81</v>
      </c>
      <c r="AV161" s="14" t="s">
        <v>129</v>
      </c>
      <c r="AW161" s="14" t="s">
        <v>30</v>
      </c>
      <c r="AX161" s="14" t="s">
        <v>81</v>
      </c>
      <c r="AY161" s="234" t="s">
        <v>124</v>
      </c>
    </row>
    <row r="162" spans="1:65" s="2" customFormat="1" ht="21.75" customHeight="1">
      <c r="A162" s="34"/>
      <c r="B162" s="35"/>
      <c r="C162" s="179" t="s">
        <v>1561</v>
      </c>
      <c r="D162" s="179" t="s">
        <v>125</v>
      </c>
      <c r="E162" s="180" t="s">
        <v>1562</v>
      </c>
      <c r="F162" s="181" t="s">
        <v>1563</v>
      </c>
      <c r="G162" s="182" t="s">
        <v>235</v>
      </c>
      <c r="H162" s="183">
        <v>6</v>
      </c>
      <c r="I162" s="184"/>
      <c r="J162" s="185">
        <f>ROUND(I162*H162,2)</f>
        <v>0</v>
      </c>
      <c r="K162" s="186"/>
      <c r="L162" s="39"/>
      <c r="M162" s="187" t="s">
        <v>1</v>
      </c>
      <c r="N162" s="188" t="s">
        <v>38</v>
      </c>
      <c r="O162" s="71"/>
      <c r="P162" s="189">
        <f>O162*H162</f>
        <v>0</v>
      </c>
      <c r="Q162" s="189">
        <v>0</v>
      </c>
      <c r="R162" s="189">
        <f>Q162*H162</f>
        <v>0</v>
      </c>
      <c r="S162" s="189">
        <v>0</v>
      </c>
      <c r="T162" s="190">
        <f>S162*H162</f>
        <v>0</v>
      </c>
      <c r="U162" s="34"/>
      <c r="V162" s="34"/>
      <c r="W162" s="34"/>
      <c r="X162" s="34"/>
      <c r="Y162" s="34"/>
      <c r="Z162" s="34"/>
      <c r="AA162" s="34"/>
      <c r="AB162" s="34"/>
      <c r="AC162" s="34"/>
      <c r="AD162" s="34"/>
      <c r="AE162" s="34"/>
      <c r="AR162" s="191" t="s">
        <v>129</v>
      </c>
      <c r="AT162" s="191" t="s">
        <v>125</v>
      </c>
      <c r="AU162" s="191" t="s">
        <v>81</v>
      </c>
      <c r="AY162" s="17" t="s">
        <v>124</v>
      </c>
      <c r="BE162" s="192">
        <f>IF(N162="základní",J162,0)</f>
        <v>0</v>
      </c>
      <c r="BF162" s="192">
        <f>IF(N162="snížená",J162,0)</f>
        <v>0</v>
      </c>
      <c r="BG162" s="192">
        <f>IF(N162="zákl. přenesená",J162,0)</f>
        <v>0</v>
      </c>
      <c r="BH162" s="192">
        <f>IF(N162="sníž. přenesená",J162,0)</f>
        <v>0</v>
      </c>
      <c r="BI162" s="192">
        <f>IF(N162="nulová",J162,0)</f>
        <v>0</v>
      </c>
      <c r="BJ162" s="17" t="s">
        <v>81</v>
      </c>
      <c r="BK162" s="192">
        <f>ROUND(I162*H162,2)</f>
        <v>0</v>
      </c>
      <c r="BL162" s="17" t="s">
        <v>129</v>
      </c>
      <c r="BM162" s="191" t="s">
        <v>517</v>
      </c>
    </row>
    <row r="163" spans="1:65" s="12" customFormat="1" ht="11.25">
      <c r="B163" s="203"/>
      <c r="C163" s="204"/>
      <c r="D163" s="193" t="s">
        <v>200</v>
      </c>
      <c r="E163" s="205" t="s">
        <v>1</v>
      </c>
      <c r="F163" s="206" t="s">
        <v>1538</v>
      </c>
      <c r="G163" s="204"/>
      <c r="H163" s="205" t="s">
        <v>1</v>
      </c>
      <c r="I163" s="207"/>
      <c r="J163" s="204"/>
      <c r="K163" s="204"/>
      <c r="L163" s="208"/>
      <c r="M163" s="209"/>
      <c r="N163" s="210"/>
      <c r="O163" s="210"/>
      <c r="P163" s="210"/>
      <c r="Q163" s="210"/>
      <c r="R163" s="210"/>
      <c r="S163" s="210"/>
      <c r="T163" s="211"/>
      <c r="AT163" s="212" t="s">
        <v>200</v>
      </c>
      <c r="AU163" s="212" t="s">
        <v>81</v>
      </c>
      <c r="AV163" s="12" t="s">
        <v>81</v>
      </c>
      <c r="AW163" s="12" t="s">
        <v>30</v>
      </c>
      <c r="AX163" s="12" t="s">
        <v>73</v>
      </c>
      <c r="AY163" s="212" t="s">
        <v>124</v>
      </c>
    </row>
    <row r="164" spans="1:65" s="13" customFormat="1" ht="11.25">
      <c r="B164" s="213"/>
      <c r="C164" s="214"/>
      <c r="D164" s="193" t="s">
        <v>200</v>
      </c>
      <c r="E164" s="215" t="s">
        <v>1</v>
      </c>
      <c r="F164" s="216" t="s">
        <v>138</v>
      </c>
      <c r="G164" s="214"/>
      <c r="H164" s="217">
        <v>6</v>
      </c>
      <c r="I164" s="218"/>
      <c r="J164" s="214"/>
      <c r="K164" s="214"/>
      <c r="L164" s="219"/>
      <c r="M164" s="220"/>
      <c r="N164" s="221"/>
      <c r="O164" s="221"/>
      <c r="P164" s="221"/>
      <c r="Q164" s="221"/>
      <c r="R164" s="221"/>
      <c r="S164" s="221"/>
      <c r="T164" s="222"/>
      <c r="AT164" s="223" t="s">
        <v>200</v>
      </c>
      <c r="AU164" s="223" t="s">
        <v>81</v>
      </c>
      <c r="AV164" s="13" t="s">
        <v>83</v>
      </c>
      <c r="AW164" s="13" t="s">
        <v>30</v>
      </c>
      <c r="AX164" s="13" t="s">
        <v>73</v>
      </c>
      <c r="AY164" s="223" t="s">
        <v>124</v>
      </c>
    </row>
    <row r="165" spans="1:65" s="14" customFormat="1" ht="11.25">
      <c r="B165" s="224"/>
      <c r="C165" s="225"/>
      <c r="D165" s="193" t="s">
        <v>200</v>
      </c>
      <c r="E165" s="226" t="s">
        <v>1</v>
      </c>
      <c r="F165" s="227" t="s">
        <v>205</v>
      </c>
      <c r="G165" s="225"/>
      <c r="H165" s="228">
        <v>6</v>
      </c>
      <c r="I165" s="229"/>
      <c r="J165" s="225"/>
      <c r="K165" s="225"/>
      <c r="L165" s="230"/>
      <c r="M165" s="231"/>
      <c r="N165" s="232"/>
      <c r="O165" s="232"/>
      <c r="P165" s="232"/>
      <c r="Q165" s="232"/>
      <c r="R165" s="232"/>
      <c r="S165" s="232"/>
      <c r="T165" s="233"/>
      <c r="AT165" s="234" t="s">
        <v>200</v>
      </c>
      <c r="AU165" s="234" t="s">
        <v>81</v>
      </c>
      <c r="AV165" s="14" t="s">
        <v>129</v>
      </c>
      <c r="AW165" s="14" t="s">
        <v>30</v>
      </c>
      <c r="AX165" s="14" t="s">
        <v>81</v>
      </c>
      <c r="AY165" s="234" t="s">
        <v>124</v>
      </c>
    </row>
    <row r="166" spans="1:65" s="2" customFormat="1" ht="21.75" customHeight="1">
      <c r="A166" s="34"/>
      <c r="B166" s="35"/>
      <c r="C166" s="179" t="s">
        <v>1561</v>
      </c>
      <c r="D166" s="179" t="s">
        <v>125</v>
      </c>
      <c r="E166" s="180" t="s">
        <v>1564</v>
      </c>
      <c r="F166" s="181" t="s">
        <v>1565</v>
      </c>
      <c r="G166" s="182" t="s">
        <v>235</v>
      </c>
      <c r="H166" s="183">
        <v>35</v>
      </c>
      <c r="I166" s="184"/>
      <c r="J166" s="185">
        <f>ROUND(I166*H166,2)</f>
        <v>0</v>
      </c>
      <c r="K166" s="186"/>
      <c r="L166" s="39"/>
      <c r="M166" s="187" t="s">
        <v>1</v>
      </c>
      <c r="N166" s="188" t="s">
        <v>38</v>
      </c>
      <c r="O166" s="71"/>
      <c r="P166" s="189">
        <f>O166*H166</f>
        <v>0</v>
      </c>
      <c r="Q166" s="189">
        <v>0</v>
      </c>
      <c r="R166" s="189">
        <f>Q166*H166</f>
        <v>0</v>
      </c>
      <c r="S166" s="189">
        <v>0</v>
      </c>
      <c r="T166" s="190">
        <f>S166*H166</f>
        <v>0</v>
      </c>
      <c r="U166" s="34"/>
      <c r="V166" s="34"/>
      <c r="W166" s="34"/>
      <c r="X166" s="34"/>
      <c r="Y166" s="34"/>
      <c r="Z166" s="34"/>
      <c r="AA166" s="34"/>
      <c r="AB166" s="34"/>
      <c r="AC166" s="34"/>
      <c r="AD166" s="34"/>
      <c r="AE166" s="34"/>
      <c r="AR166" s="191" t="s">
        <v>129</v>
      </c>
      <c r="AT166" s="191" t="s">
        <v>125</v>
      </c>
      <c r="AU166" s="191" t="s">
        <v>81</v>
      </c>
      <c r="AY166" s="17" t="s">
        <v>124</v>
      </c>
      <c r="BE166" s="192">
        <f>IF(N166="základní",J166,0)</f>
        <v>0</v>
      </c>
      <c r="BF166" s="192">
        <f>IF(N166="snížená",J166,0)</f>
        <v>0</v>
      </c>
      <c r="BG166" s="192">
        <f>IF(N166="zákl. přenesená",J166,0)</f>
        <v>0</v>
      </c>
      <c r="BH166" s="192">
        <f>IF(N166="sníž. přenesená",J166,0)</f>
        <v>0</v>
      </c>
      <c r="BI166" s="192">
        <f>IF(N166="nulová",J166,0)</f>
        <v>0</v>
      </c>
      <c r="BJ166" s="17" t="s">
        <v>81</v>
      </c>
      <c r="BK166" s="192">
        <f>ROUND(I166*H166,2)</f>
        <v>0</v>
      </c>
      <c r="BL166" s="17" t="s">
        <v>129</v>
      </c>
      <c r="BM166" s="191" t="s">
        <v>521</v>
      </c>
    </row>
    <row r="167" spans="1:65" s="12" customFormat="1" ht="11.25">
      <c r="B167" s="203"/>
      <c r="C167" s="204"/>
      <c r="D167" s="193" t="s">
        <v>200</v>
      </c>
      <c r="E167" s="205" t="s">
        <v>1</v>
      </c>
      <c r="F167" s="206" t="s">
        <v>1538</v>
      </c>
      <c r="G167" s="204"/>
      <c r="H167" s="205" t="s">
        <v>1</v>
      </c>
      <c r="I167" s="207"/>
      <c r="J167" s="204"/>
      <c r="K167" s="204"/>
      <c r="L167" s="208"/>
      <c r="M167" s="209"/>
      <c r="N167" s="210"/>
      <c r="O167" s="210"/>
      <c r="P167" s="210"/>
      <c r="Q167" s="210"/>
      <c r="R167" s="210"/>
      <c r="S167" s="210"/>
      <c r="T167" s="211"/>
      <c r="AT167" s="212" t="s">
        <v>200</v>
      </c>
      <c r="AU167" s="212" t="s">
        <v>81</v>
      </c>
      <c r="AV167" s="12" t="s">
        <v>81</v>
      </c>
      <c r="AW167" s="12" t="s">
        <v>30</v>
      </c>
      <c r="AX167" s="12" t="s">
        <v>73</v>
      </c>
      <c r="AY167" s="212" t="s">
        <v>124</v>
      </c>
    </row>
    <row r="168" spans="1:65" s="13" customFormat="1" ht="11.25">
      <c r="B168" s="213"/>
      <c r="C168" s="214"/>
      <c r="D168" s="193" t="s">
        <v>200</v>
      </c>
      <c r="E168" s="215" t="s">
        <v>1</v>
      </c>
      <c r="F168" s="216" t="s">
        <v>1566</v>
      </c>
      <c r="G168" s="214"/>
      <c r="H168" s="217">
        <v>35</v>
      </c>
      <c r="I168" s="218"/>
      <c r="J168" s="214"/>
      <c r="K168" s="214"/>
      <c r="L168" s="219"/>
      <c r="M168" s="220"/>
      <c r="N168" s="221"/>
      <c r="O168" s="221"/>
      <c r="P168" s="221"/>
      <c r="Q168" s="221"/>
      <c r="R168" s="221"/>
      <c r="S168" s="221"/>
      <c r="T168" s="222"/>
      <c r="AT168" s="223" t="s">
        <v>200</v>
      </c>
      <c r="AU168" s="223" t="s">
        <v>81</v>
      </c>
      <c r="AV168" s="13" t="s">
        <v>83</v>
      </c>
      <c r="AW168" s="13" t="s">
        <v>30</v>
      </c>
      <c r="AX168" s="13" t="s">
        <v>73</v>
      </c>
      <c r="AY168" s="223" t="s">
        <v>124</v>
      </c>
    </row>
    <row r="169" spans="1:65" s="14" customFormat="1" ht="11.25">
      <c r="B169" s="224"/>
      <c r="C169" s="225"/>
      <c r="D169" s="193" t="s">
        <v>200</v>
      </c>
      <c r="E169" s="226" t="s">
        <v>1</v>
      </c>
      <c r="F169" s="227" t="s">
        <v>205</v>
      </c>
      <c r="G169" s="225"/>
      <c r="H169" s="228">
        <v>35</v>
      </c>
      <c r="I169" s="229"/>
      <c r="J169" s="225"/>
      <c r="K169" s="225"/>
      <c r="L169" s="230"/>
      <c r="M169" s="231"/>
      <c r="N169" s="232"/>
      <c r="O169" s="232"/>
      <c r="P169" s="232"/>
      <c r="Q169" s="232"/>
      <c r="R169" s="232"/>
      <c r="S169" s="232"/>
      <c r="T169" s="233"/>
      <c r="AT169" s="234" t="s">
        <v>200</v>
      </c>
      <c r="AU169" s="234" t="s">
        <v>81</v>
      </c>
      <c r="AV169" s="14" t="s">
        <v>129</v>
      </c>
      <c r="AW169" s="14" t="s">
        <v>30</v>
      </c>
      <c r="AX169" s="14" t="s">
        <v>81</v>
      </c>
      <c r="AY169" s="234" t="s">
        <v>124</v>
      </c>
    </row>
    <row r="170" spans="1:65" s="2" customFormat="1" ht="21.75" customHeight="1">
      <c r="A170" s="34"/>
      <c r="B170" s="35"/>
      <c r="C170" s="179" t="s">
        <v>1561</v>
      </c>
      <c r="D170" s="179" t="s">
        <v>125</v>
      </c>
      <c r="E170" s="180" t="s">
        <v>1567</v>
      </c>
      <c r="F170" s="181" t="s">
        <v>1568</v>
      </c>
      <c r="G170" s="182" t="s">
        <v>235</v>
      </c>
      <c r="H170" s="183">
        <v>9</v>
      </c>
      <c r="I170" s="184"/>
      <c r="J170" s="185">
        <f>ROUND(I170*H170,2)</f>
        <v>0</v>
      </c>
      <c r="K170" s="186"/>
      <c r="L170" s="39"/>
      <c r="M170" s="187" t="s">
        <v>1</v>
      </c>
      <c r="N170" s="188" t="s">
        <v>38</v>
      </c>
      <c r="O170" s="71"/>
      <c r="P170" s="189">
        <f>O170*H170</f>
        <v>0</v>
      </c>
      <c r="Q170" s="189">
        <v>0</v>
      </c>
      <c r="R170" s="189">
        <f>Q170*H170</f>
        <v>0</v>
      </c>
      <c r="S170" s="189">
        <v>0</v>
      </c>
      <c r="T170" s="190">
        <f>S170*H170</f>
        <v>0</v>
      </c>
      <c r="U170" s="34"/>
      <c r="V170" s="34"/>
      <c r="W170" s="34"/>
      <c r="X170" s="34"/>
      <c r="Y170" s="34"/>
      <c r="Z170" s="34"/>
      <c r="AA170" s="34"/>
      <c r="AB170" s="34"/>
      <c r="AC170" s="34"/>
      <c r="AD170" s="34"/>
      <c r="AE170" s="34"/>
      <c r="AR170" s="191" t="s">
        <v>129</v>
      </c>
      <c r="AT170" s="191" t="s">
        <v>125</v>
      </c>
      <c r="AU170" s="191" t="s">
        <v>81</v>
      </c>
      <c r="AY170" s="17" t="s">
        <v>124</v>
      </c>
      <c r="BE170" s="192">
        <f>IF(N170="základní",J170,0)</f>
        <v>0</v>
      </c>
      <c r="BF170" s="192">
        <f>IF(N170="snížená",J170,0)</f>
        <v>0</v>
      </c>
      <c r="BG170" s="192">
        <f>IF(N170="zákl. přenesená",J170,0)</f>
        <v>0</v>
      </c>
      <c r="BH170" s="192">
        <f>IF(N170="sníž. přenesená",J170,0)</f>
        <v>0</v>
      </c>
      <c r="BI170" s="192">
        <f>IF(N170="nulová",J170,0)</f>
        <v>0</v>
      </c>
      <c r="BJ170" s="17" t="s">
        <v>81</v>
      </c>
      <c r="BK170" s="192">
        <f>ROUND(I170*H170,2)</f>
        <v>0</v>
      </c>
      <c r="BL170" s="17" t="s">
        <v>129</v>
      </c>
      <c r="BM170" s="191" t="s">
        <v>527</v>
      </c>
    </row>
    <row r="171" spans="1:65" s="12" customFormat="1" ht="11.25">
      <c r="B171" s="203"/>
      <c r="C171" s="204"/>
      <c r="D171" s="193" t="s">
        <v>200</v>
      </c>
      <c r="E171" s="205" t="s">
        <v>1</v>
      </c>
      <c r="F171" s="206" t="s">
        <v>1538</v>
      </c>
      <c r="G171" s="204"/>
      <c r="H171" s="205" t="s">
        <v>1</v>
      </c>
      <c r="I171" s="207"/>
      <c r="J171" s="204"/>
      <c r="K171" s="204"/>
      <c r="L171" s="208"/>
      <c r="M171" s="209"/>
      <c r="N171" s="210"/>
      <c r="O171" s="210"/>
      <c r="P171" s="210"/>
      <c r="Q171" s="210"/>
      <c r="R171" s="210"/>
      <c r="S171" s="210"/>
      <c r="T171" s="211"/>
      <c r="AT171" s="212" t="s">
        <v>200</v>
      </c>
      <c r="AU171" s="212" t="s">
        <v>81</v>
      </c>
      <c r="AV171" s="12" t="s">
        <v>81</v>
      </c>
      <c r="AW171" s="12" t="s">
        <v>30</v>
      </c>
      <c r="AX171" s="12" t="s">
        <v>73</v>
      </c>
      <c r="AY171" s="212" t="s">
        <v>124</v>
      </c>
    </row>
    <row r="172" spans="1:65" s="13" customFormat="1" ht="11.25">
      <c r="B172" s="213"/>
      <c r="C172" s="214"/>
      <c r="D172" s="193" t="s">
        <v>200</v>
      </c>
      <c r="E172" s="215" t="s">
        <v>1</v>
      </c>
      <c r="F172" s="216" t="s">
        <v>164</v>
      </c>
      <c r="G172" s="214"/>
      <c r="H172" s="217">
        <v>9</v>
      </c>
      <c r="I172" s="218"/>
      <c r="J172" s="214"/>
      <c r="K172" s="214"/>
      <c r="L172" s="219"/>
      <c r="M172" s="220"/>
      <c r="N172" s="221"/>
      <c r="O172" s="221"/>
      <c r="P172" s="221"/>
      <c r="Q172" s="221"/>
      <c r="R172" s="221"/>
      <c r="S172" s="221"/>
      <c r="T172" s="222"/>
      <c r="AT172" s="223" t="s">
        <v>200</v>
      </c>
      <c r="AU172" s="223" t="s">
        <v>81</v>
      </c>
      <c r="AV172" s="13" t="s">
        <v>83</v>
      </c>
      <c r="AW172" s="13" t="s">
        <v>30</v>
      </c>
      <c r="AX172" s="13" t="s">
        <v>73</v>
      </c>
      <c r="AY172" s="223" t="s">
        <v>124</v>
      </c>
    </row>
    <row r="173" spans="1:65" s="14" customFormat="1" ht="11.25">
      <c r="B173" s="224"/>
      <c r="C173" s="225"/>
      <c r="D173" s="193" t="s">
        <v>200</v>
      </c>
      <c r="E173" s="226" t="s">
        <v>1</v>
      </c>
      <c r="F173" s="227" t="s">
        <v>205</v>
      </c>
      <c r="G173" s="225"/>
      <c r="H173" s="228">
        <v>9</v>
      </c>
      <c r="I173" s="229"/>
      <c r="J173" s="225"/>
      <c r="K173" s="225"/>
      <c r="L173" s="230"/>
      <c r="M173" s="231"/>
      <c r="N173" s="232"/>
      <c r="O173" s="232"/>
      <c r="P173" s="232"/>
      <c r="Q173" s="232"/>
      <c r="R173" s="232"/>
      <c r="S173" s="232"/>
      <c r="T173" s="233"/>
      <c r="AT173" s="234" t="s">
        <v>200</v>
      </c>
      <c r="AU173" s="234" t="s">
        <v>81</v>
      </c>
      <c r="AV173" s="14" t="s">
        <v>129</v>
      </c>
      <c r="AW173" s="14" t="s">
        <v>30</v>
      </c>
      <c r="AX173" s="14" t="s">
        <v>81</v>
      </c>
      <c r="AY173" s="234" t="s">
        <v>124</v>
      </c>
    </row>
    <row r="174" spans="1:65" s="2" customFormat="1" ht="24.2" customHeight="1">
      <c r="A174" s="34"/>
      <c r="B174" s="35"/>
      <c r="C174" s="179" t="s">
        <v>1569</v>
      </c>
      <c r="D174" s="179" t="s">
        <v>125</v>
      </c>
      <c r="E174" s="180" t="s">
        <v>1570</v>
      </c>
      <c r="F174" s="181" t="s">
        <v>1571</v>
      </c>
      <c r="G174" s="182" t="s">
        <v>235</v>
      </c>
      <c r="H174" s="183">
        <v>60</v>
      </c>
      <c r="I174" s="184"/>
      <c r="J174" s="185">
        <f>ROUND(I174*H174,2)</f>
        <v>0</v>
      </c>
      <c r="K174" s="186"/>
      <c r="L174" s="39"/>
      <c r="M174" s="187" t="s">
        <v>1</v>
      </c>
      <c r="N174" s="188" t="s">
        <v>38</v>
      </c>
      <c r="O174" s="71"/>
      <c r="P174" s="189">
        <f>O174*H174</f>
        <v>0</v>
      </c>
      <c r="Q174" s="189">
        <v>0</v>
      </c>
      <c r="R174" s="189">
        <f>Q174*H174</f>
        <v>0</v>
      </c>
      <c r="S174" s="189">
        <v>0</v>
      </c>
      <c r="T174" s="190">
        <f>S174*H174</f>
        <v>0</v>
      </c>
      <c r="U174" s="34"/>
      <c r="V174" s="34"/>
      <c r="W174" s="34"/>
      <c r="X174" s="34"/>
      <c r="Y174" s="34"/>
      <c r="Z174" s="34"/>
      <c r="AA174" s="34"/>
      <c r="AB174" s="34"/>
      <c r="AC174" s="34"/>
      <c r="AD174" s="34"/>
      <c r="AE174" s="34"/>
      <c r="AR174" s="191" t="s">
        <v>129</v>
      </c>
      <c r="AT174" s="191" t="s">
        <v>125</v>
      </c>
      <c r="AU174" s="191" t="s">
        <v>81</v>
      </c>
      <c r="AY174" s="17" t="s">
        <v>124</v>
      </c>
      <c r="BE174" s="192">
        <f>IF(N174="základní",J174,0)</f>
        <v>0</v>
      </c>
      <c r="BF174" s="192">
        <f>IF(N174="snížená",J174,0)</f>
        <v>0</v>
      </c>
      <c r="BG174" s="192">
        <f>IF(N174="zákl. přenesená",J174,0)</f>
        <v>0</v>
      </c>
      <c r="BH174" s="192">
        <f>IF(N174="sníž. přenesená",J174,0)</f>
        <v>0</v>
      </c>
      <c r="BI174" s="192">
        <f>IF(N174="nulová",J174,0)</f>
        <v>0</v>
      </c>
      <c r="BJ174" s="17" t="s">
        <v>81</v>
      </c>
      <c r="BK174" s="192">
        <f>ROUND(I174*H174,2)</f>
        <v>0</v>
      </c>
      <c r="BL174" s="17" t="s">
        <v>129</v>
      </c>
      <c r="BM174" s="191" t="s">
        <v>1572</v>
      </c>
    </row>
    <row r="175" spans="1:65" s="12" customFormat="1" ht="11.25">
      <c r="B175" s="203"/>
      <c r="C175" s="204"/>
      <c r="D175" s="193" t="s">
        <v>200</v>
      </c>
      <c r="E175" s="205" t="s">
        <v>1</v>
      </c>
      <c r="F175" s="206" t="s">
        <v>1538</v>
      </c>
      <c r="G175" s="204"/>
      <c r="H175" s="205" t="s">
        <v>1</v>
      </c>
      <c r="I175" s="207"/>
      <c r="J175" s="204"/>
      <c r="K175" s="204"/>
      <c r="L175" s="208"/>
      <c r="M175" s="209"/>
      <c r="N175" s="210"/>
      <c r="O175" s="210"/>
      <c r="P175" s="210"/>
      <c r="Q175" s="210"/>
      <c r="R175" s="210"/>
      <c r="S175" s="210"/>
      <c r="T175" s="211"/>
      <c r="AT175" s="212" t="s">
        <v>200</v>
      </c>
      <c r="AU175" s="212" t="s">
        <v>81</v>
      </c>
      <c r="AV175" s="12" t="s">
        <v>81</v>
      </c>
      <c r="AW175" s="12" t="s">
        <v>30</v>
      </c>
      <c r="AX175" s="12" t="s">
        <v>73</v>
      </c>
      <c r="AY175" s="212" t="s">
        <v>124</v>
      </c>
    </row>
    <row r="176" spans="1:65" s="13" customFormat="1" ht="11.25">
      <c r="B176" s="213"/>
      <c r="C176" s="214"/>
      <c r="D176" s="193" t="s">
        <v>200</v>
      </c>
      <c r="E176" s="215" t="s">
        <v>1</v>
      </c>
      <c r="F176" s="216" t="s">
        <v>391</v>
      </c>
      <c r="G176" s="214"/>
      <c r="H176" s="217">
        <v>60</v>
      </c>
      <c r="I176" s="218"/>
      <c r="J176" s="214"/>
      <c r="K176" s="214"/>
      <c r="L176" s="219"/>
      <c r="M176" s="220"/>
      <c r="N176" s="221"/>
      <c r="O176" s="221"/>
      <c r="P176" s="221"/>
      <c r="Q176" s="221"/>
      <c r="R176" s="221"/>
      <c r="S176" s="221"/>
      <c r="T176" s="222"/>
      <c r="AT176" s="223" t="s">
        <v>200</v>
      </c>
      <c r="AU176" s="223" t="s">
        <v>81</v>
      </c>
      <c r="AV176" s="13" t="s">
        <v>83</v>
      </c>
      <c r="AW176" s="13" t="s">
        <v>30</v>
      </c>
      <c r="AX176" s="13" t="s">
        <v>73</v>
      </c>
      <c r="AY176" s="223" t="s">
        <v>124</v>
      </c>
    </row>
    <row r="177" spans="1:65" s="14" customFormat="1" ht="11.25">
      <c r="B177" s="224"/>
      <c r="C177" s="225"/>
      <c r="D177" s="193" t="s">
        <v>200</v>
      </c>
      <c r="E177" s="226" t="s">
        <v>1</v>
      </c>
      <c r="F177" s="227" t="s">
        <v>205</v>
      </c>
      <c r="G177" s="225"/>
      <c r="H177" s="228">
        <v>60</v>
      </c>
      <c r="I177" s="229"/>
      <c r="J177" s="225"/>
      <c r="K177" s="225"/>
      <c r="L177" s="230"/>
      <c r="M177" s="231"/>
      <c r="N177" s="232"/>
      <c r="O177" s="232"/>
      <c r="P177" s="232"/>
      <c r="Q177" s="232"/>
      <c r="R177" s="232"/>
      <c r="S177" s="232"/>
      <c r="T177" s="233"/>
      <c r="AT177" s="234" t="s">
        <v>200</v>
      </c>
      <c r="AU177" s="234" t="s">
        <v>81</v>
      </c>
      <c r="AV177" s="14" t="s">
        <v>129</v>
      </c>
      <c r="AW177" s="14" t="s">
        <v>30</v>
      </c>
      <c r="AX177" s="14" t="s">
        <v>81</v>
      </c>
      <c r="AY177" s="234" t="s">
        <v>124</v>
      </c>
    </row>
    <row r="178" spans="1:65" s="2" customFormat="1" ht="24.2" customHeight="1">
      <c r="A178" s="34"/>
      <c r="B178" s="35"/>
      <c r="C178" s="179" t="s">
        <v>1573</v>
      </c>
      <c r="D178" s="179" t="s">
        <v>125</v>
      </c>
      <c r="E178" s="180" t="s">
        <v>1574</v>
      </c>
      <c r="F178" s="181" t="s">
        <v>1575</v>
      </c>
      <c r="G178" s="182" t="s">
        <v>226</v>
      </c>
      <c r="H178" s="183">
        <v>4</v>
      </c>
      <c r="I178" s="184"/>
      <c r="J178" s="185">
        <f>ROUND(I178*H178,2)</f>
        <v>0</v>
      </c>
      <c r="K178" s="186"/>
      <c r="L178" s="39"/>
      <c r="M178" s="187" t="s">
        <v>1</v>
      </c>
      <c r="N178" s="188" t="s">
        <v>38</v>
      </c>
      <c r="O178" s="71"/>
      <c r="P178" s="189">
        <f>O178*H178</f>
        <v>0</v>
      </c>
      <c r="Q178" s="189">
        <v>0</v>
      </c>
      <c r="R178" s="189">
        <f>Q178*H178</f>
        <v>0</v>
      </c>
      <c r="S178" s="189">
        <v>0</v>
      </c>
      <c r="T178" s="190">
        <f>S178*H178</f>
        <v>0</v>
      </c>
      <c r="U178" s="34"/>
      <c r="V178" s="34"/>
      <c r="W178" s="34"/>
      <c r="X178" s="34"/>
      <c r="Y178" s="34"/>
      <c r="Z178" s="34"/>
      <c r="AA178" s="34"/>
      <c r="AB178" s="34"/>
      <c r="AC178" s="34"/>
      <c r="AD178" s="34"/>
      <c r="AE178" s="34"/>
      <c r="AR178" s="191" t="s">
        <v>129</v>
      </c>
      <c r="AT178" s="191" t="s">
        <v>125</v>
      </c>
      <c r="AU178" s="191" t="s">
        <v>81</v>
      </c>
      <c r="AY178" s="17" t="s">
        <v>124</v>
      </c>
      <c r="BE178" s="192">
        <f>IF(N178="základní",J178,0)</f>
        <v>0</v>
      </c>
      <c r="BF178" s="192">
        <f>IF(N178="snížená",J178,0)</f>
        <v>0</v>
      </c>
      <c r="BG178" s="192">
        <f>IF(N178="zákl. přenesená",J178,0)</f>
        <v>0</v>
      </c>
      <c r="BH178" s="192">
        <f>IF(N178="sníž. přenesená",J178,0)</f>
        <v>0</v>
      </c>
      <c r="BI178" s="192">
        <f>IF(N178="nulová",J178,0)</f>
        <v>0</v>
      </c>
      <c r="BJ178" s="17" t="s">
        <v>81</v>
      </c>
      <c r="BK178" s="192">
        <f>ROUND(I178*H178,2)</f>
        <v>0</v>
      </c>
      <c r="BL178" s="17" t="s">
        <v>129</v>
      </c>
      <c r="BM178" s="191" t="s">
        <v>541</v>
      </c>
    </row>
    <row r="179" spans="1:65" s="12" customFormat="1" ht="11.25">
      <c r="B179" s="203"/>
      <c r="C179" s="204"/>
      <c r="D179" s="193" t="s">
        <v>200</v>
      </c>
      <c r="E179" s="205" t="s">
        <v>1</v>
      </c>
      <c r="F179" s="206" t="s">
        <v>1538</v>
      </c>
      <c r="G179" s="204"/>
      <c r="H179" s="205" t="s">
        <v>1</v>
      </c>
      <c r="I179" s="207"/>
      <c r="J179" s="204"/>
      <c r="K179" s="204"/>
      <c r="L179" s="208"/>
      <c r="M179" s="209"/>
      <c r="N179" s="210"/>
      <c r="O179" s="210"/>
      <c r="P179" s="210"/>
      <c r="Q179" s="210"/>
      <c r="R179" s="210"/>
      <c r="S179" s="210"/>
      <c r="T179" s="211"/>
      <c r="AT179" s="212" t="s">
        <v>200</v>
      </c>
      <c r="AU179" s="212" t="s">
        <v>81</v>
      </c>
      <c r="AV179" s="12" t="s">
        <v>81</v>
      </c>
      <c r="AW179" s="12" t="s">
        <v>30</v>
      </c>
      <c r="AX179" s="12" t="s">
        <v>73</v>
      </c>
      <c r="AY179" s="212" t="s">
        <v>124</v>
      </c>
    </row>
    <row r="180" spans="1:65" s="13" customFormat="1" ht="11.25">
      <c r="B180" s="213"/>
      <c r="C180" s="214"/>
      <c r="D180" s="193" t="s">
        <v>200</v>
      </c>
      <c r="E180" s="215" t="s">
        <v>1</v>
      </c>
      <c r="F180" s="216" t="s">
        <v>129</v>
      </c>
      <c r="G180" s="214"/>
      <c r="H180" s="217">
        <v>4</v>
      </c>
      <c r="I180" s="218"/>
      <c r="J180" s="214"/>
      <c r="K180" s="214"/>
      <c r="L180" s="219"/>
      <c r="M180" s="220"/>
      <c r="N180" s="221"/>
      <c r="O180" s="221"/>
      <c r="P180" s="221"/>
      <c r="Q180" s="221"/>
      <c r="R180" s="221"/>
      <c r="S180" s="221"/>
      <c r="T180" s="222"/>
      <c r="AT180" s="223" t="s">
        <v>200</v>
      </c>
      <c r="AU180" s="223" t="s">
        <v>81</v>
      </c>
      <c r="AV180" s="13" t="s">
        <v>83</v>
      </c>
      <c r="AW180" s="13" t="s">
        <v>30</v>
      </c>
      <c r="AX180" s="13" t="s">
        <v>73</v>
      </c>
      <c r="AY180" s="223" t="s">
        <v>124</v>
      </c>
    </row>
    <row r="181" spans="1:65" s="14" customFormat="1" ht="11.25">
      <c r="B181" s="224"/>
      <c r="C181" s="225"/>
      <c r="D181" s="193" t="s">
        <v>200</v>
      </c>
      <c r="E181" s="226" t="s">
        <v>1</v>
      </c>
      <c r="F181" s="227" t="s">
        <v>205</v>
      </c>
      <c r="G181" s="225"/>
      <c r="H181" s="228">
        <v>4</v>
      </c>
      <c r="I181" s="229"/>
      <c r="J181" s="225"/>
      <c r="K181" s="225"/>
      <c r="L181" s="230"/>
      <c r="M181" s="231"/>
      <c r="N181" s="232"/>
      <c r="O181" s="232"/>
      <c r="P181" s="232"/>
      <c r="Q181" s="232"/>
      <c r="R181" s="232"/>
      <c r="S181" s="232"/>
      <c r="T181" s="233"/>
      <c r="AT181" s="234" t="s">
        <v>200</v>
      </c>
      <c r="AU181" s="234" t="s">
        <v>81</v>
      </c>
      <c r="AV181" s="14" t="s">
        <v>129</v>
      </c>
      <c r="AW181" s="14" t="s">
        <v>30</v>
      </c>
      <c r="AX181" s="14" t="s">
        <v>81</v>
      </c>
      <c r="AY181" s="234" t="s">
        <v>124</v>
      </c>
    </row>
    <row r="182" spans="1:65" s="2" customFormat="1" ht="24.2" customHeight="1">
      <c r="A182" s="34"/>
      <c r="B182" s="35"/>
      <c r="C182" s="179" t="s">
        <v>1573</v>
      </c>
      <c r="D182" s="179" t="s">
        <v>125</v>
      </c>
      <c r="E182" s="180" t="s">
        <v>1576</v>
      </c>
      <c r="F182" s="181" t="s">
        <v>1577</v>
      </c>
      <c r="G182" s="182" t="s">
        <v>226</v>
      </c>
      <c r="H182" s="183">
        <v>8</v>
      </c>
      <c r="I182" s="184"/>
      <c r="J182" s="185">
        <f>ROUND(I182*H182,2)</f>
        <v>0</v>
      </c>
      <c r="K182" s="186"/>
      <c r="L182" s="39"/>
      <c r="M182" s="187" t="s">
        <v>1</v>
      </c>
      <c r="N182" s="188" t="s">
        <v>38</v>
      </c>
      <c r="O182" s="71"/>
      <c r="P182" s="189">
        <f>O182*H182</f>
        <v>0</v>
      </c>
      <c r="Q182" s="189">
        <v>0</v>
      </c>
      <c r="R182" s="189">
        <f>Q182*H182</f>
        <v>0</v>
      </c>
      <c r="S182" s="189">
        <v>0</v>
      </c>
      <c r="T182" s="190">
        <f>S182*H182</f>
        <v>0</v>
      </c>
      <c r="U182" s="34"/>
      <c r="V182" s="34"/>
      <c r="W182" s="34"/>
      <c r="X182" s="34"/>
      <c r="Y182" s="34"/>
      <c r="Z182" s="34"/>
      <c r="AA182" s="34"/>
      <c r="AB182" s="34"/>
      <c r="AC182" s="34"/>
      <c r="AD182" s="34"/>
      <c r="AE182" s="34"/>
      <c r="AR182" s="191" t="s">
        <v>129</v>
      </c>
      <c r="AT182" s="191" t="s">
        <v>125</v>
      </c>
      <c r="AU182" s="191" t="s">
        <v>81</v>
      </c>
      <c r="AY182" s="17" t="s">
        <v>124</v>
      </c>
      <c r="BE182" s="192">
        <f>IF(N182="základní",J182,0)</f>
        <v>0</v>
      </c>
      <c r="BF182" s="192">
        <f>IF(N182="snížená",J182,0)</f>
        <v>0</v>
      </c>
      <c r="BG182" s="192">
        <f>IF(N182="zákl. přenesená",J182,0)</f>
        <v>0</v>
      </c>
      <c r="BH182" s="192">
        <f>IF(N182="sníž. přenesená",J182,0)</f>
        <v>0</v>
      </c>
      <c r="BI182" s="192">
        <f>IF(N182="nulová",J182,0)</f>
        <v>0</v>
      </c>
      <c r="BJ182" s="17" t="s">
        <v>81</v>
      </c>
      <c r="BK182" s="192">
        <f>ROUND(I182*H182,2)</f>
        <v>0</v>
      </c>
      <c r="BL182" s="17" t="s">
        <v>129</v>
      </c>
      <c r="BM182" s="191" t="s">
        <v>548</v>
      </c>
    </row>
    <row r="183" spans="1:65" s="12" customFormat="1" ht="11.25">
      <c r="B183" s="203"/>
      <c r="C183" s="204"/>
      <c r="D183" s="193" t="s">
        <v>200</v>
      </c>
      <c r="E183" s="205" t="s">
        <v>1</v>
      </c>
      <c r="F183" s="206" t="s">
        <v>1538</v>
      </c>
      <c r="G183" s="204"/>
      <c r="H183" s="205" t="s">
        <v>1</v>
      </c>
      <c r="I183" s="207"/>
      <c r="J183" s="204"/>
      <c r="K183" s="204"/>
      <c r="L183" s="208"/>
      <c r="M183" s="209"/>
      <c r="N183" s="210"/>
      <c r="O183" s="210"/>
      <c r="P183" s="210"/>
      <c r="Q183" s="210"/>
      <c r="R183" s="210"/>
      <c r="S183" s="210"/>
      <c r="T183" s="211"/>
      <c r="AT183" s="212" t="s">
        <v>200</v>
      </c>
      <c r="AU183" s="212" t="s">
        <v>81</v>
      </c>
      <c r="AV183" s="12" t="s">
        <v>81</v>
      </c>
      <c r="AW183" s="12" t="s">
        <v>30</v>
      </c>
      <c r="AX183" s="12" t="s">
        <v>73</v>
      </c>
      <c r="AY183" s="212" t="s">
        <v>124</v>
      </c>
    </row>
    <row r="184" spans="1:65" s="13" customFormat="1" ht="11.25">
      <c r="B184" s="213"/>
      <c r="C184" s="214"/>
      <c r="D184" s="193" t="s">
        <v>200</v>
      </c>
      <c r="E184" s="215" t="s">
        <v>1</v>
      </c>
      <c r="F184" s="216" t="s">
        <v>142</v>
      </c>
      <c r="G184" s="214"/>
      <c r="H184" s="217">
        <v>8</v>
      </c>
      <c r="I184" s="218"/>
      <c r="J184" s="214"/>
      <c r="K184" s="214"/>
      <c r="L184" s="219"/>
      <c r="M184" s="220"/>
      <c r="N184" s="221"/>
      <c r="O184" s="221"/>
      <c r="P184" s="221"/>
      <c r="Q184" s="221"/>
      <c r="R184" s="221"/>
      <c r="S184" s="221"/>
      <c r="T184" s="222"/>
      <c r="AT184" s="223" t="s">
        <v>200</v>
      </c>
      <c r="AU184" s="223" t="s">
        <v>81</v>
      </c>
      <c r="AV184" s="13" t="s">
        <v>83</v>
      </c>
      <c r="AW184" s="13" t="s">
        <v>30</v>
      </c>
      <c r="AX184" s="13" t="s">
        <v>73</v>
      </c>
      <c r="AY184" s="223" t="s">
        <v>124</v>
      </c>
    </row>
    <row r="185" spans="1:65" s="14" customFormat="1" ht="11.25">
      <c r="B185" s="224"/>
      <c r="C185" s="225"/>
      <c r="D185" s="193" t="s">
        <v>200</v>
      </c>
      <c r="E185" s="226" t="s">
        <v>1</v>
      </c>
      <c r="F185" s="227" t="s">
        <v>205</v>
      </c>
      <c r="G185" s="225"/>
      <c r="H185" s="228">
        <v>8</v>
      </c>
      <c r="I185" s="229"/>
      <c r="J185" s="225"/>
      <c r="K185" s="225"/>
      <c r="L185" s="230"/>
      <c r="M185" s="231"/>
      <c r="N185" s="232"/>
      <c r="O185" s="232"/>
      <c r="P185" s="232"/>
      <c r="Q185" s="232"/>
      <c r="R185" s="232"/>
      <c r="S185" s="232"/>
      <c r="T185" s="233"/>
      <c r="AT185" s="234" t="s">
        <v>200</v>
      </c>
      <c r="AU185" s="234" t="s">
        <v>81</v>
      </c>
      <c r="AV185" s="14" t="s">
        <v>129</v>
      </c>
      <c r="AW185" s="14" t="s">
        <v>30</v>
      </c>
      <c r="AX185" s="14" t="s">
        <v>81</v>
      </c>
      <c r="AY185" s="234" t="s">
        <v>124</v>
      </c>
    </row>
    <row r="186" spans="1:65" s="2" customFormat="1" ht="24.2" customHeight="1">
      <c r="A186" s="34"/>
      <c r="B186" s="35"/>
      <c r="C186" s="179" t="s">
        <v>1573</v>
      </c>
      <c r="D186" s="179" t="s">
        <v>125</v>
      </c>
      <c r="E186" s="180" t="s">
        <v>1578</v>
      </c>
      <c r="F186" s="181" t="s">
        <v>1579</v>
      </c>
      <c r="G186" s="182" t="s">
        <v>226</v>
      </c>
      <c r="H186" s="183">
        <v>12</v>
      </c>
      <c r="I186" s="184"/>
      <c r="J186" s="185">
        <f>ROUND(I186*H186,2)</f>
        <v>0</v>
      </c>
      <c r="K186" s="186"/>
      <c r="L186" s="39"/>
      <c r="M186" s="187" t="s">
        <v>1</v>
      </c>
      <c r="N186" s="188" t="s">
        <v>38</v>
      </c>
      <c r="O186" s="71"/>
      <c r="P186" s="189">
        <f>O186*H186</f>
        <v>0</v>
      </c>
      <c r="Q186" s="189">
        <v>0</v>
      </c>
      <c r="R186" s="189">
        <f>Q186*H186</f>
        <v>0</v>
      </c>
      <c r="S186" s="189">
        <v>0</v>
      </c>
      <c r="T186" s="190">
        <f>S186*H186</f>
        <v>0</v>
      </c>
      <c r="U186" s="34"/>
      <c r="V186" s="34"/>
      <c r="W186" s="34"/>
      <c r="X186" s="34"/>
      <c r="Y186" s="34"/>
      <c r="Z186" s="34"/>
      <c r="AA186" s="34"/>
      <c r="AB186" s="34"/>
      <c r="AC186" s="34"/>
      <c r="AD186" s="34"/>
      <c r="AE186" s="34"/>
      <c r="AR186" s="191" t="s">
        <v>129</v>
      </c>
      <c r="AT186" s="191" t="s">
        <v>125</v>
      </c>
      <c r="AU186" s="191" t="s">
        <v>81</v>
      </c>
      <c r="AY186" s="17" t="s">
        <v>124</v>
      </c>
      <c r="BE186" s="192">
        <f>IF(N186="základní",J186,0)</f>
        <v>0</v>
      </c>
      <c r="BF186" s="192">
        <f>IF(N186="snížená",J186,0)</f>
        <v>0</v>
      </c>
      <c r="BG186" s="192">
        <f>IF(N186="zákl. přenesená",J186,0)</f>
        <v>0</v>
      </c>
      <c r="BH186" s="192">
        <f>IF(N186="sníž. přenesená",J186,0)</f>
        <v>0</v>
      </c>
      <c r="BI186" s="192">
        <f>IF(N186="nulová",J186,0)</f>
        <v>0</v>
      </c>
      <c r="BJ186" s="17" t="s">
        <v>81</v>
      </c>
      <c r="BK186" s="192">
        <f>ROUND(I186*H186,2)</f>
        <v>0</v>
      </c>
      <c r="BL186" s="17" t="s">
        <v>129</v>
      </c>
      <c r="BM186" s="191" t="s">
        <v>552</v>
      </c>
    </row>
    <row r="187" spans="1:65" s="12" customFormat="1" ht="11.25">
      <c r="B187" s="203"/>
      <c r="C187" s="204"/>
      <c r="D187" s="193" t="s">
        <v>200</v>
      </c>
      <c r="E187" s="205" t="s">
        <v>1</v>
      </c>
      <c r="F187" s="206" t="s">
        <v>1538</v>
      </c>
      <c r="G187" s="204"/>
      <c r="H187" s="205" t="s">
        <v>1</v>
      </c>
      <c r="I187" s="207"/>
      <c r="J187" s="204"/>
      <c r="K187" s="204"/>
      <c r="L187" s="208"/>
      <c r="M187" s="209"/>
      <c r="N187" s="210"/>
      <c r="O187" s="210"/>
      <c r="P187" s="210"/>
      <c r="Q187" s="210"/>
      <c r="R187" s="210"/>
      <c r="S187" s="210"/>
      <c r="T187" s="211"/>
      <c r="AT187" s="212" t="s">
        <v>200</v>
      </c>
      <c r="AU187" s="212" t="s">
        <v>81</v>
      </c>
      <c r="AV187" s="12" t="s">
        <v>81</v>
      </c>
      <c r="AW187" s="12" t="s">
        <v>30</v>
      </c>
      <c r="AX187" s="12" t="s">
        <v>73</v>
      </c>
      <c r="AY187" s="212" t="s">
        <v>124</v>
      </c>
    </row>
    <row r="188" spans="1:65" s="13" customFormat="1" ht="11.25">
      <c r="B188" s="213"/>
      <c r="C188" s="214"/>
      <c r="D188" s="193" t="s">
        <v>200</v>
      </c>
      <c r="E188" s="215" t="s">
        <v>1</v>
      </c>
      <c r="F188" s="216" t="s">
        <v>153</v>
      </c>
      <c r="G188" s="214"/>
      <c r="H188" s="217">
        <v>12</v>
      </c>
      <c r="I188" s="218"/>
      <c r="J188" s="214"/>
      <c r="K188" s="214"/>
      <c r="L188" s="219"/>
      <c r="M188" s="220"/>
      <c r="N188" s="221"/>
      <c r="O188" s="221"/>
      <c r="P188" s="221"/>
      <c r="Q188" s="221"/>
      <c r="R188" s="221"/>
      <c r="S188" s="221"/>
      <c r="T188" s="222"/>
      <c r="AT188" s="223" t="s">
        <v>200</v>
      </c>
      <c r="AU188" s="223" t="s">
        <v>81</v>
      </c>
      <c r="AV188" s="13" t="s">
        <v>83</v>
      </c>
      <c r="AW188" s="13" t="s">
        <v>30</v>
      </c>
      <c r="AX188" s="13" t="s">
        <v>73</v>
      </c>
      <c r="AY188" s="223" t="s">
        <v>124</v>
      </c>
    </row>
    <row r="189" spans="1:65" s="14" customFormat="1" ht="11.25">
      <c r="B189" s="224"/>
      <c r="C189" s="225"/>
      <c r="D189" s="193" t="s">
        <v>200</v>
      </c>
      <c r="E189" s="226" t="s">
        <v>1</v>
      </c>
      <c r="F189" s="227" t="s">
        <v>205</v>
      </c>
      <c r="G189" s="225"/>
      <c r="H189" s="228">
        <v>12</v>
      </c>
      <c r="I189" s="229"/>
      <c r="J189" s="225"/>
      <c r="K189" s="225"/>
      <c r="L189" s="230"/>
      <c r="M189" s="231"/>
      <c r="N189" s="232"/>
      <c r="O189" s="232"/>
      <c r="P189" s="232"/>
      <c r="Q189" s="232"/>
      <c r="R189" s="232"/>
      <c r="S189" s="232"/>
      <c r="T189" s="233"/>
      <c r="AT189" s="234" t="s">
        <v>200</v>
      </c>
      <c r="AU189" s="234" t="s">
        <v>81</v>
      </c>
      <c r="AV189" s="14" t="s">
        <v>129</v>
      </c>
      <c r="AW189" s="14" t="s">
        <v>30</v>
      </c>
      <c r="AX189" s="14" t="s">
        <v>81</v>
      </c>
      <c r="AY189" s="234" t="s">
        <v>124</v>
      </c>
    </row>
    <row r="190" spans="1:65" s="2" customFormat="1" ht="16.5" customHeight="1">
      <c r="A190" s="34"/>
      <c r="B190" s="35"/>
      <c r="C190" s="179" t="s">
        <v>1580</v>
      </c>
      <c r="D190" s="179" t="s">
        <v>125</v>
      </c>
      <c r="E190" s="180" t="s">
        <v>1581</v>
      </c>
      <c r="F190" s="181" t="s">
        <v>1582</v>
      </c>
      <c r="G190" s="182" t="s">
        <v>226</v>
      </c>
      <c r="H190" s="183">
        <v>4</v>
      </c>
      <c r="I190" s="184"/>
      <c r="J190" s="185">
        <f>ROUND(I190*H190,2)</f>
        <v>0</v>
      </c>
      <c r="K190" s="186"/>
      <c r="L190" s="39"/>
      <c r="M190" s="187" t="s">
        <v>1</v>
      </c>
      <c r="N190" s="188" t="s">
        <v>38</v>
      </c>
      <c r="O190" s="71"/>
      <c r="P190" s="189">
        <f>O190*H190</f>
        <v>0</v>
      </c>
      <c r="Q190" s="189">
        <v>0</v>
      </c>
      <c r="R190" s="189">
        <f>Q190*H190</f>
        <v>0</v>
      </c>
      <c r="S190" s="189">
        <v>0</v>
      </c>
      <c r="T190" s="190">
        <f>S190*H190</f>
        <v>0</v>
      </c>
      <c r="U190" s="34"/>
      <c r="V190" s="34"/>
      <c r="W190" s="34"/>
      <c r="X190" s="34"/>
      <c r="Y190" s="34"/>
      <c r="Z190" s="34"/>
      <c r="AA190" s="34"/>
      <c r="AB190" s="34"/>
      <c r="AC190" s="34"/>
      <c r="AD190" s="34"/>
      <c r="AE190" s="34"/>
      <c r="AR190" s="191" t="s">
        <v>129</v>
      </c>
      <c r="AT190" s="191" t="s">
        <v>125</v>
      </c>
      <c r="AU190" s="191" t="s">
        <v>81</v>
      </c>
      <c r="AY190" s="17" t="s">
        <v>124</v>
      </c>
      <c r="BE190" s="192">
        <f>IF(N190="základní",J190,0)</f>
        <v>0</v>
      </c>
      <c r="BF190" s="192">
        <f>IF(N190="snížená",J190,0)</f>
        <v>0</v>
      </c>
      <c r="BG190" s="192">
        <f>IF(N190="zákl. přenesená",J190,0)</f>
        <v>0</v>
      </c>
      <c r="BH190" s="192">
        <f>IF(N190="sníž. přenesená",J190,0)</f>
        <v>0</v>
      </c>
      <c r="BI190" s="192">
        <f>IF(N190="nulová",J190,0)</f>
        <v>0</v>
      </c>
      <c r="BJ190" s="17" t="s">
        <v>81</v>
      </c>
      <c r="BK190" s="192">
        <f>ROUND(I190*H190,2)</f>
        <v>0</v>
      </c>
      <c r="BL190" s="17" t="s">
        <v>129</v>
      </c>
      <c r="BM190" s="191" t="s">
        <v>587</v>
      </c>
    </row>
    <row r="191" spans="1:65" s="12" customFormat="1" ht="11.25">
      <c r="B191" s="203"/>
      <c r="C191" s="204"/>
      <c r="D191" s="193" t="s">
        <v>200</v>
      </c>
      <c r="E191" s="205" t="s">
        <v>1</v>
      </c>
      <c r="F191" s="206" t="s">
        <v>1538</v>
      </c>
      <c r="G191" s="204"/>
      <c r="H191" s="205" t="s">
        <v>1</v>
      </c>
      <c r="I191" s="207"/>
      <c r="J191" s="204"/>
      <c r="K191" s="204"/>
      <c r="L191" s="208"/>
      <c r="M191" s="209"/>
      <c r="N191" s="210"/>
      <c r="O191" s="210"/>
      <c r="P191" s="210"/>
      <c r="Q191" s="210"/>
      <c r="R191" s="210"/>
      <c r="S191" s="210"/>
      <c r="T191" s="211"/>
      <c r="AT191" s="212" t="s">
        <v>200</v>
      </c>
      <c r="AU191" s="212" t="s">
        <v>81</v>
      </c>
      <c r="AV191" s="12" t="s">
        <v>81</v>
      </c>
      <c r="AW191" s="12" t="s">
        <v>30</v>
      </c>
      <c r="AX191" s="12" t="s">
        <v>73</v>
      </c>
      <c r="AY191" s="212" t="s">
        <v>124</v>
      </c>
    </row>
    <row r="192" spans="1:65" s="13" customFormat="1" ht="11.25">
      <c r="B192" s="213"/>
      <c r="C192" s="214"/>
      <c r="D192" s="193" t="s">
        <v>200</v>
      </c>
      <c r="E192" s="215" t="s">
        <v>1</v>
      </c>
      <c r="F192" s="216" t="s">
        <v>129</v>
      </c>
      <c r="G192" s="214"/>
      <c r="H192" s="217">
        <v>4</v>
      </c>
      <c r="I192" s="218"/>
      <c r="J192" s="214"/>
      <c r="K192" s="214"/>
      <c r="L192" s="219"/>
      <c r="M192" s="220"/>
      <c r="N192" s="221"/>
      <c r="O192" s="221"/>
      <c r="P192" s="221"/>
      <c r="Q192" s="221"/>
      <c r="R192" s="221"/>
      <c r="S192" s="221"/>
      <c r="T192" s="222"/>
      <c r="AT192" s="223" t="s">
        <v>200</v>
      </c>
      <c r="AU192" s="223" t="s">
        <v>81</v>
      </c>
      <c r="AV192" s="13" t="s">
        <v>83</v>
      </c>
      <c r="AW192" s="13" t="s">
        <v>30</v>
      </c>
      <c r="AX192" s="13" t="s">
        <v>73</v>
      </c>
      <c r="AY192" s="223" t="s">
        <v>124</v>
      </c>
    </row>
    <row r="193" spans="1:65" s="14" customFormat="1" ht="11.25">
      <c r="B193" s="224"/>
      <c r="C193" s="225"/>
      <c r="D193" s="193" t="s">
        <v>200</v>
      </c>
      <c r="E193" s="226" t="s">
        <v>1</v>
      </c>
      <c r="F193" s="227" t="s">
        <v>205</v>
      </c>
      <c r="G193" s="225"/>
      <c r="H193" s="228">
        <v>4</v>
      </c>
      <c r="I193" s="229"/>
      <c r="J193" s="225"/>
      <c r="K193" s="225"/>
      <c r="L193" s="230"/>
      <c r="M193" s="231"/>
      <c r="N193" s="232"/>
      <c r="O193" s="232"/>
      <c r="P193" s="232"/>
      <c r="Q193" s="232"/>
      <c r="R193" s="232"/>
      <c r="S193" s="232"/>
      <c r="T193" s="233"/>
      <c r="AT193" s="234" t="s">
        <v>200</v>
      </c>
      <c r="AU193" s="234" t="s">
        <v>81</v>
      </c>
      <c r="AV193" s="14" t="s">
        <v>129</v>
      </c>
      <c r="AW193" s="14" t="s">
        <v>30</v>
      </c>
      <c r="AX193" s="14" t="s">
        <v>81</v>
      </c>
      <c r="AY193" s="234" t="s">
        <v>124</v>
      </c>
    </row>
    <row r="194" spans="1:65" s="2" customFormat="1" ht="24.2" customHeight="1">
      <c r="A194" s="34"/>
      <c r="B194" s="35"/>
      <c r="C194" s="179" t="s">
        <v>1583</v>
      </c>
      <c r="D194" s="179" t="s">
        <v>125</v>
      </c>
      <c r="E194" s="180" t="s">
        <v>1584</v>
      </c>
      <c r="F194" s="181" t="s">
        <v>1585</v>
      </c>
      <c r="G194" s="182" t="s">
        <v>235</v>
      </c>
      <c r="H194" s="183">
        <v>110</v>
      </c>
      <c r="I194" s="184"/>
      <c r="J194" s="185">
        <f>ROUND(I194*H194,2)</f>
        <v>0</v>
      </c>
      <c r="K194" s="186"/>
      <c r="L194" s="39"/>
      <c r="M194" s="187" t="s">
        <v>1</v>
      </c>
      <c r="N194" s="188" t="s">
        <v>38</v>
      </c>
      <c r="O194" s="71"/>
      <c r="P194" s="189">
        <f>O194*H194</f>
        <v>0</v>
      </c>
      <c r="Q194" s="189">
        <v>0</v>
      </c>
      <c r="R194" s="189">
        <f>Q194*H194</f>
        <v>0</v>
      </c>
      <c r="S194" s="189">
        <v>0</v>
      </c>
      <c r="T194" s="190">
        <f>S194*H194</f>
        <v>0</v>
      </c>
      <c r="U194" s="34"/>
      <c r="V194" s="34"/>
      <c r="W194" s="34"/>
      <c r="X194" s="34"/>
      <c r="Y194" s="34"/>
      <c r="Z194" s="34"/>
      <c r="AA194" s="34"/>
      <c r="AB194" s="34"/>
      <c r="AC194" s="34"/>
      <c r="AD194" s="34"/>
      <c r="AE194" s="34"/>
      <c r="AR194" s="191" t="s">
        <v>129</v>
      </c>
      <c r="AT194" s="191" t="s">
        <v>125</v>
      </c>
      <c r="AU194" s="191" t="s">
        <v>81</v>
      </c>
      <c r="AY194" s="17" t="s">
        <v>124</v>
      </c>
      <c r="BE194" s="192">
        <f>IF(N194="základní",J194,0)</f>
        <v>0</v>
      </c>
      <c r="BF194" s="192">
        <f>IF(N194="snížená",J194,0)</f>
        <v>0</v>
      </c>
      <c r="BG194" s="192">
        <f>IF(N194="zákl. přenesená",J194,0)</f>
        <v>0</v>
      </c>
      <c r="BH194" s="192">
        <f>IF(N194="sníž. přenesená",J194,0)</f>
        <v>0</v>
      </c>
      <c r="BI194" s="192">
        <f>IF(N194="nulová",J194,0)</f>
        <v>0</v>
      </c>
      <c r="BJ194" s="17" t="s">
        <v>81</v>
      </c>
      <c r="BK194" s="192">
        <f>ROUND(I194*H194,2)</f>
        <v>0</v>
      </c>
      <c r="BL194" s="17" t="s">
        <v>129</v>
      </c>
      <c r="BM194" s="191" t="s">
        <v>594</v>
      </c>
    </row>
    <row r="195" spans="1:65" s="12" customFormat="1" ht="11.25">
      <c r="B195" s="203"/>
      <c r="C195" s="204"/>
      <c r="D195" s="193" t="s">
        <v>200</v>
      </c>
      <c r="E195" s="205" t="s">
        <v>1</v>
      </c>
      <c r="F195" s="206" t="s">
        <v>1538</v>
      </c>
      <c r="G195" s="204"/>
      <c r="H195" s="205" t="s">
        <v>1</v>
      </c>
      <c r="I195" s="207"/>
      <c r="J195" s="204"/>
      <c r="K195" s="204"/>
      <c r="L195" s="208"/>
      <c r="M195" s="209"/>
      <c r="N195" s="210"/>
      <c r="O195" s="210"/>
      <c r="P195" s="210"/>
      <c r="Q195" s="210"/>
      <c r="R195" s="210"/>
      <c r="S195" s="210"/>
      <c r="T195" s="211"/>
      <c r="AT195" s="212" t="s">
        <v>200</v>
      </c>
      <c r="AU195" s="212" t="s">
        <v>81</v>
      </c>
      <c r="AV195" s="12" t="s">
        <v>81</v>
      </c>
      <c r="AW195" s="12" t="s">
        <v>30</v>
      </c>
      <c r="AX195" s="12" t="s">
        <v>73</v>
      </c>
      <c r="AY195" s="212" t="s">
        <v>124</v>
      </c>
    </row>
    <row r="196" spans="1:65" s="13" customFormat="1" ht="11.25">
      <c r="B196" s="213"/>
      <c r="C196" s="214"/>
      <c r="D196" s="193" t="s">
        <v>200</v>
      </c>
      <c r="E196" s="215" t="s">
        <v>1</v>
      </c>
      <c r="F196" s="216" t="s">
        <v>625</v>
      </c>
      <c r="G196" s="214"/>
      <c r="H196" s="217">
        <v>110</v>
      </c>
      <c r="I196" s="218"/>
      <c r="J196" s="214"/>
      <c r="K196" s="214"/>
      <c r="L196" s="219"/>
      <c r="M196" s="220"/>
      <c r="N196" s="221"/>
      <c r="O196" s="221"/>
      <c r="P196" s="221"/>
      <c r="Q196" s="221"/>
      <c r="R196" s="221"/>
      <c r="S196" s="221"/>
      <c r="T196" s="222"/>
      <c r="AT196" s="223" t="s">
        <v>200</v>
      </c>
      <c r="AU196" s="223" t="s">
        <v>81</v>
      </c>
      <c r="AV196" s="13" t="s">
        <v>83</v>
      </c>
      <c r="AW196" s="13" t="s">
        <v>30</v>
      </c>
      <c r="AX196" s="13" t="s">
        <v>73</v>
      </c>
      <c r="AY196" s="223" t="s">
        <v>124</v>
      </c>
    </row>
    <row r="197" spans="1:65" s="14" customFormat="1" ht="11.25">
      <c r="B197" s="224"/>
      <c r="C197" s="225"/>
      <c r="D197" s="193" t="s">
        <v>200</v>
      </c>
      <c r="E197" s="226" t="s">
        <v>1</v>
      </c>
      <c r="F197" s="227" t="s">
        <v>205</v>
      </c>
      <c r="G197" s="225"/>
      <c r="H197" s="228">
        <v>110</v>
      </c>
      <c r="I197" s="229"/>
      <c r="J197" s="225"/>
      <c r="K197" s="225"/>
      <c r="L197" s="230"/>
      <c r="M197" s="231"/>
      <c r="N197" s="232"/>
      <c r="O197" s="232"/>
      <c r="P197" s="232"/>
      <c r="Q197" s="232"/>
      <c r="R197" s="232"/>
      <c r="S197" s="232"/>
      <c r="T197" s="233"/>
      <c r="AT197" s="234" t="s">
        <v>200</v>
      </c>
      <c r="AU197" s="234" t="s">
        <v>81</v>
      </c>
      <c r="AV197" s="14" t="s">
        <v>129</v>
      </c>
      <c r="AW197" s="14" t="s">
        <v>30</v>
      </c>
      <c r="AX197" s="14" t="s">
        <v>81</v>
      </c>
      <c r="AY197" s="234" t="s">
        <v>124</v>
      </c>
    </row>
    <row r="198" spans="1:65" s="2" customFormat="1" ht="44.25" customHeight="1">
      <c r="A198" s="34"/>
      <c r="B198" s="35"/>
      <c r="C198" s="179" t="s">
        <v>1586</v>
      </c>
      <c r="D198" s="179" t="s">
        <v>125</v>
      </c>
      <c r="E198" s="180" t="s">
        <v>1587</v>
      </c>
      <c r="F198" s="181" t="s">
        <v>1588</v>
      </c>
      <c r="G198" s="182" t="s">
        <v>526</v>
      </c>
      <c r="H198" s="183">
        <v>1</v>
      </c>
      <c r="I198" s="184"/>
      <c r="J198" s="185">
        <f>ROUND(I198*H198,2)</f>
        <v>0</v>
      </c>
      <c r="K198" s="186"/>
      <c r="L198" s="39"/>
      <c r="M198" s="187" t="s">
        <v>1</v>
      </c>
      <c r="N198" s="188" t="s">
        <v>38</v>
      </c>
      <c r="O198" s="71"/>
      <c r="P198" s="189">
        <f>O198*H198</f>
        <v>0</v>
      </c>
      <c r="Q198" s="189">
        <v>0</v>
      </c>
      <c r="R198" s="189">
        <f>Q198*H198</f>
        <v>0</v>
      </c>
      <c r="S198" s="189">
        <v>0</v>
      </c>
      <c r="T198" s="190">
        <f>S198*H198</f>
        <v>0</v>
      </c>
      <c r="U198" s="34"/>
      <c r="V198" s="34"/>
      <c r="W198" s="34"/>
      <c r="X198" s="34"/>
      <c r="Y198" s="34"/>
      <c r="Z198" s="34"/>
      <c r="AA198" s="34"/>
      <c r="AB198" s="34"/>
      <c r="AC198" s="34"/>
      <c r="AD198" s="34"/>
      <c r="AE198" s="34"/>
      <c r="AR198" s="191" t="s">
        <v>129</v>
      </c>
      <c r="AT198" s="191" t="s">
        <v>125</v>
      </c>
      <c r="AU198" s="191" t="s">
        <v>81</v>
      </c>
      <c r="AY198" s="17" t="s">
        <v>124</v>
      </c>
      <c r="BE198" s="192">
        <f>IF(N198="základní",J198,0)</f>
        <v>0</v>
      </c>
      <c r="BF198" s="192">
        <f>IF(N198="snížená",J198,0)</f>
        <v>0</v>
      </c>
      <c r="BG198" s="192">
        <f>IF(N198="zákl. přenesená",J198,0)</f>
        <v>0</v>
      </c>
      <c r="BH198" s="192">
        <f>IF(N198="sníž. přenesená",J198,0)</f>
        <v>0</v>
      </c>
      <c r="BI198" s="192">
        <f>IF(N198="nulová",J198,0)</f>
        <v>0</v>
      </c>
      <c r="BJ198" s="17" t="s">
        <v>81</v>
      </c>
      <c r="BK198" s="192">
        <f>ROUND(I198*H198,2)</f>
        <v>0</v>
      </c>
      <c r="BL198" s="17" t="s">
        <v>129</v>
      </c>
      <c r="BM198" s="191" t="s">
        <v>600</v>
      </c>
    </row>
    <row r="199" spans="1:65" s="2" customFormat="1" ht="49.15" customHeight="1">
      <c r="A199" s="34"/>
      <c r="B199" s="35"/>
      <c r="C199" s="179" t="s">
        <v>1589</v>
      </c>
      <c r="D199" s="179" t="s">
        <v>125</v>
      </c>
      <c r="E199" s="180" t="s">
        <v>1590</v>
      </c>
      <c r="F199" s="181" t="s">
        <v>1591</v>
      </c>
      <c r="G199" s="182" t="s">
        <v>526</v>
      </c>
      <c r="H199" s="183">
        <v>0.14799999999999999</v>
      </c>
      <c r="I199" s="184"/>
      <c r="J199" s="185">
        <f>ROUND(I199*H199,2)</f>
        <v>0</v>
      </c>
      <c r="K199" s="186"/>
      <c r="L199" s="39"/>
      <c r="M199" s="187" t="s">
        <v>1</v>
      </c>
      <c r="N199" s="188" t="s">
        <v>38</v>
      </c>
      <c r="O199" s="71"/>
      <c r="P199" s="189">
        <f>O199*H199</f>
        <v>0</v>
      </c>
      <c r="Q199" s="189">
        <v>0</v>
      </c>
      <c r="R199" s="189">
        <f>Q199*H199</f>
        <v>0</v>
      </c>
      <c r="S199" s="189">
        <v>0</v>
      </c>
      <c r="T199" s="190">
        <f>S199*H199</f>
        <v>0</v>
      </c>
      <c r="U199" s="34"/>
      <c r="V199" s="34"/>
      <c r="W199" s="34"/>
      <c r="X199" s="34"/>
      <c r="Y199" s="34"/>
      <c r="Z199" s="34"/>
      <c r="AA199" s="34"/>
      <c r="AB199" s="34"/>
      <c r="AC199" s="34"/>
      <c r="AD199" s="34"/>
      <c r="AE199" s="34"/>
      <c r="AR199" s="191" t="s">
        <v>129</v>
      </c>
      <c r="AT199" s="191" t="s">
        <v>125</v>
      </c>
      <c r="AU199" s="191" t="s">
        <v>81</v>
      </c>
      <c r="AY199" s="17" t="s">
        <v>124</v>
      </c>
      <c r="BE199" s="192">
        <f>IF(N199="základní",J199,0)</f>
        <v>0</v>
      </c>
      <c r="BF199" s="192">
        <f>IF(N199="snížená",J199,0)</f>
        <v>0</v>
      </c>
      <c r="BG199" s="192">
        <f>IF(N199="zákl. přenesená",J199,0)</f>
        <v>0</v>
      </c>
      <c r="BH199" s="192">
        <f>IF(N199="sníž. přenesená",J199,0)</f>
        <v>0</v>
      </c>
      <c r="BI199" s="192">
        <f>IF(N199="nulová",J199,0)</f>
        <v>0</v>
      </c>
      <c r="BJ199" s="17" t="s">
        <v>81</v>
      </c>
      <c r="BK199" s="192">
        <f>ROUND(I199*H199,2)</f>
        <v>0</v>
      </c>
      <c r="BL199" s="17" t="s">
        <v>129</v>
      </c>
      <c r="BM199" s="191" t="s">
        <v>606</v>
      </c>
    </row>
    <row r="200" spans="1:65" s="2" customFormat="1" ht="49.15" customHeight="1">
      <c r="A200" s="34"/>
      <c r="B200" s="35"/>
      <c r="C200" s="179" t="s">
        <v>1592</v>
      </c>
      <c r="D200" s="179" t="s">
        <v>125</v>
      </c>
      <c r="E200" s="180" t="s">
        <v>1593</v>
      </c>
      <c r="F200" s="181" t="s">
        <v>1594</v>
      </c>
      <c r="G200" s="182" t="s">
        <v>526</v>
      </c>
      <c r="H200" s="183">
        <v>0.14799999999999999</v>
      </c>
      <c r="I200" s="184"/>
      <c r="J200" s="185">
        <f>ROUND(I200*H200,2)</f>
        <v>0</v>
      </c>
      <c r="K200" s="186"/>
      <c r="L200" s="39"/>
      <c r="M200" s="187" t="s">
        <v>1</v>
      </c>
      <c r="N200" s="188" t="s">
        <v>38</v>
      </c>
      <c r="O200" s="71"/>
      <c r="P200" s="189">
        <f>O200*H200</f>
        <v>0</v>
      </c>
      <c r="Q200" s="189">
        <v>0</v>
      </c>
      <c r="R200" s="189">
        <f>Q200*H200</f>
        <v>0</v>
      </c>
      <c r="S200" s="189">
        <v>0</v>
      </c>
      <c r="T200" s="190">
        <f>S200*H200</f>
        <v>0</v>
      </c>
      <c r="U200" s="34"/>
      <c r="V200" s="34"/>
      <c r="W200" s="34"/>
      <c r="X200" s="34"/>
      <c r="Y200" s="34"/>
      <c r="Z200" s="34"/>
      <c r="AA200" s="34"/>
      <c r="AB200" s="34"/>
      <c r="AC200" s="34"/>
      <c r="AD200" s="34"/>
      <c r="AE200" s="34"/>
      <c r="AR200" s="191" t="s">
        <v>129</v>
      </c>
      <c r="AT200" s="191" t="s">
        <v>125</v>
      </c>
      <c r="AU200" s="191" t="s">
        <v>81</v>
      </c>
      <c r="AY200" s="17" t="s">
        <v>124</v>
      </c>
      <c r="BE200" s="192">
        <f>IF(N200="základní",J200,0)</f>
        <v>0</v>
      </c>
      <c r="BF200" s="192">
        <f>IF(N200="snížená",J200,0)</f>
        <v>0</v>
      </c>
      <c r="BG200" s="192">
        <f>IF(N200="zákl. přenesená",J200,0)</f>
        <v>0</v>
      </c>
      <c r="BH200" s="192">
        <f>IF(N200="sníž. přenesená",J200,0)</f>
        <v>0</v>
      </c>
      <c r="BI200" s="192">
        <f>IF(N200="nulová",J200,0)</f>
        <v>0</v>
      </c>
      <c r="BJ200" s="17" t="s">
        <v>81</v>
      </c>
      <c r="BK200" s="192">
        <f>ROUND(I200*H200,2)</f>
        <v>0</v>
      </c>
      <c r="BL200" s="17" t="s">
        <v>129</v>
      </c>
      <c r="BM200" s="191" t="s">
        <v>611</v>
      </c>
    </row>
    <row r="201" spans="1:65" s="11" customFormat="1" ht="25.9" customHeight="1">
      <c r="B201" s="165"/>
      <c r="C201" s="166"/>
      <c r="D201" s="167" t="s">
        <v>72</v>
      </c>
      <c r="E201" s="168" t="s">
        <v>1595</v>
      </c>
      <c r="F201" s="168" t="s">
        <v>1596</v>
      </c>
      <c r="G201" s="166"/>
      <c r="H201" s="166"/>
      <c r="I201" s="169"/>
      <c r="J201" s="170">
        <f>BK201</f>
        <v>0</v>
      </c>
      <c r="K201" s="166"/>
      <c r="L201" s="171"/>
      <c r="M201" s="172"/>
      <c r="N201" s="173"/>
      <c r="O201" s="173"/>
      <c r="P201" s="174">
        <f>SUM(P202:P368)</f>
        <v>0</v>
      </c>
      <c r="Q201" s="173"/>
      <c r="R201" s="174">
        <f>SUM(R202:R368)</f>
        <v>0</v>
      </c>
      <c r="S201" s="173"/>
      <c r="T201" s="175">
        <f>SUM(T202:T368)</f>
        <v>0</v>
      </c>
      <c r="AR201" s="176" t="s">
        <v>81</v>
      </c>
      <c r="AT201" s="177" t="s">
        <v>72</v>
      </c>
      <c r="AU201" s="177" t="s">
        <v>73</v>
      </c>
      <c r="AY201" s="176" t="s">
        <v>124</v>
      </c>
      <c r="BK201" s="178">
        <f>SUM(BK202:BK368)</f>
        <v>0</v>
      </c>
    </row>
    <row r="202" spans="1:65" s="2" customFormat="1" ht="24.2" customHeight="1">
      <c r="A202" s="34"/>
      <c r="B202" s="35"/>
      <c r="C202" s="179" t="s">
        <v>1597</v>
      </c>
      <c r="D202" s="179" t="s">
        <v>125</v>
      </c>
      <c r="E202" s="180" t="s">
        <v>1598</v>
      </c>
      <c r="F202" s="181" t="s">
        <v>1599</v>
      </c>
      <c r="G202" s="182" t="s">
        <v>235</v>
      </c>
      <c r="H202" s="183">
        <v>20</v>
      </c>
      <c r="I202" s="184"/>
      <c r="J202" s="185">
        <f>ROUND(I202*H202,2)</f>
        <v>0</v>
      </c>
      <c r="K202" s="186"/>
      <c r="L202" s="39"/>
      <c r="M202" s="187" t="s">
        <v>1</v>
      </c>
      <c r="N202" s="188" t="s">
        <v>38</v>
      </c>
      <c r="O202" s="71"/>
      <c r="P202" s="189">
        <f>O202*H202</f>
        <v>0</v>
      </c>
      <c r="Q202" s="189">
        <v>0</v>
      </c>
      <c r="R202" s="189">
        <f>Q202*H202</f>
        <v>0</v>
      </c>
      <c r="S202" s="189">
        <v>0</v>
      </c>
      <c r="T202" s="190">
        <f>S202*H202</f>
        <v>0</v>
      </c>
      <c r="U202" s="34"/>
      <c r="V202" s="34"/>
      <c r="W202" s="34"/>
      <c r="X202" s="34"/>
      <c r="Y202" s="34"/>
      <c r="Z202" s="34"/>
      <c r="AA202" s="34"/>
      <c r="AB202" s="34"/>
      <c r="AC202" s="34"/>
      <c r="AD202" s="34"/>
      <c r="AE202" s="34"/>
      <c r="AR202" s="191" t="s">
        <v>129</v>
      </c>
      <c r="AT202" s="191" t="s">
        <v>125</v>
      </c>
      <c r="AU202" s="191" t="s">
        <v>81</v>
      </c>
      <c r="AY202" s="17" t="s">
        <v>124</v>
      </c>
      <c r="BE202" s="192">
        <f>IF(N202="základní",J202,0)</f>
        <v>0</v>
      </c>
      <c r="BF202" s="192">
        <f>IF(N202="snížená",J202,0)</f>
        <v>0</v>
      </c>
      <c r="BG202" s="192">
        <f>IF(N202="zákl. přenesená",J202,0)</f>
        <v>0</v>
      </c>
      <c r="BH202" s="192">
        <f>IF(N202="sníž. přenesená",J202,0)</f>
        <v>0</v>
      </c>
      <c r="BI202" s="192">
        <f>IF(N202="nulová",J202,0)</f>
        <v>0</v>
      </c>
      <c r="BJ202" s="17" t="s">
        <v>81</v>
      </c>
      <c r="BK202" s="192">
        <f>ROUND(I202*H202,2)</f>
        <v>0</v>
      </c>
      <c r="BL202" s="17" t="s">
        <v>129</v>
      </c>
      <c r="BM202" s="191" t="s">
        <v>616</v>
      </c>
    </row>
    <row r="203" spans="1:65" s="12" customFormat="1" ht="11.25">
      <c r="B203" s="203"/>
      <c r="C203" s="204"/>
      <c r="D203" s="193" t="s">
        <v>200</v>
      </c>
      <c r="E203" s="205" t="s">
        <v>1</v>
      </c>
      <c r="F203" s="206" t="s">
        <v>1538</v>
      </c>
      <c r="G203" s="204"/>
      <c r="H203" s="205" t="s">
        <v>1</v>
      </c>
      <c r="I203" s="207"/>
      <c r="J203" s="204"/>
      <c r="K203" s="204"/>
      <c r="L203" s="208"/>
      <c r="M203" s="209"/>
      <c r="N203" s="210"/>
      <c r="O203" s="210"/>
      <c r="P203" s="210"/>
      <c r="Q203" s="210"/>
      <c r="R203" s="210"/>
      <c r="S203" s="210"/>
      <c r="T203" s="211"/>
      <c r="AT203" s="212" t="s">
        <v>200</v>
      </c>
      <c r="AU203" s="212" t="s">
        <v>81</v>
      </c>
      <c r="AV203" s="12" t="s">
        <v>81</v>
      </c>
      <c r="AW203" s="12" t="s">
        <v>30</v>
      </c>
      <c r="AX203" s="12" t="s">
        <v>73</v>
      </c>
      <c r="AY203" s="212" t="s">
        <v>124</v>
      </c>
    </row>
    <row r="204" spans="1:65" s="13" customFormat="1" ht="11.25">
      <c r="B204" s="213"/>
      <c r="C204" s="214"/>
      <c r="D204" s="193" t="s">
        <v>200</v>
      </c>
      <c r="E204" s="215" t="s">
        <v>1</v>
      </c>
      <c r="F204" s="216" t="s">
        <v>244</v>
      </c>
      <c r="G204" s="214"/>
      <c r="H204" s="217">
        <v>20</v>
      </c>
      <c r="I204" s="218"/>
      <c r="J204" s="214"/>
      <c r="K204" s="214"/>
      <c r="L204" s="219"/>
      <c r="M204" s="220"/>
      <c r="N204" s="221"/>
      <c r="O204" s="221"/>
      <c r="P204" s="221"/>
      <c r="Q204" s="221"/>
      <c r="R204" s="221"/>
      <c r="S204" s="221"/>
      <c r="T204" s="222"/>
      <c r="AT204" s="223" t="s">
        <v>200</v>
      </c>
      <c r="AU204" s="223" t="s">
        <v>81</v>
      </c>
      <c r="AV204" s="13" t="s">
        <v>83</v>
      </c>
      <c r="AW204" s="13" t="s">
        <v>30</v>
      </c>
      <c r="AX204" s="13" t="s">
        <v>73</v>
      </c>
      <c r="AY204" s="223" t="s">
        <v>124</v>
      </c>
    </row>
    <row r="205" spans="1:65" s="14" customFormat="1" ht="11.25">
      <c r="B205" s="224"/>
      <c r="C205" s="225"/>
      <c r="D205" s="193" t="s">
        <v>200</v>
      </c>
      <c r="E205" s="226" t="s">
        <v>1</v>
      </c>
      <c r="F205" s="227" t="s">
        <v>205</v>
      </c>
      <c r="G205" s="225"/>
      <c r="H205" s="228">
        <v>20</v>
      </c>
      <c r="I205" s="229"/>
      <c r="J205" s="225"/>
      <c r="K205" s="225"/>
      <c r="L205" s="230"/>
      <c r="M205" s="231"/>
      <c r="N205" s="232"/>
      <c r="O205" s="232"/>
      <c r="P205" s="232"/>
      <c r="Q205" s="232"/>
      <c r="R205" s="232"/>
      <c r="S205" s="232"/>
      <c r="T205" s="233"/>
      <c r="AT205" s="234" t="s">
        <v>200</v>
      </c>
      <c r="AU205" s="234" t="s">
        <v>81</v>
      </c>
      <c r="AV205" s="14" t="s">
        <v>129</v>
      </c>
      <c r="AW205" s="14" t="s">
        <v>30</v>
      </c>
      <c r="AX205" s="14" t="s">
        <v>81</v>
      </c>
      <c r="AY205" s="234" t="s">
        <v>124</v>
      </c>
    </row>
    <row r="206" spans="1:65" s="2" customFormat="1" ht="24.2" customHeight="1">
      <c r="A206" s="34"/>
      <c r="B206" s="35"/>
      <c r="C206" s="179" t="s">
        <v>1600</v>
      </c>
      <c r="D206" s="179" t="s">
        <v>125</v>
      </c>
      <c r="E206" s="180" t="s">
        <v>1601</v>
      </c>
      <c r="F206" s="181" t="s">
        <v>1602</v>
      </c>
      <c r="G206" s="182" t="s">
        <v>235</v>
      </c>
      <c r="H206" s="183">
        <v>70</v>
      </c>
      <c r="I206" s="184"/>
      <c r="J206" s="185">
        <f>ROUND(I206*H206,2)</f>
        <v>0</v>
      </c>
      <c r="K206" s="186"/>
      <c r="L206" s="39"/>
      <c r="M206" s="187" t="s">
        <v>1</v>
      </c>
      <c r="N206" s="188" t="s">
        <v>38</v>
      </c>
      <c r="O206" s="71"/>
      <c r="P206" s="189">
        <f>O206*H206</f>
        <v>0</v>
      </c>
      <c r="Q206" s="189">
        <v>0</v>
      </c>
      <c r="R206" s="189">
        <f>Q206*H206</f>
        <v>0</v>
      </c>
      <c r="S206" s="189">
        <v>0</v>
      </c>
      <c r="T206" s="190">
        <f>S206*H206</f>
        <v>0</v>
      </c>
      <c r="U206" s="34"/>
      <c r="V206" s="34"/>
      <c r="W206" s="34"/>
      <c r="X206" s="34"/>
      <c r="Y206" s="34"/>
      <c r="Z206" s="34"/>
      <c r="AA206" s="34"/>
      <c r="AB206" s="34"/>
      <c r="AC206" s="34"/>
      <c r="AD206" s="34"/>
      <c r="AE206" s="34"/>
      <c r="AR206" s="191" t="s">
        <v>129</v>
      </c>
      <c r="AT206" s="191" t="s">
        <v>125</v>
      </c>
      <c r="AU206" s="191" t="s">
        <v>81</v>
      </c>
      <c r="AY206" s="17" t="s">
        <v>124</v>
      </c>
      <c r="BE206" s="192">
        <f>IF(N206="základní",J206,0)</f>
        <v>0</v>
      </c>
      <c r="BF206" s="192">
        <f>IF(N206="snížená",J206,0)</f>
        <v>0</v>
      </c>
      <c r="BG206" s="192">
        <f>IF(N206="zákl. přenesená",J206,0)</f>
        <v>0</v>
      </c>
      <c r="BH206" s="192">
        <f>IF(N206="sníž. přenesená",J206,0)</f>
        <v>0</v>
      </c>
      <c r="BI206" s="192">
        <f>IF(N206="nulová",J206,0)</f>
        <v>0</v>
      </c>
      <c r="BJ206" s="17" t="s">
        <v>81</v>
      </c>
      <c r="BK206" s="192">
        <f>ROUND(I206*H206,2)</f>
        <v>0</v>
      </c>
      <c r="BL206" s="17" t="s">
        <v>129</v>
      </c>
      <c r="BM206" s="191" t="s">
        <v>620</v>
      </c>
    </row>
    <row r="207" spans="1:65" s="12" customFormat="1" ht="11.25">
      <c r="B207" s="203"/>
      <c r="C207" s="204"/>
      <c r="D207" s="193" t="s">
        <v>200</v>
      </c>
      <c r="E207" s="205" t="s">
        <v>1</v>
      </c>
      <c r="F207" s="206" t="s">
        <v>1538</v>
      </c>
      <c r="G207" s="204"/>
      <c r="H207" s="205" t="s">
        <v>1</v>
      </c>
      <c r="I207" s="207"/>
      <c r="J207" s="204"/>
      <c r="K207" s="204"/>
      <c r="L207" s="208"/>
      <c r="M207" s="209"/>
      <c r="N207" s="210"/>
      <c r="O207" s="210"/>
      <c r="P207" s="210"/>
      <c r="Q207" s="210"/>
      <c r="R207" s="210"/>
      <c r="S207" s="210"/>
      <c r="T207" s="211"/>
      <c r="AT207" s="212" t="s">
        <v>200</v>
      </c>
      <c r="AU207" s="212" t="s">
        <v>81</v>
      </c>
      <c r="AV207" s="12" t="s">
        <v>81</v>
      </c>
      <c r="AW207" s="12" t="s">
        <v>30</v>
      </c>
      <c r="AX207" s="12" t="s">
        <v>73</v>
      </c>
      <c r="AY207" s="212" t="s">
        <v>124</v>
      </c>
    </row>
    <row r="208" spans="1:65" s="12" customFormat="1" ht="11.25">
      <c r="B208" s="203"/>
      <c r="C208" s="204"/>
      <c r="D208" s="193" t="s">
        <v>200</v>
      </c>
      <c r="E208" s="205" t="s">
        <v>1</v>
      </c>
      <c r="F208" s="206" t="s">
        <v>1603</v>
      </c>
      <c r="G208" s="204"/>
      <c r="H208" s="205" t="s">
        <v>1</v>
      </c>
      <c r="I208" s="207"/>
      <c r="J208" s="204"/>
      <c r="K208" s="204"/>
      <c r="L208" s="208"/>
      <c r="M208" s="209"/>
      <c r="N208" s="210"/>
      <c r="O208" s="210"/>
      <c r="P208" s="210"/>
      <c r="Q208" s="210"/>
      <c r="R208" s="210"/>
      <c r="S208" s="210"/>
      <c r="T208" s="211"/>
      <c r="AT208" s="212" t="s">
        <v>200</v>
      </c>
      <c r="AU208" s="212" t="s">
        <v>81</v>
      </c>
      <c r="AV208" s="12" t="s">
        <v>81</v>
      </c>
      <c r="AW208" s="12" t="s">
        <v>30</v>
      </c>
      <c r="AX208" s="12" t="s">
        <v>73</v>
      </c>
      <c r="AY208" s="212" t="s">
        <v>124</v>
      </c>
    </row>
    <row r="209" spans="1:65" s="13" customFormat="1" ht="11.25">
      <c r="B209" s="213"/>
      <c r="C209" s="214"/>
      <c r="D209" s="193" t="s">
        <v>200</v>
      </c>
      <c r="E209" s="215" t="s">
        <v>1</v>
      </c>
      <c r="F209" s="216" t="s">
        <v>790</v>
      </c>
      <c r="G209" s="214"/>
      <c r="H209" s="217">
        <v>70</v>
      </c>
      <c r="I209" s="218"/>
      <c r="J209" s="214"/>
      <c r="K209" s="214"/>
      <c r="L209" s="219"/>
      <c r="M209" s="220"/>
      <c r="N209" s="221"/>
      <c r="O209" s="221"/>
      <c r="P209" s="221"/>
      <c r="Q209" s="221"/>
      <c r="R209" s="221"/>
      <c r="S209" s="221"/>
      <c r="T209" s="222"/>
      <c r="AT209" s="223" t="s">
        <v>200</v>
      </c>
      <c r="AU209" s="223" t="s">
        <v>81</v>
      </c>
      <c r="AV209" s="13" t="s">
        <v>83</v>
      </c>
      <c r="AW209" s="13" t="s">
        <v>30</v>
      </c>
      <c r="AX209" s="13" t="s">
        <v>73</v>
      </c>
      <c r="AY209" s="223" t="s">
        <v>124</v>
      </c>
    </row>
    <row r="210" spans="1:65" s="14" customFormat="1" ht="11.25">
      <c r="B210" s="224"/>
      <c r="C210" s="225"/>
      <c r="D210" s="193" t="s">
        <v>200</v>
      </c>
      <c r="E210" s="226" t="s">
        <v>1</v>
      </c>
      <c r="F210" s="227" t="s">
        <v>205</v>
      </c>
      <c r="G210" s="225"/>
      <c r="H210" s="228">
        <v>70</v>
      </c>
      <c r="I210" s="229"/>
      <c r="J210" s="225"/>
      <c r="K210" s="225"/>
      <c r="L210" s="230"/>
      <c r="M210" s="231"/>
      <c r="N210" s="232"/>
      <c r="O210" s="232"/>
      <c r="P210" s="232"/>
      <c r="Q210" s="232"/>
      <c r="R210" s="232"/>
      <c r="S210" s="232"/>
      <c r="T210" s="233"/>
      <c r="AT210" s="234" t="s">
        <v>200</v>
      </c>
      <c r="AU210" s="234" t="s">
        <v>81</v>
      </c>
      <c r="AV210" s="14" t="s">
        <v>129</v>
      </c>
      <c r="AW210" s="14" t="s">
        <v>30</v>
      </c>
      <c r="AX210" s="14" t="s">
        <v>81</v>
      </c>
      <c r="AY210" s="234" t="s">
        <v>124</v>
      </c>
    </row>
    <row r="211" spans="1:65" s="2" customFormat="1" ht="24.2" customHeight="1">
      <c r="A211" s="34"/>
      <c r="B211" s="35"/>
      <c r="C211" s="179" t="s">
        <v>1604</v>
      </c>
      <c r="D211" s="179" t="s">
        <v>125</v>
      </c>
      <c r="E211" s="180" t="s">
        <v>1605</v>
      </c>
      <c r="F211" s="181" t="s">
        <v>1606</v>
      </c>
      <c r="G211" s="182" t="s">
        <v>235</v>
      </c>
      <c r="H211" s="183">
        <v>340</v>
      </c>
      <c r="I211" s="184"/>
      <c r="J211" s="185">
        <f>ROUND(I211*H211,2)</f>
        <v>0</v>
      </c>
      <c r="K211" s="186"/>
      <c r="L211" s="39"/>
      <c r="M211" s="187" t="s">
        <v>1</v>
      </c>
      <c r="N211" s="188" t="s">
        <v>38</v>
      </c>
      <c r="O211" s="71"/>
      <c r="P211" s="189">
        <f>O211*H211</f>
        <v>0</v>
      </c>
      <c r="Q211" s="189">
        <v>0</v>
      </c>
      <c r="R211" s="189">
        <f>Q211*H211</f>
        <v>0</v>
      </c>
      <c r="S211" s="189">
        <v>0</v>
      </c>
      <c r="T211" s="190">
        <f>S211*H211</f>
        <v>0</v>
      </c>
      <c r="U211" s="34"/>
      <c r="V211" s="34"/>
      <c r="W211" s="34"/>
      <c r="X211" s="34"/>
      <c r="Y211" s="34"/>
      <c r="Z211" s="34"/>
      <c r="AA211" s="34"/>
      <c r="AB211" s="34"/>
      <c r="AC211" s="34"/>
      <c r="AD211" s="34"/>
      <c r="AE211" s="34"/>
      <c r="AR211" s="191" t="s">
        <v>129</v>
      </c>
      <c r="AT211" s="191" t="s">
        <v>125</v>
      </c>
      <c r="AU211" s="191" t="s">
        <v>81</v>
      </c>
      <c r="AY211" s="17" t="s">
        <v>124</v>
      </c>
      <c r="BE211" s="192">
        <f>IF(N211="základní",J211,0)</f>
        <v>0</v>
      </c>
      <c r="BF211" s="192">
        <f>IF(N211="snížená",J211,0)</f>
        <v>0</v>
      </c>
      <c r="BG211" s="192">
        <f>IF(N211="zákl. přenesená",J211,0)</f>
        <v>0</v>
      </c>
      <c r="BH211" s="192">
        <f>IF(N211="sníž. přenesená",J211,0)</f>
        <v>0</v>
      </c>
      <c r="BI211" s="192">
        <f>IF(N211="nulová",J211,0)</f>
        <v>0</v>
      </c>
      <c r="BJ211" s="17" t="s">
        <v>81</v>
      </c>
      <c r="BK211" s="192">
        <f>ROUND(I211*H211,2)</f>
        <v>0</v>
      </c>
      <c r="BL211" s="17" t="s">
        <v>129</v>
      </c>
      <c r="BM211" s="191" t="s">
        <v>629</v>
      </c>
    </row>
    <row r="212" spans="1:65" s="12" customFormat="1" ht="11.25">
      <c r="B212" s="203"/>
      <c r="C212" s="204"/>
      <c r="D212" s="193" t="s">
        <v>200</v>
      </c>
      <c r="E212" s="205" t="s">
        <v>1</v>
      </c>
      <c r="F212" s="206" t="s">
        <v>1538</v>
      </c>
      <c r="G212" s="204"/>
      <c r="H212" s="205" t="s">
        <v>1</v>
      </c>
      <c r="I212" s="207"/>
      <c r="J212" s="204"/>
      <c r="K212" s="204"/>
      <c r="L212" s="208"/>
      <c r="M212" s="209"/>
      <c r="N212" s="210"/>
      <c r="O212" s="210"/>
      <c r="P212" s="210"/>
      <c r="Q212" s="210"/>
      <c r="R212" s="210"/>
      <c r="S212" s="210"/>
      <c r="T212" s="211"/>
      <c r="AT212" s="212" t="s">
        <v>200</v>
      </c>
      <c r="AU212" s="212" t="s">
        <v>81</v>
      </c>
      <c r="AV212" s="12" t="s">
        <v>81</v>
      </c>
      <c r="AW212" s="12" t="s">
        <v>30</v>
      </c>
      <c r="AX212" s="12" t="s">
        <v>73</v>
      </c>
      <c r="AY212" s="212" t="s">
        <v>124</v>
      </c>
    </row>
    <row r="213" spans="1:65" s="13" customFormat="1" ht="11.25">
      <c r="B213" s="213"/>
      <c r="C213" s="214"/>
      <c r="D213" s="193" t="s">
        <v>200</v>
      </c>
      <c r="E213" s="215" t="s">
        <v>1</v>
      </c>
      <c r="F213" s="216" t="s">
        <v>1607</v>
      </c>
      <c r="G213" s="214"/>
      <c r="H213" s="217">
        <v>340</v>
      </c>
      <c r="I213" s="218"/>
      <c r="J213" s="214"/>
      <c r="K213" s="214"/>
      <c r="L213" s="219"/>
      <c r="M213" s="220"/>
      <c r="N213" s="221"/>
      <c r="O213" s="221"/>
      <c r="P213" s="221"/>
      <c r="Q213" s="221"/>
      <c r="R213" s="221"/>
      <c r="S213" s="221"/>
      <c r="T213" s="222"/>
      <c r="AT213" s="223" t="s">
        <v>200</v>
      </c>
      <c r="AU213" s="223" t="s">
        <v>81</v>
      </c>
      <c r="AV213" s="13" t="s">
        <v>83</v>
      </c>
      <c r="AW213" s="13" t="s">
        <v>30</v>
      </c>
      <c r="AX213" s="13" t="s">
        <v>73</v>
      </c>
      <c r="AY213" s="223" t="s">
        <v>124</v>
      </c>
    </row>
    <row r="214" spans="1:65" s="14" customFormat="1" ht="11.25">
      <c r="B214" s="224"/>
      <c r="C214" s="225"/>
      <c r="D214" s="193" t="s">
        <v>200</v>
      </c>
      <c r="E214" s="226" t="s">
        <v>1</v>
      </c>
      <c r="F214" s="227" t="s">
        <v>205</v>
      </c>
      <c r="G214" s="225"/>
      <c r="H214" s="228">
        <v>340</v>
      </c>
      <c r="I214" s="229"/>
      <c r="J214" s="225"/>
      <c r="K214" s="225"/>
      <c r="L214" s="230"/>
      <c r="M214" s="231"/>
      <c r="N214" s="232"/>
      <c r="O214" s="232"/>
      <c r="P214" s="232"/>
      <c r="Q214" s="232"/>
      <c r="R214" s="232"/>
      <c r="S214" s="232"/>
      <c r="T214" s="233"/>
      <c r="AT214" s="234" t="s">
        <v>200</v>
      </c>
      <c r="AU214" s="234" t="s">
        <v>81</v>
      </c>
      <c r="AV214" s="14" t="s">
        <v>129</v>
      </c>
      <c r="AW214" s="14" t="s">
        <v>30</v>
      </c>
      <c r="AX214" s="14" t="s">
        <v>81</v>
      </c>
      <c r="AY214" s="234" t="s">
        <v>124</v>
      </c>
    </row>
    <row r="215" spans="1:65" s="2" customFormat="1" ht="24.2" customHeight="1">
      <c r="A215" s="34"/>
      <c r="B215" s="35"/>
      <c r="C215" s="179" t="s">
        <v>1604</v>
      </c>
      <c r="D215" s="179" t="s">
        <v>125</v>
      </c>
      <c r="E215" s="180" t="s">
        <v>1608</v>
      </c>
      <c r="F215" s="181" t="s">
        <v>1609</v>
      </c>
      <c r="G215" s="182" t="s">
        <v>235</v>
      </c>
      <c r="H215" s="183">
        <v>100</v>
      </c>
      <c r="I215" s="184"/>
      <c r="J215" s="185">
        <f>ROUND(I215*H215,2)</f>
        <v>0</v>
      </c>
      <c r="K215" s="186"/>
      <c r="L215" s="39"/>
      <c r="M215" s="187" t="s">
        <v>1</v>
      </c>
      <c r="N215" s="188" t="s">
        <v>38</v>
      </c>
      <c r="O215" s="71"/>
      <c r="P215" s="189">
        <f>O215*H215</f>
        <v>0</v>
      </c>
      <c r="Q215" s="189">
        <v>0</v>
      </c>
      <c r="R215" s="189">
        <f>Q215*H215</f>
        <v>0</v>
      </c>
      <c r="S215" s="189">
        <v>0</v>
      </c>
      <c r="T215" s="190">
        <f>S215*H215</f>
        <v>0</v>
      </c>
      <c r="U215" s="34"/>
      <c r="V215" s="34"/>
      <c r="W215" s="34"/>
      <c r="X215" s="34"/>
      <c r="Y215" s="34"/>
      <c r="Z215" s="34"/>
      <c r="AA215" s="34"/>
      <c r="AB215" s="34"/>
      <c r="AC215" s="34"/>
      <c r="AD215" s="34"/>
      <c r="AE215" s="34"/>
      <c r="AR215" s="191" t="s">
        <v>129</v>
      </c>
      <c r="AT215" s="191" t="s">
        <v>125</v>
      </c>
      <c r="AU215" s="191" t="s">
        <v>81</v>
      </c>
      <c r="AY215" s="17" t="s">
        <v>124</v>
      </c>
      <c r="BE215" s="192">
        <f>IF(N215="základní",J215,0)</f>
        <v>0</v>
      </c>
      <c r="BF215" s="192">
        <f>IF(N215="snížená",J215,0)</f>
        <v>0</v>
      </c>
      <c r="BG215" s="192">
        <f>IF(N215="zákl. přenesená",J215,0)</f>
        <v>0</v>
      </c>
      <c r="BH215" s="192">
        <f>IF(N215="sníž. přenesená",J215,0)</f>
        <v>0</v>
      </c>
      <c r="BI215" s="192">
        <f>IF(N215="nulová",J215,0)</f>
        <v>0</v>
      </c>
      <c r="BJ215" s="17" t="s">
        <v>81</v>
      </c>
      <c r="BK215" s="192">
        <f>ROUND(I215*H215,2)</f>
        <v>0</v>
      </c>
      <c r="BL215" s="17" t="s">
        <v>129</v>
      </c>
      <c r="BM215" s="191" t="s">
        <v>634</v>
      </c>
    </row>
    <row r="216" spans="1:65" s="12" customFormat="1" ht="11.25">
      <c r="B216" s="203"/>
      <c r="C216" s="204"/>
      <c r="D216" s="193" t="s">
        <v>200</v>
      </c>
      <c r="E216" s="205" t="s">
        <v>1</v>
      </c>
      <c r="F216" s="206" t="s">
        <v>1538</v>
      </c>
      <c r="G216" s="204"/>
      <c r="H216" s="205" t="s">
        <v>1</v>
      </c>
      <c r="I216" s="207"/>
      <c r="J216" s="204"/>
      <c r="K216" s="204"/>
      <c r="L216" s="208"/>
      <c r="M216" s="209"/>
      <c r="N216" s="210"/>
      <c r="O216" s="210"/>
      <c r="P216" s="210"/>
      <c r="Q216" s="210"/>
      <c r="R216" s="210"/>
      <c r="S216" s="210"/>
      <c r="T216" s="211"/>
      <c r="AT216" s="212" t="s">
        <v>200</v>
      </c>
      <c r="AU216" s="212" t="s">
        <v>81</v>
      </c>
      <c r="AV216" s="12" t="s">
        <v>81</v>
      </c>
      <c r="AW216" s="12" t="s">
        <v>30</v>
      </c>
      <c r="AX216" s="12" t="s">
        <v>73</v>
      </c>
      <c r="AY216" s="212" t="s">
        <v>124</v>
      </c>
    </row>
    <row r="217" spans="1:65" s="13" customFormat="1" ht="11.25">
      <c r="B217" s="213"/>
      <c r="C217" s="214"/>
      <c r="D217" s="193" t="s">
        <v>200</v>
      </c>
      <c r="E217" s="215" t="s">
        <v>1</v>
      </c>
      <c r="F217" s="216" t="s">
        <v>1610</v>
      </c>
      <c r="G217" s="214"/>
      <c r="H217" s="217">
        <v>100</v>
      </c>
      <c r="I217" s="218"/>
      <c r="J217" s="214"/>
      <c r="K217" s="214"/>
      <c r="L217" s="219"/>
      <c r="M217" s="220"/>
      <c r="N217" s="221"/>
      <c r="O217" s="221"/>
      <c r="P217" s="221"/>
      <c r="Q217" s="221"/>
      <c r="R217" s="221"/>
      <c r="S217" s="221"/>
      <c r="T217" s="222"/>
      <c r="AT217" s="223" t="s">
        <v>200</v>
      </c>
      <c r="AU217" s="223" t="s">
        <v>81</v>
      </c>
      <c r="AV217" s="13" t="s">
        <v>83</v>
      </c>
      <c r="AW217" s="13" t="s">
        <v>30</v>
      </c>
      <c r="AX217" s="13" t="s">
        <v>73</v>
      </c>
      <c r="AY217" s="223" t="s">
        <v>124</v>
      </c>
    </row>
    <row r="218" spans="1:65" s="14" customFormat="1" ht="11.25">
      <c r="B218" s="224"/>
      <c r="C218" s="225"/>
      <c r="D218" s="193" t="s">
        <v>200</v>
      </c>
      <c r="E218" s="226" t="s">
        <v>1</v>
      </c>
      <c r="F218" s="227" t="s">
        <v>205</v>
      </c>
      <c r="G218" s="225"/>
      <c r="H218" s="228">
        <v>100</v>
      </c>
      <c r="I218" s="229"/>
      <c r="J218" s="225"/>
      <c r="K218" s="225"/>
      <c r="L218" s="230"/>
      <c r="M218" s="231"/>
      <c r="N218" s="232"/>
      <c r="O218" s="232"/>
      <c r="P218" s="232"/>
      <c r="Q218" s="232"/>
      <c r="R218" s="232"/>
      <c r="S218" s="232"/>
      <c r="T218" s="233"/>
      <c r="AT218" s="234" t="s">
        <v>200</v>
      </c>
      <c r="AU218" s="234" t="s">
        <v>81</v>
      </c>
      <c r="AV218" s="14" t="s">
        <v>129</v>
      </c>
      <c r="AW218" s="14" t="s">
        <v>30</v>
      </c>
      <c r="AX218" s="14" t="s">
        <v>81</v>
      </c>
      <c r="AY218" s="234" t="s">
        <v>124</v>
      </c>
    </row>
    <row r="219" spans="1:65" s="2" customFormat="1" ht="24.2" customHeight="1">
      <c r="A219" s="34"/>
      <c r="B219" s="35"/>
      <c r="C219" s="179" t="s">
        <v>1604</v>
      </c>
      <c r="D219" s="179" t="s">
        <v>125</v>
      </c>
      <c r="E219" s="180" t="s">
        <v>1611</v>
      </c>
      <c r="F219" s="181" t="s">
        <v>1612</v>
      </c>
      <c r="G219" s="182" t="s">
        <v>235</v>
      </c>
      <c r="H219" s="183">
        <v>110</v>
      </c>
      <c r="I219" s="184"/>
      <c r="J219" s="185">
        <f>ROUND(I219*H219,2)</f>
        <v>0</v>
      </c>
      <c r="K219" s="186"/>
      <c r="L219" s="39"/>
      <c r="M219" s="187" t="s">
        <v>1</v>
      </c>
      <c r="N219" s="188" t="s">
        <v>38</v>
      </c>
      <c r="O219" s="71"/>
      <c r="P219" s="189">
        <f>O219*H219</f>
        <v>0</v>
      </c>
      <c r="Q219" s="189">
        <v>0</v>
      </c>
      <c r="R219" s="189">
        <f>Q219*H219</f>
        <v>0</v>
      </c>
      <c r="S219" s="189">
        <v>0</v>
      </c>
      <c r="T219" s="190">
        <f>S219*H219</f>
        <v>0</v>
      </c>
      <c r="U219" s="34"/>
      <c r="V219" s="34"/>
      <c r="W219" s="34"/>
      <c r="X219" s="34"/>
      <c r="Y219" s="34"/>
      <c r="Z219" s="34"/>
      <c r="AA219" s="34"/>
      <c r="AB219" s="34"/>
      <c r="AC219" s="34"/>
      <c r="AD219" s="34"/>
      <c r="AE219" s="34"/>
      <c r="AR219" s="191" t="s">
        <v>129</v>
      </c>
      <c r="AT219" s="191" t="s">
        <v>125</v>
      </c>
      <c r="AU219" s="191" t="s">
        <v>81</v>
      </c>
      <c r="AY219" s="17" t="s">
        <v>124</v>
      </c>
      <c r="BE219" s="192">
        <f>IF(N219="základní",J219,0)</f>
        <v>0</v>
      </c>
      <c r="BF219" s="192">
        <f>IF(N219="snížená",J219,0)</f>
        <v>0</v>
      </c>
      <c r="BG219" s="192">
        <f>IF(N219="zákl. přenesená",J219,0)</f>
        <v>0</v>
      </c>
      <c r="BH219" s="192">
        <f>IF(N219="sníž. přenesená",J219,0)</f>
        <v>0</v>
      </c>
      <c r="BI219" s="192">
        <f>IF(N219="nulová",J219,0)</f>
        <v>0</v>
      </c>
      <c r="BJ219" s="17" t="s">
        <v>81</v>
      </c>
      <c r="BK219" s="192">
        <f>ROUND(I219*H219,2)</f>
        <v>0</v>
      </c>
      <c r="BL219" s="17" t="s">
        <v>129</v>
      </c>
      <c r="BM219" s="191" t="s">
        <v>638</v>
      </c>
    </row>
    <row r="220" spans="1:65" s="12" customFormat="1" ht="11.25">
      <c r="B220" s="203"/>
      <c r="C220" s="204"/>
      <c r="D220" s="193" t="s">
        <v>200</v>
      </c>
      <c r="E220" s="205" t="s">
        <v>1</v>
      </c>
      <c r="F220" s="206" t="s">
        <v>1538</v>
      </c>
      <c r="G220" s="204"/>
      <c r="H220" s="205" t="s">
        <v>1</v>
      </c>
      <c r="I220" s="207"/>
      <c r="J220" s="204"/>
      <c r="K220" s="204"/>
      <c r="L220" s="208"/>
      <c r="M220" s="209"/>
      <c r="N220" s="210"/>
      <c r="O220" s="210"/>
      <c r="P220" s="210"/>
      <c r="Q220" s="210"/>
      <c r="R220" s="210"/>
      <c r="S220" s="210"/>
      <c r="T220" s="211"/>
      <c r="AT220" s="212" t="s">
        <v>200</v>
      </c>
      <c r="AU220" s="212" t="s">
        <v>81</v>
      </c>
      <c r="AV220" s="12" t="s">
        <v>81</v>
      </c>
      <c r="AW220" s="12" t="s">
        <v>30</v>
      </c>
      <c r="AX220" s="12" t="s">
        <v>73</v>
      </c>
      <c r="AY220" s="212" t="s">
        <v>124</v>
      </c>
    </row>
    <row r="221" spans="1:65" s="13" customFormat="1" ht="11.25">
      <c r="B221" s="213"/>
      <c r="C221" s="214"/>
      <c r="D221" s="193" t="s">
        <v>200</v>
      </c>
      <c r="E221" s="215" t="s">
        <v>1</v>
      </c>
      <c r="F221" s="216" t="s">
        <v>625</v>
      </c>
      <c r="G221" s="214"/>
      <c r="H221" s="217">
        <v>110</v>
      </c>
      <c r="I221" s="218"/>
      <c r="J221" s="214"/>
      <c r="K221" s="214"/>
      <c r="L221" s="219"/>
      <c r="M221" s="220"/>
      <c r="N221" s="221"/>
      <c r="O221" s="221"/>
      <c r="P221" s="221"/>
      <c r="Q221" s="221"/>
      <c r="R221" s="221"/>
      <c r="S221" s="221"/>
      <c r="T221" s="222"/>
      <c r="AT221" s="223" t="s">
        <v>200</v>
      </c>
      <c r="AU221" s="223" t="s">
        <v>81</v>
      </c>
      <c r="AV221" s="13" t="s">
        <v>83</v>
      </c>
      <c r="AW221" s="13" t="s">
        <v>30</v>
      </c>
      <c r="AX221" s="13" t="s">
        <v>73</v>
      </c>
      <c r="AY221" s="223" t="s">
        <v>124</v>
      </c>
    </row>
    <row r="222" spans="1:65" s="14" customFormat="1" ht="11.25">
      <c r="B222" s="224"/>
      <c r="C222" s="225"/>
      <c r="D222" s="193" t="s">
        <v>200</v>
      </c>
      <c r="E222" s="226" t="s">
        <v>1</v>
      </c>
      <c r="F222" s="227" t="s">
        <v>205</v>
      </c>
      <c r="G222" s="225"/>
      <c r="H222" s="228">
        <v>110</v>
      </c>
      <c r="I222" s="229"/>
      <c r="J222" s="225"/>
      <c r="K222" s="225"/>
      <c r="L222" s="230"/>
      <c r="M222" s="231"/>
      <c r="N222" s="232"/>
      <c r="O222" s="232"/>
      <c r="P222" s="232"/>
      <c r="Q222" s="232"/>
      <c r="R222" s="232"/>
      <c r="S222" s="232"/>
      <c r="T222" s="233"/>
      <c r="AT222" s="234" t="s">
        <v>200</v>
      </c>
      <c r="AU222" s="234" t="s">
        <v>81</v>
      </c>
      <c r="AV222" s="14" t="s">
        <v>129</v>
      </c>
      <c r="AW222" s="14" t="s">
        <v>30</v>
      </c>
      <c r="AX222" s="14" t="s">
        <v>81</v>
      </c>
      <c r="AY222" s="234" t="s">
        <v>124</v>
      </c>
    </row>
    <row r="223" spans="1:65" s="2" customFormat="1" ht="24.2" customHeight="1">
      <c r="A223" s="34"/>
      <c r="B223" s="35"/>
      <c r="C223" s="179" t="s">
        <v>1613</v>
      </c>
      <c r="D223" s="179" t="s">
        <v>125</v>
      </c>
      <c r="E223" s="180" t="s">
        <v>1614</v>
      </c>
      <c r="F223" s="181" t="s">
        <v>1615</v>
      </c>
      <c r="G223" s="182" t="s">
        <v>235</v>
      </c>
      <c r="H223" s="183">
        <v>70</v>
      </c>
      <c r="I223" s="184"/>
      <c r="J223" s="185">
        <f>ROUND(I223*H223,2)</f>
        <v>0</v>
      </c>
      <c r="K223" s="186"/>
      <c r="L223" s="39"/>
      <c r="M223" s="187" t="s">
        <v>1</v>
      </c>
      <c r="N223" s="188" t="s">
        <v>38</v>
      </c>
      <c r="O223" s="71"/>
      <c r="P223" s="189">
        <f>O223*H223</f>
        <v>0</v>
      </c>
      <c r="Q223" s="189">
        <v>0</v>
      </c>
      <c r="R223" s="189">
        <f>Q223*H223</f>
        <v>0</v>
      </c>
      <c r="S223" s="189">
        <v>0</v>
      </c>
      <c r="T223" s="190">
        <f>S223*H223</f>
        <v>0</v>
      </c>
      <c r="U223" s="34"/>
      <c r="V223" s="34"/>
      <c r="W223" s="34"/>
      <c r="X223" s="34"/>
      <c r="Y223" s="34"/>
      <c r="Z223" s="34"/>
      <c r="AA223" s="34"/>
      <c r="AB223" s="34"/>
      <c r="AC223" s="34"/>
      <c r="AD223" s="34"/>
      <c r="AE223" s="34"/>
      <c r="AR223" s="191" t="s">
        <v>129</v>
      </c>
      <c r="AT223" s="191" t="s">
        <v>125</v>
      </c>
      <c r="AU223" s="191" t="s">
        <v>81</v>
      </c>
      <c r="AY223" s="17" t="s">
        <v>124</v>
      </c>
      <c r="BE223" s="192">
        <f>IF(N223="základní",J223,0)</f>
        <v>0</v>
      </c>
      <c r="BF223" s="192">
        <f>IF(N223="snížená",J223,0)</f>
        <v>0</v>
      </c>
      <c r="BG223" s="192">
        <f>IF(N223="zákl. přenesená",J223,0)</f>
        <v>0</v>
      </c>
      <c r="BH223" s="192">
        <f>IF(N223="sníž. přenesená",J223,0)</f>
        <v>0</v>
      </c>
      <c r="BI223" s="192">
        <f>IF(N223="nulová",J223,0)</f>
        <v>0</v>
      </c>
      <c r="BJ223" s="17" t="s">
        <v>81</v>
      </c>
      <c r="BK223" s="192">
        <f>ROUND(I223*H223,2)</f>
        <v>0</v>
      </c>
      <c r="BL223" s="17" t="s">
        <v>129</v>
      </c>
      <c r="BM223" s="191" t="s">
        <v>643</v>
      </c>
    </row>
    <row r="224" spans="1:65" s="12" customFormat="1" ht="11.25">
      <c r="B224" s="203"/>
      <c r="C224" s="204"/>
      <c r="D224" s="193" t="s">
        <v>200</v>
      </c>
      <c r="E224" s="205" t="s">
        <v>1</v>
      </c>
      <c r="F224" s="206" t="s">
        <v>1538</v>
      </c>
      <c r="G224" s="204"/>
      <c r="H224" s="205" t="s">
        <v>1</v>
      </c>
      <c r="I224" s="207"/>
      <c r="J224" s="204"/>
      <c r="K224" s="204"/>
      <c r="L224" s="208"/>
      <c r="M224" s="209"/>
      <c r="N224" s="210"/>
      <c r="O224" s="210"/>
      <c r="P224" s="210"/>
      <c r="Q224" s="210"/>
      <c r="R224" s="210"/>
      <c r="S224" s="210"/>
      <c r="T224" s="211"/>
      <c r="AT224" s="212" t="s">
        <v>200</v>
      </c>
      <c r="AU224" s="212" t="s">
        <v>81</v>
      </c>
      <c r="AV224" s="12" t="s">
        <v>81</v>
      </c>
      <c r="AW224" s="12" t="s">
        <v>30</v>
      </c>
      <c r="AX224" s="12" t="s">
        <v>73</v>
      </c>
      <c r="AY224" s="212" t="s">
        <v>124</v>
      </c>
    </row>
    <row r="225" spans="1:65" s="12" customFormat="1" ht="11.25">
      <c r="B225" s="203"/>
      <c r="C225" s="204"/>
      <c r="D225" s="193" t="s">
        <v>200</v>
      </c>
      <c r="E225" s="205" t="s">
        <v>1</v>
      </c>
      <c r="F225" s="206" t="s">
        <v>1603</v>
      </c>
      <c r="G225" s="204"/>
      <c r="H225" s="205" t="s">
        <v>1</v>
      </c>
      <c r="I225" s="207"/>
      <c r="J225" s="204"/>
      <c r="K225" s="204"/>
      <c r="L225" s="208"/>
      <c r="M225" s="209"/>
      <c r="N225" s="210"/>
      <c r="O225" s="210"/>
      <c r="P225" s="210"/>
      <c r="Q225" s="210"/>
      <c r="R225" s="210"/>
      <c r="S225" s="210"/>
      <c r="T225" s="211"/>
      <c r="AT225" s="212" t="s">
        <v>200</v>
      </c>
      <c r="AU225" s="212" t="s">
        <v>81</v>
      </c>
      <c r="AV225" s="12" t="s">
        <v>81</v>
      </c>
      <c r="AW225" s="12" t="s">
        <v>30</v>
      </c>
      <c r="AX225" s="12" t="s">
        <v>73</v>
      </c>
      <c r="AY225" s="212" t="s">
        <v>124</v>
      </c>
    </row>
    <row r="226" spans="1:65" s="13" customFormat="1" ht="11.25">
      <c r="B226" s="213"/>
      <c r="C226" s="214"/>
      <c r="D226" s="193" t="s">
        <v>200</v>
      </c>
      <c r="E226" s="215" t="s">
        <v>1</v>
      </c>
      <c r="F226" s="216" t="s">
        <v>790</v>
      </c>
      <c r="G226" s="214"/>
      <c r="H226" s="217">
        <v>70</v>
      </c>
      <c r="I226" s="218"/>
      <c r="J226" s="214"/>
      <c r="K226" s="214"/>
      <c r="L226" s="219"/>
      <c r="M226" s="220"/>
      <c r="N226" s="221"/>
      <c r="O226" s="221"/>
      <c r="P226" s="221"/>
      <c r="Q226" s="221"/>
      <c r="R226" s="221"/>
      <c r="S226" s="221"/>
      <c r="T226" s="222"/>
      <c r="AT226" s="223" t="s">
        <v>200</v>
      </c>
      <c r="AU226" s="223" t="s">
        <v>81</v>
      </c>
      <c r="AV226" s="13" t="s">
        <v>83</v>
      </c>
      <c r="AW226" s="13" t="s">
        <v>30</v>
      </c>
      <c r="AX226" s="13" t="s">
        <v>73</v>
      </c>
      <c r="AY226" s="223" t="s">
        <v>124</v>
      </c>
    </row>
    <row r="227" spans="1:65" s="14" customFormat="1" ht="11.25">
      <c r="B227" s="224"/>
      <c r="C227" s="225"/>
      <c r="D227" s="193" t="s">
        <v>200</v>
      </c>
      <c r="E227" s="226" t="s">
        <v>1</v>
      </c>
      <c r="F227" s="227" t="s">
        <v>205</v>
      </c>
      <c r="G227" s="225"/>
      <c r="H227" s="228">
        <v>70</v>
      </c>
      <c r="I227" s="229"/>
      <c r="J227" s="225"/>
      <c r="K227" s="225"/>
      <c r="L227" s="230"/>
      <c r="M227" s="231"/>
      <c r="N227" s="232"/>
      <c r="O227" s="232"/>
      <c r="P227" s="232"/>
      <c r="Q227" s="232"/>
      <c r="R227" s="232"/>
      <c r="S227" s="232"/>
      <c r="T227" s="233"/>
      <c r="AT227" s="234" t="s">
        <v>200</v>
      </c>
      <c r="AU227" s="234" t="s">
        <v>81</v>
      </c>
      <c r="AV227" s="14" t="s">
        <v>129</v>
      </c>
      <c r="AW227" s="14" t="s">
        <v>30</v>
      </c>
      <c r="AX227" s="14" t="s">
        <v>81</v>
      </c>
      <c r="AY227" s="234" t="s">
        <v>124</v>
      </c>
    </row>
    <row r="228" spans="1:65" s="2" customFormat="1" ht="24.2" customHeight="1">
      <c r="A228" s="34"/>
      <c r="B228" s="35"/>
      <c r="C228" s="179" t="s">
        <v>1616</v>
      </c>
      <c r="D228" s="179" t="s">
        <v>125</v>
      </c>
      <c r="E228" s="180" t="s">
        <v>1617</v>
      </c>
      <c r="F228" s="181" t="s">
        <v>1618</v>
      </c>
      <c r="G228" s="182" t="s">
        <v>226</v>
      </c>
      <c r="H228" s="183">
        <v>16</v>
      </c>
      <c r="I228" s="184"/>
      <c r="J228" s="185">
        <f>ROUND(I228*H228,2)</f>
        <v>0</v>
      </c>
      <c r="K228" s="186"/>
      <c r="L228" s="39"/>
      <c r="M228" s="187" t="s">
        <v>1</v>
      </c>
      <c r="N228" s="188" t="s">
        <v>38</v>
      </c>
      <c r="O228" s="71"/>
      <c r="P228" s="189">
        <f>O228*H228</f>
        <v>0</v>
      </c>
      <c r="Q228" s="189">
        <v>0</v>
      </c>
      <c r="R228" s="189">
        <f>Q228*H228</f>
        <v>0</v>
      </c>
      <c r="S228" s="189">
        <v>0</v>
      </c>
      <c r="T228" s="190">
        <f>S228*H228</f>
        <v>0</v>
      </c>
      <c r="U228" s="34"/>
      <c r="V228" s="34"/>
      <c r="W228" s="34"/>
      <c r="X228" s="34"/>
      <c r="Y228" s="34"/>
      <c r="Z228" s="34"/>
      <c r="AA228" s="34"/>
      <c r="AB228" s="34"/>
      <c r="AC228" s="34"/>
      <c r="AD228" s="34"/>
      <c r="AE228" s="34"/>
      <c r="AR228" s="191" t="s">
        <v>129</v>
      </c>
      <c r="AT228" s="191" t="s">
        <v>125</v>
      </c>
      <c r="AU228" s="191" t="s">
        <v>81</v>
      </c>
      <c r="AY228" s="17" t="s">
        <v>124</v>
      </c>
      <c r="BE228" s="192">
        <f>IF(N228="základní",J228,0)</f>
        <v>0</v>
      </c>
      <c r="BF228" s="192">
        <f>IF(N228="snížená",J228,0)</f>
        <v>0</v>
      </c>
      <c r="BG228" s="192">
        <f>IF(N228="zákl. přenesená",J228,0)</f>
        <v>0</v>
      </c>
      <c r="BH228" s="192">
        <f>IF(N228="sníž. přenesená",J228,0)</f>
        <v>0</v>
      </c>
      <c r="BI228" s="192">
        <f>IF(N228="nulová",J228,0)</f>
        <v>0</v>
      </c>
      <c r="BJ228" s="17" t="s">
        <v>81</v>
      </c>
      <c r="BK228" s="192">
        <f>ROUND(I228*H228,2)</f>
        <v>0</v>
      </c>
      <c r="BL228" s="17" t="s">
        <v>129</v>
      </c>
      <c r="BM228" s="191" t="s">
        <v>651</v>
      </c>
    </row>
    <row r="229" spans="1:65" s="13" customFormat="1" ht="11.25">
      <c r="B229" s="213"/>
      <c r="C229" s="214"/>
      <c r="D229" s="193" t="s">
        <v>200</v>
      </c>
      <c r="E229" s="215" t="s">
        <v>1</v>
      </c>
      <c r="F229" s="216" t="s">
        <v>162</v>
      </c>
      <c r="G229" s="214"/>
      <c r="H229" s="217">
        <v>16</v>
      </c>
      <c r="I229" s="218"/>
      <c r="J229" s="214"/>
      <c r="K229" s="214"/>
      <c r="L229" s="219"/>
      <c r="M229" s="220"/>
      <c r="N229" s="221"/>
      <c r="O229" s="221"/>
      <c r="P229" s="221"/>
      <c r="Q229" s="221"/>
      <c r="R229" s="221"/>
      <c r="S229" s="221"/>
      <c r="T229" s="222"/>
      <c r="AT229" s="223" t="s">
        <v>200</v>
      </c>
      <c r="AU229" s="223" t="s">
        <v>81</v>
      </c>
      <c r="AV229" s="13" t="s">
        <v>83</v>
      </c>
      <c r="AW229" s="13" t="s">
        <v>30</v>
      </c>
      <c r="AX229" s="13" t="s">
        <v>73</v>
      </c>
      <c r="AY229" s="223" t="s">
        <v>124</v>
      </c>
    </row>
    <row r="230" spans="1:65" s="14" customFormat="1" ht="11.25">
      <c r="B230" s="224"/>
      <c r="C230" s="225"/>
      <c r="D230" s="193" t="s">
        <v>200</v>
      </c>
      <c r="E230" s="226" t="s">
        <v>1</v>
      </c>
      <c r="F230" s="227" t="s">
        <v>205</v>
      </c>
      <c r="G230" s="225"/>
      <c r="H230" s="228">
        <v>16</v>
      </c>
      <c r="I230" s="229"/>
      <c r="J230" s="225"/>
      <c r="K230" s="225"/>
      <c r="L230" s="230"/>
      <c r="M230" s="231"/>
      <c r="N230" s="232"/>
      <c r="O230" s="232"/>
      <c r="P230" s="232"/>
      <c r="Q230" s="232"/>
      <c r="R230" s="232"/>
      <c r="S230" s="232"/>
      <c r="T230" s="233"/>
      <c r="AT230" s="234" t="s">
        <v>200</v>
      </c>
      <c r="AU230" s="234" t="s">
        <v>81</v>
      </c>
      <c r="AV230" s="14" t="s">
        <v>129</v>
      </c>
      <c r="AW230" s="14" t="s">
        <v>30</v>
      </c>
      <c r="AX230" s="14" t="s">
        <v>81</v>
      </c>
      <c r="AY230" s="234" t="s">
        <v>124</v>
      </c>
    </row>
    <row r="231" spans="1:65" s="2" customFormat="1" ht="24.2" customHeight="1">
      <c r="A231" s="34"/>
      <c r="B231" s="35"/>
      <c r="C231" s="179" t="s">
        <v>1616</v>
      </c>
      <c r="D231" s="179" t="s">
        <v>125</v>
      </c>
      <c r="E231" s="180" t="s">
        <v>1619</v>
      </c>
      <c r="F231" s="181" t="s">
        <v>1620</v>
      </c>
      <c r="G231" s="182" t="s">
        <v>226</v>
      </c>
      <c r="H231" s="183">
        <v>3</v>
      </c>
      <c r="I231" s="184"/>
      <c r="J231" s="185">
        <f>ROUND(I231*H231,2)</f>
        <v>0</v>
      </c>
      <c r="K231" s="186"/>
      <c r="L231" s="39"/>
      <c r="M231" s="187" t="s">
        <v>1</v>
      </c>
      <c r="N231" s="188" t="s">
        <v>38</v>
      </c>
      <c r="O231" s="71"/>
      <c r="P231" s="189">
        <f>O231*H231</f>
        <v>0</v>
      </c>
      <c r="Q231" s="189">
        <v>0</v>
      </c>
      <c r="R231" s="189">
        <f>Q231*H231</f>
        <v>0</v>
      </c>
      <c r="S231" s="189">
        <v>0</v>
      </c>
      <c r="T231" s="190">
        <f>S231*H231</f>
        <v>0</v>
      </c>
      <c r="U231" s="34"/>
      <c r="V231" s="34"/>
      <c r="W231" s="34"/>
      <c r="X231" s="34"/>
      <c r="Y231" s="34"/>
      <c r="Z231" s="34"/>
      <c r="AA231" s="34"/>
      <c r="AB231" s="34"/>
      <c r="AC231" s="34"/>
      <c r="AD231" s="34"/>
      <c r="AE231" s="34"/>
      <c r="AR231" s="191" t="s">
        <v>129</v>
      </c>
      <c r="AT231" s="191" t="s">
        <v>125</v>
      </c>
      <c r="AU231" s="191" t="s">
        <v>81</v>
      </c>
      <c r="AY231" s="17" t="s">
        <v>124</v>
      </c>
      <c r="BE231" s="192">
        <f>IF(N231="základní",J231,0)</f>
        <v>0</v>
      </c>
      <c r="BF231" s="192">
        <f>IF(N231="snížená",J231,0)</f>
        <v>0</v>
      </c>
      <c r="BG231" s="192">
        <f>IF(N231="zákl. přenesená",J231,0)</f>
        <v>0</v>
      </c>
      <c r="BH231" s="192">
        <f>IF(N231="sníž. přenesená",J231,0)</f>
        <v>0</v>
      </c>
      <c r="BI231" s="192">
        <f>IF(N231="nulová",J231,0)</f>
        <v>0</v>
      </c>
      <c r="BJ231" s="17" t="s">
        <v>81</v>
      </c>
      <c r="BK231" s="192">
        <f>ROUND(I231*H231,2)</f>
        <v>0</v>
      </c>
      <c r="BL231" s="17" t="s">
        <v>129</v>
      </c>
      <c r="BM231" s="191" t="s">
        <v>661</v>
      </c>
    </row>
    <row r="232" spans="1:65" s="13" customFormat="1" ht="11.25">
      <c r="B232" s="213"/>
      <c r="C232" s="214"/>
      <c r="D232" s="193" t="s">
        <v>200</v>
      </c>
      <c r="E232" s="215" t="s">
        <v>1</v>
      </c>
      <c r="F232" s="216" t="s">
        <v>135</v>
      </c>
      <c r="G232" s="214"/>
      <c r="H232" s="217">
        <v>3</v>
      </c>
      <c r="I232" s="218"/>
      <c r="J232" s="214"/>
      <c r="K232" s="214"/>
      <c r="L232" s="219"/>
      <c r="M232" s="220"/>
      <c r="N232" s="221"/>
      <c r="O232" s="221"/>
      <c r="P232" s="221"/>
      <c r="Q232" s="221"/>
      <c r="R232" s="221"/>
      <c r="S232" s="221"/>
      <c r="T232" s="222"/>
      <c r="AT232" s="223" t="s">
        <v>200</v>
      </c>
      <c r="AU232" s="223" t="s">
        <v>81</v>
      </c>
      <c r="AV232" s="13" t="s">
        <v>83</v>
      </c>
      <c r="AW232" s="13" t="s">
        <v>30</v>
      </c>
      <c r="AX232" s="13" t="s">
        <v>73</v>
      </c>
      <c r="AY232" s="223" t="s">
        <v>124</v>
      </c>
    </row>
    <row r="233" spans="1:65" s="14" customFormat="1" ht="11.25">
      <c r="B233" s="224"/>
      <c r="C233" s="225"/>
      <c r="D233" s="193" t="s">
        <v>200</v>
      </c>
      <c r="E233" s="226" t="s">
        <v>1</v>
      </c>
      <c r="F233" s="227" t="s">
        <v>205</v>
      </c>
      <c r="G233" s="225"/>
      <c r="H233" s="228">
        <v>3</v>
      </c>
      <c r="I233" s="229"/>
      <c r="J233" s="225"/>
      <c r="K233" s="225"/>
      <c r="L233" s="230"/>
      <c r="M233" s="231"/>
      <c r="N233" s="232"/>
      <c r="O233" s="232"/>
      <c r="P233" s="232"/>
      <c r="Q233" s="232"/>
      <c r="R233" s="232"/>
      <c r="S233" s="232"/>
      <c r="T233" s="233"/>
      <c r="AT233" s="234" t="s">
        <v>200</v>
      </c>
      <c r="AU233" s="234" t="s">
        <v>81</v>
      </c>
      <c r="AV233" s="14" t="s">
        <v>129</v>
      </c>
      <c r="AW233" s="14" t="s">
        <v>30</v>
      </c>
      <c r="AX233" s="14" t="s">
        <v>81</v>
      </c>
      <c r="AY233" s="234" t="s">
        <v>124</v>
      </c>
    </row>
    <row r="234" spans="1:65" s="2" customFormat="1" ht="24.2" customHeight="1">
      <c r="A234" s="34"/>
      <c r="B234" s="35"/>
      <c r="C234" s="179" t="s">
        <v>1621</v>
      </c>
      <c r="D234" s="179" t="s">
        <v>125</v>
      </c>
      <c r="E234" s="180" t="s">
        <v>1622</v>
      </c>
      <c r="F234" s="181" t="s">
        <v>1623</v>
      </c>
      <c r="G234" s="182" t="s">
        <v>226</v>
      </c>
      <c r="H234" s="183">
        <v>65</v>
      </c>
      <c r="I234" s="184"/>
      <c r="J234" s="185">
        <f>ROUND(I234*H234,2)</f>
        <v>0</v>
      </c>
      <c r="K234" s="186"/>
      <c r="L234" s="39"/>
      <c r="M234" s="187" t="s">
        <v>1</v>
      </c>
      <c r="N234" s="188" t="s">
        <v>38</v>
      </c>
      <c r="O234" s="71"/>
      <c r="P234" s="189">
        <f>O234*H234</f>
        <v>0</v>
      </c>
      <c r="Q234" s="189">
        <v>0</v>
      </c>
      <c r="R234" s="189">
        <f>Q234*H234</f>
        <v>0</v>
      </c>
      <c r="S234" s="189">
        <v>0</v>
      </c>
      <c r="T234" s="190">
        <f>S234*H234</f>
        <v>0</v>
      </c>
      <c r="U234" s="34"/>
      <c r="V234" s="34"/>
      <c r="W234" s="34"/>
      <c r="X234" s="34"/>
      <c r="Y234" s="34"/>
      <c r="Z234" s="34"/>
      <c r="AA234" s="34"/>
      <c r="AB234" s="34"/>
      <c r="AC234" s="34"/>
      <c r="AD234" s="34"/>
      <c r="AE234" s="34"/>
      <c r="AR234" s="191" t="s">
        <v>129</v>
      </c>
      <c r="AT234" s="191" t="s">
        <v>125</v>
      </c>
      <c r="AU234" s="191" t="s">
        <v>81</v>
      </c>
      <c r="AY234" s="17" t="s">
        <v>124</v>
      </c>
      <c r="BE234" s="192">
        <f>IF(N234="základní",J234,0)</f>
        <v>0</v>
      </c>
      <c r="BF234" s="192">
        <f>IF(N234="snížená",J234,0)</f>
        <v>0</v>
      </c>
      <c r="BG234" s="192">
        <f>IF(N234="zákl. přenesená",J234,0)</f>
        <v>0</v>
      </c>
      <c r="BH234" s="192">
        <f>IF(N234="sníž. přenesená",J234,0)</f>
        <v>0</v>
      </c>
      <c r="BI234" s="192">
        <f>IF(N234="nulová",J234,0)</f>
        <v>0</v>
      </c>
      <c r="BJ234" s="17" t="s">
        <v>81</v>
      </c>
      <c r="BK234" s="192">
        <f>ROUND(I234*H234,2)</f>
        <v>0</v>
      </c>
      <c r="BL234" s="17" t="s">
        <v>129</v>
      </c>
      <c r="BM234" s="191" t="s">
        <v>668</v>
      </c>
    </row>
    <row r="235" spans="1:65" s="12" customFormat="1" ht="11.25">
      <c r="B235" s="203"/>
      <c r="C235" s="204"/>
      <c r="D235" s="193" t="s">
        <v>200</v>
      </c>
      <c r="E235" s="205" t="s">
        <v>1</v>
      </c>
      <c r="F235" s="206" t="s">
        <v>1538</v>
      </c>
      <c r="G235" s="204"/>
      <c r="H235" s="205" t="s">
        <v>1</v>
      </c>
      <c r="I235" s="207"/>
      <c r="J235" s="204"/>
      <c r="K235" s="204"/>
      <c r="L235" s="208"/>
      <c r="M235" s="209"/>
      <c r="N235" s="210"/>
      <c r="O235" s="210"/>
      <c r="P235" s="210"/>
      <c r="Q235" s="210"/>
      <c r="R235" s="210"/>
      <c r="S235" s="210"/>
      <c r="T235" s="211"/>
      <c r="AT235" s="212" t="s">
        <v>200</v>
      </c>
      <c r="AU235" s="212" t="s">
        <v>81</v>
      </c>
      <c r="AV235" s="12" t="s">
        <v>81</v>
      </c>
      <c r="AW235" s="12" t="s">
        <v>30</v>
      </c>
      <c r="AX235" s="12" t="s">
        <v>73</v>
      </c>
      <c r="AY235" s="212" t="s">
        <v>124</v>
      </c>
    </row>
    <row r="236" spans="1:65" s="13" customFormat="1" ht="11.25">
      <c r="B236" s="213"/>
      <c r="C236" s="214"/>
      <c r="D236" s="193" t="s">
        <v>200</v>
      </c>
      <c r="E236" s="215" t="s">
        <v>1</v>
      </c>
      <c r="F236" s="216" t="s">
        <v>677</v>
      </c>
      <c r="G236" s="214"/>
      <c r="H236" s="217">
        <v>65</v>
      </c>
      <c r="I236" s="218"/>
      <c r="J236" s="214"/>
      <c r="K236" s="214"/>
      <c r="L236" s="219"/>
      <c r="M236" s="220"/>
      <c r="N236" s="221"/>
      <c r="O236" s="221"/>
      <c r="P236" s="221"/>
      <c r="Q236" s="221"/>
      <c r="R236" s="221"/>
      <c r="S236" s="221"/>
      <c r="T236" s="222"/>
      <c r="AT236" s="223" t="s">
        <v>200</v>
      </c>
      <c r="AU236" s="223" t="s">
        <v>81</v>
      </c>
      <c r="AV236" s="13" t="s">
        <v>83</v>
      </c>
      <c r="AW236" s="13" t="s">
        <v>30</v>
      </c>
      <c r="AX236" s="13" t="s">
        <v>73</v>
      </c>
      <c r="AY236" s="223" t="s">
        <v>124</v>
      </c>
    </row>
    <row r="237" spans="1:65" s="14" customFormat="1" ht="11.25">
      <c r="B237" s="224"/>
      <c r="C237" s="225"/>
      <c r="D237" s="193" t="s">
        <v>200</v>
      </c>
      <c r="E237" s="226" t="s">
        <v>1</v>
      </c>
      <c r="F237" s="227" t="s">
        <v>205</v>
      </c>
      <c r="G237" s="225"/>
      <c r="H237" s="228">
        <v>65</v>
      </c>
      <c r="I237" s="229"/>
      <c r="J237" s="225"/>
      <c r="K237" s="225"/>
      <c r="L237" s="230"/>
      <c r="M237" s="231"/>
      <c r="N237" s="232"/>
      <c r="O237" s="232"/>
      <c r="P237" s="232"/>
      <c r="Q237" s="232"/>
      <c r="R237" s="232"/>
      <c r="S237" s="232"/>
      <c r="T237" s="233"/>
      <c r="AT237" s="234" t="s">
        <v>200</v>
      </c>
      <c r="AU237" s="234" t="s">
        <v>81</v>
      </c>
      <c r="AV237" s="14" t="s">
        <v>129</v>
      </c>
      <c r="AW237" s="14" t="s">
        <v>30</v>
      </c>
      <c r="AX237" s="14" t="s">
        <v>81</v>
      </c>
      <c r="AY237" s="234" t="s">
        <v>124</v>
      </c>
    </row>
    <row r="238" spans="1:65" s="2" customFormat="1" ht="33" customHeight="1">
      <c r="A238" s="34"/>
      <c r="B238" s="35"/>
      <c r="C238" s="179" t="s">
        <v>1624</v>
      </c>
      <c r="D238" s="179" t="s">
        <v>125</v>
      </c>
      <c r="E238" s="180" t="s">
        <v>1625</v>
      </c>
      <c r="F238" s="181" t="s">
        <v>1626</v>
      </c>
      <c r="G238" s="182" t="s">
        <v>235</v>
      </c>
      <c r="H238" s="183">
        <v>110</v>
      </c>
      <c r="I238" s="184"/>
      <c r="J238" s="185">
        <f>ROUND(I238*H238,2)</f>
        <v>0</v>
      </c>
      <c r="K238" s="186"/>
      <c r="L238" s="39"/>
      <c r="M238" s="187" t="s">
        <v>1</v>
      </c>
      <c r="N238" s="188" t="s">
        <v>38</v>
      </c>
      <c r="O238" s="71"/>
      <c r="P238" s="189">
        <f>O238*H238</f>
        <v>0</v>
      </c>
      <c r="Q238" s="189">
        <v>0</v>
      </c>
      <c r="R238" s="189">
        <f>Q238*H238</f>
        <v>0</v>
      </c>
      <c r="S238" s="189">
        <v>0</v>
      </c>
      <c r="T238" s="190">
        <f>S238*H238</f>
        <v>0</v>
      </c>
      <c r="U238" s="34"/>
      <c r="V238" s="34"/>
      <c r="W238" s="34"/>
      <c r="X238" s="34"/>
      <c r="Y238" s="34"/>
      <c r="Z238" s="34"/>
      <c r="AA238" s="34"/>
      <c r="AB238" s="34"/>
      <c r="AC238" s="34"/>
      <c r="AD238" s="34"/>
      <c r="AE238" s="34"/>
      <c r="AR238" s="191" t="s">
        <v>129</v>
      </c>
      <c r="AT238" s="191" t="s">
        <v>125</v>
      </c>
      <c r="AU238" s="191" t="s">
        <v>81</v>
      </c>
      <c r="AY238" s="17" t="s">
        <v>124</v>
      </c>
      <c r="BE238" s="192">
        <f>IF(N238="základní",J238,0)</f>
        <v>0</v>
      </c>
      <c r="BF238" s="192">
        <f>IF(N238="snížená",J238,0)</f>
        <v>0</v>
      </c>
      <c r="BG238" s="192">
        <f>IF(N238="zákl. přenesená",J238,0)</f>
        <v>0</v>
      </c>
      <c r="BH238" s="192">
        <f>IF(N238="sníž. přenesená",J238,0)</f>
        <v>0</v>
      </c>
      <c r="BI238" s="192">
        <f>IF(N238="nulová",J238,0)</f>
        <v>0</v>
      </c>
      <c r="BJ238" s="17" t="s">
        <v>81</v>
      </c>
      <c r="BK238" s="192">
        <f>ROUND(I238*H238,2)</f>
        <v>0</v>
      </c>
      <c r="BL238" s="17" t="s">
        <v>129</v>
      </c>
      <c r="BM238" s="191" t="s">
        <v>673</v>
      </c>
    </row>
    <row r="239" spans="1:65" s="12" customFormat="1" ht="11.25">
      <c r="B239" s="203"/>
      <c r="C239" s="204"/>
      <c r="D239" s="193" t="s">
        <v>200</v>
      </c>
      <c r="E239" s="205" t="s">
        <v>1</v>
      </c>
      <c r="F239" s="206" t="s">
        <v>1538</v>
      </c>
      <c r="G239" s="204"/>
      <c r="H239" s="205" t="s">
        <v>1</v>
      </c>
      <c r="I239" s="207"/>
      <c r="J239" s="204"/>
      <c r="K239" s="204"/>
      <c r="L239" s="208"/>
      <c r="M239" s="209"/>
      <c r="N239" s="210"/>
      <c r="O239" s="210"/>
      <c r="P239" s="210"/>
      <c r="Q239" s="210"/>
      <c r="R239" s="210"/>
      <c r="S239" s="210"/>
      <c r="T239" s="211"/>
      <c r="AT239" s="212" t="s">
        <v>200</v>
      </c>
      <c r="AU239" s="212" t="s">
        <v>81</v>
      </c>
      <c r="AV239" s="12" t="s">
        <v>81</v>
      </c>
      <c r="AW239" s="12" t="s">
        <v>30</v>
      </c>
      <c r="AX239" s="12" t="s">
        <v>73</v>
      </c>
      <c r="AY239" s="212" t="s">
        <v>124</v>
      </c>
    </row>
    <row r="240" spans="1:65" s="13" customFormat="1" ht="11.25">
      <c r="B240" s="213"/>
      <c r="C240" s="214"/>
      <c r="D240" s="193" t="s">
        <v>200</v>
      </c>
      <c r="E240" s="215" t="s">
        <v>1</v>
      </c>
      <c r="F240" s="216" t="s">
        <v>625</v>
      </c>
      <c r="G240" s="214"/>
      <c r="H240" s="217">
        <v>110</v>
      </c>
      <c r="I240" s="218"/>
      <c r="J240" s="214"/>
      <c r="K240" s="214"/>
      <c r="L240" s="219"/>
      <c r="M240" s="220"/>
      <c r="N240" s="221"/>
      <c r="O240" s="221"/>
      <c r="P240" s="221"/>
      <c r="Q240" s="221"/>
      <c r="R240" s="221"/>
      <c r="S240" s="221"/>
      <c r="T240" s="222"/>
      <c r="AT240" s="223" t="s">
        <v>200</v>
      </c>
      <c r="AU240" s="223" t="s">
        <v>81</v>
      </c>
      <c r="AV240" s="13" t="s">
        <v>83</v>
      </c>
      <c r="AW240" s="13" t="s">
        <v>30</v>
      </c>
      <c r="AX240" s="13" t="s">
        <v>73</v>
      </c>
      <c r="AY240" s="223" t="s">
        <v>124</v>
      </c>
    </row>
    <row r="241" spans="1:65" s="14" customFormat="1" ht="11.25">
      <c r="B241" s="224"/>
      <c r="C241" s="225"/>
      <c r="D241" s="193" t="s">
        <v>200</v>
      </c>
      <c r="E241" s="226" t="s">
        <v>1</v>
      </c>
      <c r="F241" s="227" t="s">
        <v>205</v>
      </c>
      <c r="G241" s="225"/>
      <c r="H241" s="228">
        <v>110</v>
      </c>
      <c r="I241" s="229"/>
      <c r="J241" s="225"/>
      <c r="K241" s="225"/>
      <c r="L241" s="230"/>
      <c r="M241" s="231"/>
      <c r="N241" s="232"/>
      <c r="O241" s="232"/>
      <c r="P241" s="232"/>
      <c r="Q241" s="232"/>
      <c r="R241" s="232"/>
      <c r="S241" s="232"/>
      <c r="T241" s="233"/>
      <c r="AT241" s="234" t="s">
        <v>200</v>
      </c>
      <c r="AU241" s="234" t="s">
        <v>81</v>
      </c>
      <c r="AV241" s="14" t="s">
        <v>129</v>
      </c>
      <c r="AW241" s="14" t="s">
        <v>30</v>
      </c>
      <c r="AX241" s="14" t="s">
        <v>81</v>
      </c>
      <c r="AY241" s="234" t="s">
        <v>124</v>
      </c>
    </row>
    <row r="242" spans="1:65" s="2" customFormat="1" ht="33" customHeight="1">
      <c r="A242" s="34"/>
      <c r="B242" s="35"/>
      <c r="C242" s="179" t="s">
        <v>1624</v>
      </c>
      <c r="D242" s="179" t="s">
        <v>125</v>
      </c>
      <c r="E242" s="180" t="s">
        <v>1627</v>
      </c>
      <c r="F242" s="181" t="s">
        <v>1628</v>
      </c>
      <c r="G242" s="182" t="s">
        <v>235</v>
      </c>
      <c r="H242" s="183">
        <v>230</v>
      </c>
      <c r="I242" s="184"/>
      <c r="J242" s="185">
        <f>ROUND(I242*H242,2)</f>
        <v>0</v>
      </c>
      <c r="K242" s="186"/>
      <c r="L242" s="39"/>
      <c r="M242" s="187" t="s">
        <v>1</v>
      </c>
      <c r="N242" s="188" t="s">
        <v>38</v>
      </c>
      <c r="O242" s="71"/>
      <c r="P242" s="189">
        <f>O242*H242</f>
        <v>0</v>
      </c>
      <c r="Q242" s="189">
        <v>0</v>
      </c>
      <c r="R242" s="189">
        <f>Q242*H242</f>
        <v>0</v>
      </c>
      <c r="S242" s="189">
        <v>0</v>
      </c>
      <c r="T242" s="190">
        <f>S242*H242</f>
        <v>0</v>
      </c>
      <c r="U242" s="34"/>
      <c r="V242" s="34"/>
      <c r="W242" s="34"/>
      <c r="X242" s="34"/>
      <c r="Y242" s="34"/>
      <c r="Z242" s="34"/>
      <c r="AA242" s="34"/>
      <c r="AB242" s="34"/>
      <c r="AC242" s="34"/>
      <c r="AD242" s="34"/>
      <c r="AE242" s="34"/>
      <c r="AR242" s="191" t="s">
        <v>129</v>
      </c>
      <c r="AT242" s="191" t="s">
        <v>125</v>
      </c>
      <c r="AU242" s="191" t="s">
        <v>81</v>
      </c>
      <c r="AY242" s="17" t="s">
        <v>124</v>
      </c>
      <c r="BE242" s="192">
        <f>IF(N242="základní",J242,0)</f>
        <v>0</v>
      </c>
      <c r="BF242" s="192">
        <f>IF(N242="snížená",J242,0)</f>
        <v>0</v>
      </c>
      <c r="BG242" s="192">
        <f>IF(N242="zákl. přenesená",J242,0)</f>
        <v>0</v>
      </c>
      <c r="BH242" s="192">
        <f>IF(N242="sníž. přenesená",J242,0)</f>
        <v>0</v>
      </c>
      <c r="BI242" s="192">
        <f>IF(N242="nulová",J242,0)</f>
        <v>0</v>
      </c>
      <c r="BJ242" s="17" t="s">
        <v>81</v>
      </c>
      <c r="BK242" s="192">
        <f>ROUND(I242*H242,2)</f>
        <v>0</v>
      </c>
      <c r="BL242" s="17" t="s">
        <v>129</v>
      </c>
      <c r="BM242" s="191" t="s">
        <v>680</v>
      </c>
    </row>
    <row r="243" spans="1:65" s="12" customFormat="1" ht="11.25">
      <c r="B243" s="203"/>
      <c r="C243" s="204"/>
      <c r="D243" s="193" t="s">
        <v>200</v>
      </c>
      <c r="E243" s="205" t="s">
        <v>1</v>
      </c>
      <c r="F243" s="206" t="s">
        <v>1538</v>
      </c>
      <c r="G243" s="204"/>
      <c r="H243" s="205" t="s">
        <v>1</v>
      </c>
      <c r="I243" s="207"/>
      <c r="J243" s="204"/>
      <c r="K243" s="204"/>
      <c r="L243" s="208"/>
      <c r="M243" s="209"/>
      <c r="N243" s="210"/>
      <c r="O243" s="210"/>
      <c r="P243" s="210"/>
      <c r="Q243" s="210"/>
      <c r="R243" s="210"/>
      <c r="S243" s="210"/>
      <c r="T243" s="211"/>
      <c r="AT243" s="212" t="s">
        <v>200</v>
      </c>
      <c r="AU243" s="212" t="s">
        <v>81</v>
      </c>
      <c r="AV243" s="12" t="s">
        <v>81</v>
      </c>
      <c r="AW243" s="12" t="s">
        <v>30</v>
      </c>
      <c r="AX243" s="12" t="s">
        <v>73</v>
      </c>
      <c r="AY243" s="212" t="s">
        <v>124</v>
      </c>
    </row>
    <row r="244" spans="1:65" s="13" customFormat="1" ht="11.25">
      <c r="B244" s="213"/>
      <c r="C244" s="214"/>
      <c r="D244" s="193" t="s">
        <v>200</v>
      </c>
      <c r="E244" s="215" t="s">
        <v>1</v>
      </c>
      <c r="F244" s="216" t="s">
        <v>1133</v>
      </c>
      <c r="G244" s="214"/>
      <c r="H244" s="217">
        <v>230</v>
      </c>
      <c r="I244" s="218"/>
      <c r="J244" s="214"/>
      <c r="K244" s="214"/>
      <c r="L244" s="219"/>
      <c r="M244" s="220"/>
      <c r="N244" s="221"/>
      <c r="O244" s="221"/>
      <c r="P244" s="221"/>
      <c r="Q244" s="221"/>
      <c r="R244" s="221"/>
      <c r="S244" s="221"/>
      <c r="T244" s="222"/>
      <c r="AT244" s="223" t="s">
        <v>200</v>
      </c>
      <c r="AU244" s="223" t="s">
        <v>81</v>
      </c>
      <c r="AV244" s="13" t="s">
        <v>83</v>
      </c>
      <c r="AW244" s="13" t="s">
        <v>30</v>
      </c>
      <c r="AX244" s="13" t="s">
        <v>73</v>
      </c>
      <c r="AY244" s="223" t="s">
        <v>124</v>
      </c>
    </row>
    <row r="245" spans="1:65" s="14" customFormat="1" ht="11.25">
      <c r="B245" s="224"/>
      <c r="C245" s="225"/>
      <c r="D245" s="193" t="s">
        <v>200</v>
      </c>
      <c r="E245" s="226" t="s">
        <v>1</v>
      </c>
      <c r="F245" s="227" t="s">
        <v>205</v>
      </c>
      <c r="G245" s="225"/>
      <c r="H245" s="228">
        <v>230</v>
      </c>
      <c r="I245" s="229"/>
      <c r="J245" s="225"/>
      <c r="K245" s="225"/>
      <c r="L245" s="230"/>
      <c r="M245" s="231"/>
      <c r="N245" s="232"/>
      <c r="O245" s="232"/>
      <c r="P245" s="232"/>
      <c r="Q245" s="232"/>
      <c r="R245" s="232"/>
      <c r="S245" s="232"/>
      <c r="T245" s="233"/>
      <c r="AT245" s="234" t="s">
        <v>200</v>
      </c>
      <c r="AU245" s="234" t="s">
        <v>81</v>
      </c>
      <c r="AV245" s="14" t="s">
        <v>129</v>
      </c>
      <c r="AW245" s="14" t="s">
        <v>30</v>
      </c>
      <c r="AX245" s="14" t="s">
        <v>81</v>
      </c>
      <c r="AY245" s="234" t="s">
        <v>124</v>
      </c>
    </row>
    <row r="246" spans="1:65" s="2" customFormat="1" ht="33" customHeight="1">
      <c r="A246" s="34"/>
      <c r="B246" s="35"/>
      <c r="C246" s="179" t="s">
        <v>1624</v>
      </c>
      <c r="D246" s="179" t="s">
        <v>125</v>
      </c>
      <c r="E246" s="180" t="s">
        <v>1629</v>
      </c>
      <c r="F246" s="181" t="s">
        <v>1630</v>
      </c>
      <c r="G246" s="182" t="s">
        <v>235</v>
      </c>
      <c r="H246" s="183">
        <v>25</v>
      </c>
      <c r="I246" s="184"/>
      <c r="J246" s="185">
        <f>ROUND(I246*H246,2)</f>
        <v>0</v>
      </c>
      <c r="K246" s="186"/>
      <c r="L246" s="39"/>
      <c r="M246" s="187" t="s">
        <v>1</v>
      </c>
      <c r="N246" s="188" t="s">
        <v>38</v>
      </c>
      <c r="O246" s="71"/>
      <c r="P246" s="189">
        <f>O246*H246</f>
        <v>0</v>
      </c>
      <c r="Q246" s="189">
        <v>0</v>
      </c>
      <c r="R246" s="189">
        <f>Q246*H246</f>
        <v>0</v>
      </c>
      <c r="S246" s="189">
        <v>0</v>
      </c>
      <c r="T246" s="190">
        <f>S246*H246</f>
        <v>0</v>
      </c>
      <c r="U246" s="34"/>
      <c r="V246" s="34"/>
      <c r="W246" s="34"/>
      <c r="X246" s="34"/>
      <c r="Y246" s="34"/>
      <c r="Z246" s="34"/>
      <c r="AA246" s="34"/>
      <c r="AB246" s="34"/>
      <c r="AC246" s="34"/>
      <c r="AD246" s="34"/>
      <c r="AE246" s="34"/>
      <c r="AR246" s="191" t="s">
        <v>129</v>
      </c>
      <c r="AT246" s="191" t="s">
        <v>125</v>
      </c>
      <c r="AU246" s="191" t="s">
        <v>81</v>
      </c>
      <c r="AY246" s="17" t="s">
        <v>124</v>
      </c>
      <c r="BE246" s="192">
        <f>IF(N246="základní",J246,0)</f>
        <v>0</v>
      </c>
      <c r="BF246" s="192">
        <f>IF(N246="snížená",J246,0)</f>
        <v>0</v>
      </c>
      <c r="BG246" s="192">
        <f>IF(N246="zákl. přenesená",J246,0)</f>
        <v>0</v>
      </c>
      <c r="BH246" s="192">
        <f>IF(N246="sníž. přenesená",J246,0)</f>
        <v>0</v>
      </c>
      <c r="BI246" s="192">
        <f>IF(N246="nulová",J246,0)</f>
        <v>0</v>
      </c>
      <c r="BJ246" s="17" t="s">
        <v>81</v>
      </c>
      <c r="BK246" s="192">
        <f>ROUND(I246*H246,2)</f>
        <v>0</v>
      </c>
      <c r="BL246" s="17" t="s">
        <v>129</v>
      </c>
      <c r="BM246" s="191" t="s">
        <v>687</v>
      </c>
    </row>
    <row r="247" spans="1:65" s="12" customFormat="1" ht="11.25">
      <c r="B247" s="203"/>
      <c r="C247" s="204"/>
      <c r="D247" s="193" t="s">
        <v>200</v>
      </c>
      <c r="E247" s="205" t="s">
        <v>1</v>
      </c>
      <c r="F247" s="206" t="s">
        <v>1538</v>
      </c>
      <c r="G247" s="204"/>
      <c r="H247" s="205" t="s">
        <v>1</v>
      </c>
      <c r="I247" s="207"/>
      <c r="J247" s="204"/>
      <c r="K247" s="204"/>
      <c r="L247" s="208"/>
      <c r="M247" s="209"/>
      <c r="N247" s="210"/>
      <c r="O247" s="210"/>
      <c r="P247" s="210"/>
      <c r="Q247" s="210"/>
      <c r="R247" s="210"/>
      <c r="S247" s="210"/>
      <c r="T247" s="211"/>
      <c r="AT247" s="212" t="s">
        <v>200</v>
      </c>
      <c r="AU247" s="212" t="s">
        <v>81</v>
      </c>
      <c r="AV247" s="12" t="s">
        <v>81</v>
      </c>
      <c r="AW247" s="12" t="s">
        <v>30</v>
      </c>
      <c r="AX247" s="12" t="s">
        <v>73</v>
      </c>
      <c r="AY247" s="212" t="s">
        <v>124</v>
      </c>
    </row>
    <row r="248" spans="1:65" s="13" customFormat="1" ht="11.25">
      <c r="B248" s="213"/>
      <c r="C248" s="214"/>
      <c r="D248" s="193" t="s">
        <v>200</v>
      </c>
      <c r="E248" s="215" t="s">
        <v>1</v>
      </c>
      <c r="F248" s="216" t="s">
        <v>329</v>
      </c>
      <c r="G248" s="214"/>
      <c r="H248" s="217">
        <v>25</v>
      </c>
      <c r="I248" s="218"/>
      <c r="J248" s="214"/>
      <c r="K248" s="214"/>
      <c r="L248" s="219"/>
      <c r="M248" s="220"/>
      <c r="N248" s="221"/>
      <c r="O248" s="221"/>
      <c r="P248" s="221"/>
      <c r="Q248" s="221"/>
      <c r="R248" s="221"/>
      <c r="S248" s="221"/>
      <c r="T248" s="222"/>
      <c r="AT248" s="223" t="s">
        <v>200</v>
      </c>
      <c r="AU248" s="223" t="s">
        <v>81</v>
      </c>
      <c r="AV248" s="13" t="s">
        <v>83</v>
      </c>
      <c r="AW248" s="13" t="s">
        <v>30</v>
      </c>
      <c r="AX248" s="13" t="s">
        <v>73</v>
      </c>
      <c r="AY248" s="223" t="s">
        <v>124</v>
      </c>
    </row>
    <row r="249" spans="1:65" s="14" customFormat="1" ht="11.25">
      <c r="B249" s="224"/>
      <c r="C249" s="225"/>
      <c r="D249" s="193" t="s">
        <v>200</v>
      </c>
      <c r="E249" s="226" t="s">
        <v>1</v>
      </c>
      <c r="F249" s="227" t="s">
        <v>205</v>
      </c>
      <c r="G249" s="225"/>
      <c r="H249" s="228">
        <v>25</v>
      </c>
      <c r="I249" s="229"/>
      <c r="J249" s="225"/>
      <c r="K249" s="225"/>
      <c r="L249" s="230"/>
      <c r="M249" s="231"/>
      <c r="N249" s="232"/>
      <c r="O249" s="232"/>
      <c r="P249" s="232"/>
      <c r="Q249" s="232"/>
      <c r="R249" s="232"/>
      <c r="S249" s="232"/>
      <c r="T249" s="233"/>
      <c r="AT249" s="234" t="s">
        <v>200</v>
      </c>
      <c r="AU249" s="234" t="s">
        <v>81</v>
      </c>
      <c r="AV249" s="14" t="s">
        <v>129</v>
      </c>
      <c r="AW249" s="14" t="s">
        <v>30</v>
      </c>
      <c r="AX249" s="14" t="s">
        <v>81</v>
      </c>
      <c r="AY249" s="234" t="s">
        <v>124</v>
      </c>
    </row>
    <row r="250" spans="1:65" s="2" customFormat="1" ht="33" customHeight="1">
      <c r="A250" s="34"/>
      <c r="B250" s="35"/>
      <c r="C250" s="179" t="s">
        <v>1624</v>
      </c>
      <c r="D250" s="179" t="s">
        <v>125</v>
      </c>
      <c r="E250" s="180" t="s">
        <v>1631</v>
      </c>
      <c r="F250" s="181" t="s">
        <v>1632</v>
      </c>
      <c r="G250" s="182" t="s">
        <v>235</v>
      </c>
      <c r="H250" s="183">
        <v>75</v>
      </c>
      <c r="I250" s="184"/>
      <c r="J250" s="185">
        <f>ROUND(I250*H250,2)</f>
        <v>0</v>
      </c>
      <c r="K250" s="186"/>
      <c r="L250" s="39"/>
      <c r="M250" s="187" t="s">
        <v>1</v>
      </c>
      <c r="N250" s="188" t="s">
        <v>38</v>
      </c>
      <c r="O250" s="71"/>
      <c r="P250" s="189">
        <f>O250*H250</f>
        <v>0</v>
      </c>
      <c r="Q250" s="189">
        <v>0</v>
      </c>
      <c r="R250" s="189">
        <f>Q250*H250</f>
        <v>0</v>
      </c>
      <c r="S250" s="189">
        <v>0</v>
      </c>
      <c r="T250" s="190">
        <f>S250*H250</f>
        <v>0</v>
      </c>
      <c r="U250" s="34"/>
      <c r="V250" s="34"/>
      <c r="W250" s="34"/>
      <c r="X250" s="34"/>
      <c r="Y250" s="34"/>
      <c r="Z250" s="34"/>
      <c r="AA250" s="34"/>
      <c r="AB250" s="34"/>
      <c r="AC250" s="34"/>
      <c r="AD250" s="34"/>
      <c r="AE250" s="34"/>
      <c r="AR250" s="191" t="s">
        <v>129</v>
      </c>
      <c r="AT250" s="191" t="s">
        <v>125</v>
      </c>
      <c r="AU250" s="191" t="s">
        <v>81</v>
      </c>
      <c r="AY250" s="17" t="s">
        <v>124</v>
      </c>
      <c r="BE250" s="192">
        <f>IF(N250="základní",J250,0)</f>
        <v>0</v>
      </c>
      <c r="BF250" s="192">
        <f>IF(N250="snížená",J250,0)</f>
        <v>0</v>
      </c>
      <c r="BG250" s="192">
        <f>IF(N250="zákl. přenesená",J250,0)</f>
        <v>0</v>
      </c>
      <c r="BH250" s="192">
        <f>IF(N250="sníž. přenesená",J250,0)</f>
        <v>0</v>
      </c>
      <c r="BI250" s="192">
        <f>IF(N250="nulová",J250,0)</f>
        <v>0</v>
      </c>
      <c r="BJ250" s="17" t="s">
        <v>81</v>
      </c>
      <c r="BK250" s="192">
        <f>ROUND(I250*H250,2)</f>
        <v>0</v>
      </c>
      <c r="BL250" s="17" t="s">
        <v>129</v>
      </c>
      <c r="BM250" s="191" t="s">
        <v>696</v>
      </c>
    </row>
    <row r="251" spans="1:65" s="12" customFormat="1" ht="11.25">
      <c r="B251" s="203"/>
      <c r="C251" s="204"/>
      <c r="D251" s="193" t="s">
        <v>200</v>
      </c>
      <c r="E251" s="205" t="s">
        <v>1</v>
      </c>
      <c r="F251" s="206" t="s">
        <v>1538</v>
      </c>
      <c r="G251" s="204"/>
      <c r="H251" s="205" t="s">
        <v>1</v>
      </c>
      <c r="I251" s="207"/>
      <c r="J251" s="204"/>
      <c r="K251" s="204"/>
      <c r="L251" s="208"/>
      <c r="M251" s="209"/>
      <c r="N251" s="210"/>
      <c r="O251" s="210"/>
      <c r="P251" s="210"/>
      <c r="Q251" s="210"/>
      <c r="R251" s="210"/>
      <c r="S251" s="210"/>
      <c r="T251" s="211"/>
      <c r="AT251" s="212" t="s">
        <v>200</v>
      </c>
      <c r="AU251" s="212" t="s">
        <v>81</v>
      </c>
      <c r="AV251" s="12" t="s">
        <v>81</v>
      </c>
      <c r="AW251" s="12" t="s">
        <v>30</v>
      </c>
      <c r="AX251" s="12" t="s">
        <v>73</v>
      </c>
      <c r="AY251" s="212" t="s">
        <v>124</v>
      </c>
    </row>
    <row r="252" spans="1:65" s="13" customFormat="1" ht="11.25">
      <c r="B252" s="213"/>
      <c r="C252" s="214"/>
      <c r="D252" s="193" t="s">
        <v>200</v>
      </c>
      <c r="E252" s="215" t="s">
        <v>1</v>
      </c>
      <c r="F252" s="216" t="s">
        <v>858</v>
      </c>
      <c r="G252" s="214"/>
      <c r="H252" s="217">
        <v>75</v>
      </c>
      <c r="I252" s="218"/>
      <c r="J252" s="214"/>
      <c r="K252" s="214"/>
      <c r="L252" s="219"/>
      <c r="M252" s="220"/>
      <c r="N252" s="221"/>
      <c r="O252" s="221"/>
      <c r="P252" s="221"/>
      <c r="Q252" s="221"/>
      <c r="R252" s="221"/>
      <c r="S252" s="221"/>
      <c r="T252" s="222"/>
      <c r="AT252" s="223" t="s">
        <v>200</v>
      </c>
      <c r="AU252" s="223" t="s">
        <v>81</v>
      </c>
      <c r="AV252" s="13" t="s">
        <v>83</v>
      </c>
      <c r="AW252" s="13" t="s">
        <v>30</v>
      </c>
      <c r="AX252" s="13" t="s">
        <v>73</v>
      </c>
      <c r="AY252" s="223" t="s">
        <v>124</v>
      </c>
    </row>
    <row r="253" spans="1:65" s="14" customFormat="1" ht="11.25">
      <c r="B253" s="224"/>
      <c r="C253" s="225"/>
      <c r="D253" s="193" t="s">
        <v>200</v>
      </c>
      <c r="E253" s="226" t="s">
        <v>1</v>
      </c>
      <c r="F253" s="227" t="s">
        <v>205</v>
      </c>
      <c r="G253" s="225"/>
      <c r="H253" s="228">
        <v>75</v>
      </c>
      <c r="I253" s="229"/>
      <c r="J253" s="225"/>
      <c r="K253" s="225"/>
      <c r="L253" s="230"/>
      <c r="M253" s="231"/>
      <c r="N253" s="232"/>
      <c r="O253" s="232"/>
      <c r="P253" s="232"/>
      <c r="Q253" s="232"/>
      <c r="R253" s="232"/>
      <c r="S253" s="232"/>
      <c r="T253" s="233"/>
      <c r="AT253" s="234" t="s">
        <v>200</v>
      </c>
      <c r="AU253" s="234" t="s">
        <v>81</v>
      </c>
      <c r="AV253" s="14" t="s">
        <v>129</v>
      </c>
      <c r="AW253" s="14" t="s">
        <v>30</v>
      </c>
      <c r="AX253" s="14" t="s">
        <v>81</v>
      </c>
      <c r="AY253" s="234" t="s">
        <v>124</v>
      </c>
    </row>
    <row r="254" spans="1:65" s="2" customFormat="1" ht="33" customHeight="1">
      <c r="A254" s="34"/>
      <c r="B254" s="35"/>
      <c r="C254" s="179" t="s">
        <v>1633</v>
      </c>
      <c r="D254" s="179" t="s">
        <v>125</v>
      </c>
      <c r="E254" s="180" t="s">
        <v>1634</v>
      </c>
      <c r="F254" s="181" t="s">
        <v>1635</v>
      </c>
      <c r="G254" s="182" t="s">
        <v>235</v>
      </c>
      <c r="H254" s="183">
        <v>150</v>
      </c>
      <c r="I254" s="184"/>
      <c r="J254" s="185">
        <f>ROUND(I254*H254,2)</f>
        <v>0</v>
      </c>
      <c r="K254" s="186"/>
      <c r="L254" s="39"/>
      <c r="M254" s="187" t="s">
        <v>1</v>
      </c>
      <c r="N254" s="188" t="s">
        <v>38</v>
      </c>
      <c r="O254" s="71"/>
      <c r="P254" s="189">
        <f>O254*H254</f>
        <v>0</v>
      </c>
      <c r="Q254" s="189">
        <v>0</v>
      </c>
      <c r="R254" s="189">
        <f>Q254*H254</f>
        <v>0</v>
      </c>
      <c r="S254" s="189">
        <v>0</v>
      </c>
      <c r="T254" s="190">
        <f>S254*H254</f>
        <v>0</v>
      </c>
      <c r="U254" s="34"/>
      <c r="V254" s="34"/>
      <c r="W254" s="34"/>
      <c r="X254" s="34"/>
      <c r="Y254" s="34"/>
      <c r="Z254" s="34"/>
      <c r="AA254" s="34"/>
      <c r="AB254" s="34"/>
      <c r="AC254" s="34"/>
      <c r="AD254" s="34"/>
      <c r="AE254" s="34"/>
      <c r="AR254" s="191" t="s">
        <v>129</v>
      </c>
      <c r="AT254" s="191" t="s">
        <v>125</v>
      </c>
      <c r="AU254" s="191" t="s">
        <v>81</v>
      </c>
      <c r="AY254" s="17" t="s">
        <v>124</v>
      </c>
      <c r="BE254" s="192">
        <f>IF(N254="základní",J254,0)</f>
        <v>0</v>
      </c>
      <c r="BF254" s="192">
        <f>IF(N254="snížená",J254,0)</f>
        <v>0</v>
      </c>
      <c r="BG254" s="192">
        <f>IF(N254="zákl. přenesená",J254,0)</f>
        <v>0</v>
      </c>
      <c r="BH254" s="192">
        <f>IF(N254="sníž. přenesená",J254,0)</f>
        <v>0</v>
      </c>
      <c r="BI254" s="192">
        <f>IF(N254="nulová",J254,0)</f>
        <v>0</v>
      </c>
      <c r="BJ254" s="17" t="s">
        <v>81</v>
      </c>
      <c r="BK254" s="192">
        <f>ROUND(I254*H254,2)</f>
        <v>0</v>
      </c>
      <c r="BL254" s="17" t="s">
        <v>129</v>
      </c>
      <c r="BM254" s="191" t="s">
        <v>709</v>
      </c>
    </row>
    <row r="255" spans="1:65" s="12" customFormat="1" ht="11.25">
      <c r="B255" s="203"/>
      <c r="C255" s="204"/>
      <c r="D255" s="193" t="s">
        <v>200</v>
      </c>
      <c r="E255" s="205" t="s">
        <v>1</v>
      </c>
      <c r="F255" s="206" t="s">
        <v>1538</v>
      </c>
      <c r="G255" s="204"/>
      <c r="H255" s="205" t="s">
        <v>1</v>
      </c>
      <c r="I255" s="207"/>
      <c r="J255" s="204"/>
      <c r="K255" s="204"/>
      <c r="L255" s="208"/>
      <c r="M255" s="209"/>
      <c r="N255" s="210"/>
      <c r="O255" s="210"/>
      <c r="P255" s="210"/>
      <c r="Q255" s="210"/>
      <c r="R255" s="210"/>
      <c r="S255" s="210"/>
      <c r="T255" s="211"/>
      <c r="AT255" s="212" t="s">
        <v>200</v>
      </c>
      <c r="AU255" s="212" t="s">
        <v>81</v>
      </c>
      <c r="AV255" s="12" t="s">
        <v>81</v>
      </c>
      <c r="AW255" s="12" t="s">
        <v>30</v>
      </c>
      <c r="AX255" s="12" t="s">
        <v>73</v>
      </c>
      <c r="AY255" s="212" t="s">
        <v>124</v>
      </c>
    </row>
    <row r="256" spans="1:65" s="12" customFormat="1" ht="11.25">
      <c r="B256" s="203"/>
      <c r="C256" s="204"/>
      <c r="D256" s="193" t="s">
        <v>200</v>
      </c>
      <c r="E256" s="205" t="s">
        <v>1</v>
      </c>
      <c r="F256" s="206" t="s">
        <v>1636</v>
      </c>
      <c r="G256" s="204"/>
      <c r="H256" s="205" t="s">
        <v>1</v>
      </c>
      <c r="I256" s="207"/>
      <c r="J256" s="204"/>
      <c r="K256" s="204"/>
      <c r="L256" s="208"/>
      <c r="M256" s="209"/>
      <c r="N256" s="210"/>
      <c r="O256" s="210"/>
      <c r="P256" s="210"/>
      <c r="Q256" s="210"/>
      <c r="R256" s="210"/>
      <c r="S256" s="210"/>
      <c r="T256" s="211"/>
      <c r="AT256" s="212" t="s">
        <v>200</v>
      </c>
      <c r="AU256" s="212" t="s">
        <v>81</v>
      </c>
      <c r="AV256" s="12" t="s">
        <v>81</v>
      </c>
      <c r="AW256" s="12" t="s">
        <v>30</v>
      </c>
      <c r="AX256" s="12" t="s">
        <v>73</v>
      </c>
      <c r="AY256" s="212" t="s">
        <v>124</v>
      </c>
    </row>
    <row r="257" spans="1:65" s="13" customFormat="1" ht="11.25">
      <c r="B257" s="213"/>
      <c r="C257" s="214"/>
      <c r="D257" s="193" t="s">
        <v>200</v>
      </c>
      <c r="E257" s="215" t="s">
        <v>1</v>
      </c>
      <c r="F257" s="216" t="s">
        <v>861</v>
      </c>
      <c r="G257" s="214"/>
      <c r="H257" s="217">
        <v>150</v>
      </c>
      <c r="I257" s="218"/>
      <c r="J257" s="214"/>
      <c r="K257" s="214"/>
      <c r="L257" s="219"/>
      <c r="M257" s="220"/>
      <c r="N257" s="221"/>
      <c r="O257" s="221"/>
      <c r="P257" s="221"/>
      <c r="Q257" s="221"/>
      <c r="R257" s="221"/>
      <c r="S257" s="221"/>
      <c r="T257" s="222"/>
      <c r="AT257" s="223" t="s">
        <v>200</v>
      </c>
      <c r="AU257" s="223" t="s">
        <v>81</v>
      </c>
      <c r="AV257" s="13" t="s">
        <v>83</v>
      </c>
      <c r="AW257" s="13" t="s">
        <v>30</v>
      </c>
      <c r="AX257" s="13" t="s">
        <v>73</v>
      </c>
      <c r="AY257" s="223" t="s">
        <v>124</v>
      </c>
    </row>
    <row r="258" spans="1:65" s="14" customFormat="1" ht="11.25">
      <c r="B258" s="224"/>
      <c r="C258" s="225"/>
      <c r="D258" s="193" t="s">
        <v>200</v>
      </c>
      <c r="E258" s="226" t="s">
        <v>1</v>
      </c>
      <c r="F258" s="227" t="s">
        <v>205</v>
      </c>
      <c r="G258" s="225"/>
      <c r="H258" s="228">
        <v>150</v>
      </c>
      <c r="I258" s="229"/>
      <c r="J258" s="225"/>
      <c r="K258" s="225"/>
      <c r="L258" s="230"/>
      <c r="M258" s="231"/>
      <c r="N258" s="232"/>
      <c r="O258" s="232"/>
      <c r="P258" s="232"/>
      <c r="Q258" s="232"/>
      <c r="R258" s="232"/>
      <c r="S258" s="232"/>
      <c r="T258" s="233"/>
      <c r="AT258" s="234" t="s">
        <v>200</v>
      </c>
      <c r="AU258" s="234" t="s">
        <v>81</v>
      </c>
      <c r="AV258" s="14" t="s">
        <v>129</v>
      </c>
      <c r="AW258" s="14" t="s">
        <v>30</v>
      </c>
      <c r="AX258" s="14" t="s">
        <v>81</v>
      </c>
      <c r="AY258" s="234" t="s">
        <v>124</v>
      </c>
    </row>
    <row r="259" spans="1:65" s="2" customFormat="1" ht="49.15" customHeight="1">
      <c r="A259" s="34"/>
      <c r="B259" s="35"/>
      <c r="C259" s="179" t="s">
        <v>1637</v>
      </c>
      <c r="D259" s="179" t="s">
        <v>125</v>
      </c>
      <c r="E259" s="180" t="s">
        <v>1638</v>
      </c>
      <c r="F259" s="181" t="s">
        <v>1639</v>
      </c>
      <c r="G259" s="182" t="s">
        <v>235</v>
      </c>
      <c r="H259" s="183">
        <v>40</v>
      </c>
      <c r="I259" s="184"/>
      <c r="J259" s="185">
        <f>ROUND(I259*H259,2)</f>
        <v>0</v>
      </c>
      <c r="K259" s="186"/>
      <c r="L259" s="39"/>
      <c r="M259" s="187" t="s">
        <v>1</v>
      </c>
      <c r="N259" s="188" t="s">
        <v>38</v>
      </c>
      <c r="O259" s="71"/>
      <c r="P259" s="189">
        <f>O259*H259</f>
        <v>0</v>
      </c>
      <c r="Q259" s="189">
        <v>0</v>
      </c>
      <c r="R259" s="189">
        <f>Q259*H259</f>
        <v>0</v>
      </c>
      <c r="S259" s="189">
        <v>0</v>
      </c>
      <c r="T259" s="190">
        <f>S259*H259</f>
        <v>0</v>
      </c>
      <c r="U259" s="34"/>
      <c r="V259" s="34"/>
      <c r="W259" s="34"/>
      <c r="X259" s="34"/>
      <c r="Y259" s="34"/>
      <c r="Z259" s="34"/>
      <c r="AA259" s="34"/>
      <c r="AB259" s="34"/>
      <c r="AC259" s="34"/>
      <c r="AD259" s="34"/>
      <c r="AE259" s="34"/>
      <c r="AR259" s="191" t="s">
        <v>129</v>
      </c>
      <c r="AT259" s="191" t="s">
        <v>125</v>
      </c>
      <c r="AU259" s="191" t="s">
        <v>81</v>
      </c>
      <c r="AY259" s="17" t="s">
        <v>124</v>
      </c>
      <c r="BE259" s="192">
        <f>IF(N259="základní",J259,0)</f>
        <v>0</v>
      </c>
      <c r="BF259" s="192">
        <f>IF(N259="snížená",J259,0)</f>
        <v>0</v>
      </c>
      <c r="BG259" s="192">
        <f>IF(N259="zákl. přenesená",J259,0)</f>
        <v>0</v>
      </c>
      <c r="BH259" s="192">
        <f>IF(N259="sníž. přenesená",J259,0)</f>
        <v>0</v>
      </c>
      <c r="BI259" s="192">
        <f>IF(N259="nulová",J259,0)</f>
        <v>0</v>
      </c>
      <c r="BJ259" s="17" t="s">
        <v>81</v>
      </c>
      <c r="BK259" s="192">
        <f>ROUND(I259*H259,2)</f>
        <v>0</v>
      </c>
      <c r="BL259" s="17" t="s">
        <v>129</v>
      </c>
      <c r="BM259" s="191" t="s">
        <v>793</v>
      </c>
    </row>
    <row r="260" spans="1:65" s="12" customFormat="1" ht="11.25">
      <c r="B260" s="203"/>
      <c r="C260" s="204"/>
      <c r="D260" s="193" t="s">
        <v>200</v>
      </c>
      <c r="E260" s="205" t="s">
        <v>1</v>
      </c>
      <c r="F260" s="206" t="s">
        <v>1538</v>
      </c>
      <c r="G260" s="204"/>
      <c r="H260" s="205" t="s">
        <v>1</v>
      </c>
      <c r="I260" s="207"/>
      <c r="J260" s="204"/>
      <c r="K260" s="204"/>
      <c r="L260" s="208"/>
      <c r="M260" s="209"/>
      <c r="N260" s="210"/>
      <c r="O260" s="210"/>
      <c r="P260" s="210"/>
      <c r="Q260" s="210"/>
      <c r="R260" s="210"/>
      <c r="S260" s="210"/>
      <c r="T260" s="211"/>
      <c r="AT260" s="212" t="s">
        <v>200</v>
      </c>
      <c r="AU260" s="212" t="s">
        <v>81</v>
      </c>
      <c r="AV260" s="12" t="s">
        <v>81</v>
      </c>
      <c r="AW260" s="12" t="s">
        <v>30</v>
      </c>
      <c r="AX260" s="12" t="s">
        <v>73</v>
      </c>
      <c r="AY260" s="212" t="s">
        <v>124</v>
      </c>
    </row>
    <row r="261" spans="1:65" s="13" customFormat="1" ht="11.25">
      <c r="B261" s="213"/>
      <c r="C261" s="214"/>
      <c r="D261" s="193" t="s">
        <v>200</v>
      </c>
      <c r="E261" s="215" t="s">
        <v>1</v>
      </c>
      <c r="F261" s="216" t="s">
        <v>314</v>
      </c>
      <c r="G261" s="214"/>
      <c r="H261" s="217">
        <v>40</v>
      </c>
      <c r="I261" s="218"/>
      <c r="J261" s="214"/>
      <c r="K261" s="214"/>
      <c r="L261" s="219"/>
      <c r="M261" s="220"/>
      <c r="N261" s="221"/>
      <c r="O261" s="221"/>
      <c r="P261" s="221"/>
      <c r="Q261" s="221"/>
      <c r="R261" s="221"/>
      <c r="S261" s="221"/>
      <c r="T261" s="222"/>
      <c r="AT261" s="223" t="s">
        <v>200</v>
      </c>
      <c r="AU261" s="223" t="s">
        <v>81</v>
      </c>
      <c r="AV261" s="13" t="s">
        <v>83</v>
      </c>
      <c r="AW261" s="13" t="s">
        <v>30</v>
      </c>
      <c r="AX261" s="13" t="s">
        <v>73</v>
      </c>
      <c r="AY261" s="223" t="s">
        <v>124</v>
      </c>
    </row>
    <row r="262" spans="1:65" s="14" customFormat="1" ht="11.25">
      <c r="B262" s="224"/>
      <c r="C262" s="225"/>
      <c r="D262" s="193" t="s">
        <v>200</v>
      </c>
      <c r="E262" s="226" t="s">
        <v>1</v>
      </c>
      <c r="F262" s="227" t="s">
        <v>205</v>
      </c>
      <c r="G262" s="225"/>
      <c r="H262" s="228">
        <v>40</v>
      </c>
      <c r="I262" s="229"/>
      <c r="J262" s="225"/>
      <c r="K262" s="225"/>
      <c r="L262" s="230"/>
      <c r="M262" s="231"/>
      <c r="N262" s="232"/>
      <c r="O262" s="232"/>
      <c r="P262" s="232"/>
      <c r="Q262" s="232"/>
      <c r="R262" s="232"/>
      <c r="S262" s="232"/>
      <c r="T262" s="233"/>
      <c r="AT262" s="234" t="s">
        <v>200</v>
      </c>
      <c r="AU262" s="234" t="s">
        <v>81</v>
      </c>
      <c r="AV262" s="14" t="s">
        <v>129</v>
      </c>
      <c r="AW262" s="14" t="s">
        <v>30</v>
      </c>
      <c r="AX262" s="14" t="s">
        <v>81</v>
      </c>
      <c r="AY262" s="234" t="s">
        <v>124</v>
      </c>
    </row>
    <row r="263" spans="1:65" s="2" customFormat="1" ht="55.5" customHeight="1">
      <c r="A263" s="34"/>
      <c r="B263" s="35"/>
      <c r="C263" s="179" t="s">
        <v>1637</v>
      </c>
      <c r="D263" s="179" t="s">
        <v>125</v>
      </c>
      <c r="E263" s="180" t="s">
        <v>1640</v>
      </c>
      <c r="F263" s="181" t="s">
        <v>1641</v>
      </c>
      <c r="G263" s="182" t="s">
        <v>235</v>
      </c>
      <c r="H263" s="183">
        <v>75</v>
      </c>
      <c r="I263" s="184"/>
      <c r="J263" s="185">
        <f>ROUND(I263*H263,2)</f>
        <v>0</v>
      </c>
      <c r="K263" s="186"/>
      <c r="L263" s="39"/>
      <c r="M263" s="187" t="s">
        <v>1</v>
      </c>
      <c r="N263" s="188" t="s">
        <v>38</v>
      </c>
      <c r="O263" s="71"/>
      <c r="P263" s="189">
        <f>O263*H263</f>
        <v>0</v>
      </c>
      <c r="Q263" s="189">
        <v>0</v>
      </c>
      <c r="R263" s="189">
        <f>Q263*H263</f>
        <v>0</v>
      </c>
      <c r="S263" s="189">
        <v>0</v>
      </c>
      <c r="T263" s="190">
        <f>S263*H263</f>
        <v>0</v>
      </c>
      <c r="U263" s="34"/>
      <c r="V263" s="34"/>
      <c r="W263" s="34"/>
      <c r="X263" s="34"/>
      <c r="Y263" s="34"/>
      <c r="Z263" s="34"/>
      <c r="AA263" s="34"/>
      <c r="AB263" s="34"/>
      <c r="AC263" s="34"/>
      <c r="AD263" s="34"/>
      <c r="AE263" s="34"/>
      <c r="AR263" s="191" t="s">
        <v>129</v>
      </c>
      <c r="AT263" s="191" t="s">
        <v>125</v>
      </c>
      <c r="AU263" s="191" t="s">
        <v>81</v>
      </c>
      <c r="AY263" s="17" t="s">
        <v>124</v>
      </c>
      <c r="BE263" s="192">
        <f>IF(N263="základní",J263,0)</f>
        <v>0</v>
      </c>
      <c r="BF263" s="192">
        <f>IF(N263="snížená",J263,0)</f>
        <v>0</v>
      </c>
      <c r="BG263" s="192">
        <f>IF(N263="zákl. přenesená",J263,0)</f>
        <v>0</v>
      </c>
      <c r="BH263" s="192">
        <f>IF(N263="sníž. přenesená",J263,0)</f>
        <v>0</v>
      </c>
      <c r="BI263" s="192">
        <f>IF(N263="nulová",J263,0)</f>
        <v>0</v>
      </c>
      <c r="BJ263" s="17" t="s">
        <v>81</v>
      </c>
      <c r="BK263" s="192">
        <f>ROUND(I263*H263,2)</f>
        <v>0</v>
      </c>
      <c r="BL263" s="17" t="s">
        <v>129</v>
      </c>
      <c r="BM263" s="191" t="s">
        <v>830</v>
      </c>
    </row>
    <row r="264" spans="1:65" s="12" customFormat="1" ht="11.25">
      <c r="B264" s="203"/>
      <c r="C264" s="204"/>
      <c r="D264" s="193" t="s">
        <v>200</v>
      </c>
      <c r="E264" s="205" t="s">
        <v>1</v>
      </c>
      <c r="F264" s="206" t="s">
        <v>1538</v>
      </c>
      <c r="G264" s="204"/>
      <c r="H264" s="205" t="s">
        <v>1</v>
      </c>
      <c r="I264" s="207"/>
      <c r="J264" s="204"/>
      <c r="K264" s="204"/>
      <c r="L264" s="208"/>
      <c r="M264" s="209"/>
      <c r="N264" s="210"/>
      <c r="O264" s="210"/>
      <c r="P264" s="210"/>
      <c r="Q264" s="210"/>
      <c r="R264" s="210"/>
      <c r="S264" s="210"/>
      <c r="T264" s="211"/>
      <c r="AT264" s="212" t="s">
        <v>200</v>
      </c>
      <c r="AU264" s="212" t="s">
        <v>81</v>
      </c>
      <c r="AV264" s="12" t="s">
        <v>81</v>
      </c>
      <c r="AW264" s="12" t="s">
        <v>30</v>
      </c>
      <c r="AX264" s="12" t="s">
        <v>73</v>
      </c>
      <c r="AY264" s="212" t="s">
        <v>124</v>
      </c>
    </row>
    <row r="265" spans="1:65" s="13" customFormat="1" ht="11.25">
      <c r="B265" s="213"/>
      <c r="C265" s="214"/>
      <c r="D265" s="193" t="s">
        <v>200</v>
      </c>
      <c r="E265" s="215" t="s">
        <v>1</v>
      </c>
      <c r="F265" s="216" t="s">
        <v>858</v>
      </c>
      <c r="G265" s="214"/>
      <c r="H265" s="217">
        <v>75</v>
      </c>
      <c r="I265" s="218"/>
      <c r="J265" s="214"/>
      <c r="K265" s="214"/>
      <c r="L265" s="219"/>
      <c r="M265" s="220"/>
      <c r="N265" s="221"/>
      <c r="O265" s="221"/>
      <c r="P265" s="221"/>
      <c r="Q265" s="221"/>
      <c r="R265" s="221"/>
      <c r="S265" s="221"/>
      <c r="T265" s="222"/>
      <c r="AT265" s="223" t="s">
        <v>200</v>
      </c>
      <c r="AU265" s="223" t="s">
        <v>81</v>
      </c>
      <c r="AV265" s="13" t="s">
        <v>83</v>
      </c>
      <c r="AW265" s="13" t="s">
        <v>30</v>
      </c>
      <c r="AX265" s="13" t="s">
        <v>73</v>
      </c>
      <c r="AY265" s="223" t="s">
        <v>124</v>
      </c>
    </row>
    <row r="266" spans="1:65" s="14" customFormat="1" ht="11.25">
      <c r="B266" s="224"/>
      <c r="C266" s="225"/>
      <c r="D266" s="193" t="s">
        <v>200</v>
      </c>
      <c r="E266" s="226" t="s">
        <v>1</v>
      </c>
      <c r="F266" s="227" t="s">
        <v>205</v>
      </c>
      <c r="G266" s="225"/>
      <c r="H266" s="228">
        <v>75</v>
      </c>
      <c r="I266" s="229"/>
      <c r="J266" s="225"/>
      <c r="K266" s="225"/>
      <c r="L266" s="230"/>
      <c r="M266" s="231"/>
      <c r="N266" s="232"/>
      <c r="O266" s="232"/>
      <c r="P266" s="232"/>
      <c r="Q266" s="232"/>
      <c r="R266" s="232"/>
      <c r="S266" s="232"/>
      <c r="T266" s="233"/>
      <c r="AT266" s="234" t="s">
        <v>200</v>
      </c>
      <c r="AU266" s="234" t="s">
        <v>81</v>
      </c>
      <c r="AV266" s="14" t="s">
        <v>129</v>
      </c>
      <c r="AW266" s="14" t="s">
        <v>30</v>
      </c>
      <c r="AX266" s="14" t="s">
        <v>81</v>
      </c>
      <c r="AY266" s="234" t="s">
        <v>124</v>
      </c>
    </row>
    <row r="267" spans="1:65" s="2" customFormat="1" ht="55.5" customHeight="1">
      <c r="A267" s="34"/>
      <c r="B267" s="35"/>
      <c r="C267" s="179" t="s">
        <v>1642</v>
      </c>
      <c r="D267" s="179" t="s">
        <v>125</v>
      </c>
      <c r="E267" s="180" t="s">
        <v>1643</v>
      </c>
      <c r="F267" s="181" t="s">
        <v>1644</v>
      </c>
      <c r="G267" s="182" t="s">
        <v>235</v>
      </c>
      <c r="H267" s="183">
        <v>35</v>
      </c>
      <c r="I267" s="184"/>
      <c r="J267" s="185">
        <f>ROUND(I267*H267,2)</f>
        <v>0</v>
      </c>
      <c r="K267" s="186"/>
      <c r="L267" s="39"/>
      <c r="M267" s="187" t="s">
        <v>1</v>
      </c>
      <c r="N267" s="188" t="s">
        <v>38</v>
      </c>
      <c r="O267" s="71"/>
      <c r="P267" s="189">
        <f>O267*H267</f>
        <v>0</v>
      </c>
      <c r="Q267" s="189">
        <v>0</v>
      </c>
      <c r="R267" s="189">
        <f>Q267*H267</f>
        <v>0</v>
      </c>
      <c r="S267" s="189">
        <v>0</v>
      </c>
      <c r="T267" s="190">
        <f>S267*H267</f>
        <v>0</v>
      </c>
      <c r="U267" s="34"/>
      <c r="V267" s="34"/>
      <c r="W267" s="34"/>
      <c r="X267" s="34"/>
      <c r="Y267" s="34"/>
      <c r="Z267" s="34"/>
      <c r="AA267" s="34"/>
      <c r="AB267" s="34"/>
      <c r="AC267" s="34"/>
      <c r="AD267" s="34"/>
      <c r="AE267" s="34"/>
      <c r="AR267" s="191" t="s">
        <v>129</v>
      </c>
      <c r="AT267" s="191" t="s">
        <v>125</v>
      </c>
      <c r="AU267" s="191" t="s">
        <v>81</v>
      </c>
      <c r="AY267" s="17" t="s">
        <v>124</v>
      </c>
      <c r="BE267" s="192">
        <f>IF(N267="základní",J267,0)</f>
        <v>0</v>
      </c>
      <c r="BF267" s="192">
        <f>IF(N267="snížená",J267,0)</f>
        <v>0</v>
      </c>
      <c r="BG267" s="192">
        <f>IF(N267="zákl. přenesená",J267,0)</f>
        <v>0</v>
      </c>
      <c r="BH267" s="192">
        <f>IF(N267="sníž. přenesená",J267,0)</f>
        <v>0</v>
      </c>
      <c r="BI267" s="192">
        <f>IF(N267="nulová",J267,0)</f>
        <v>0</v>
      </c>
      <c r="BJ267" s="17" t="s">
        <v>81</v>
      </c>
      <c r="BK267" s="192">
        <f>ROUND(I267*H267,2)</f>
        <v>0</v>
      </c>
      <c r="BL267" s="17" t="s">
        <v>129</v>
      </c>
      <c r="BM267" s="191" t="s">
        <v>835</v>
      </c>
    </row>
    <row r="268" spans="1:65" s="12" customFormat="1" ht="11.25">
      <c r="B268" s="203"/>
      <c r="C268" s="204"/>
      <c r="D268" s="193" t="s">
        <v>200</v>
      </c>
      <c r="E268" s="205" t="s">
        <v>1</v>
      </c>
      <c r="F268" s="206" t="s">
        <v>1538</v>
      </c>
      <c r="G268" s="204"/>
      <c r="H268" s="205" t="s">
        <v>1</v>
      </c>
      <c r="I268" s="207"/>
      <c r="J268" s="204"/>
      <c r="K268" s="204"/>
      <c r="L268" s="208"/>
      <c r="M268" s="209"/>
      <c r="N268" s="210"/>
      <c r="O268" s="210"/>
      <c r="P268" s="210"/>
      <c r="Q268" s="210"/>
      <c r="R268" s="210"/>
      <c r="S268" s="210"/>
      <c r="T268" s="211"/>
      <c r="AT268" s="212" t="s">
        <v>200</v>
      </c>
      <c r="AU268" s="212" t="s">
        <v>81</v>
      </c>
      <c r="AV268" s="12" t="s">
        <v>81</v>
      </c>
      <c r="AW268" s="12" t="s">
        <v>30</v>
      </c>
      <c r="AX268" s="12" t="s">
        <v>73</v>
      </c>
      <c r="AY268" s="212" t="s">
        <v>124</v>
      </c>
    </row>
    <row r="269" spans="1:65" s="13" customFormat="1" ht="11.25">
      <c r="B269" s="213"/>
      <c r="C269" s="214"/>
      <c r="D269" s="193" t="s">
        <v>200</v>
      </c>
      <c r="E269" s="215" t="s">
        <v>1</v>
      </c>
      <c r="F269" s="216" t="s">
        <v>1566</v>
      </c>
      <c r="G269" s="214"/>
      <c r="H269" s="217">
        <v>35</v>
      </c>
      <c r="I269" s="218"/>
      <c r="J269" s="214"/>
      <c r="K269" s="214"/>
      <c r="L269" s="219"/>
      <c r="M269" s="220"/>
      <c r="N269" s="221"/>
      <c r="O269" s="221"/>
      <c r="P269" s="221"/>
      <c r="Q269" s="221"/>
      <c r="R269" s="221"/>
      <c r="S269" s="221"/>
      <c r="T269" s="222"/>
      <c r="AT269" s="223" t="s">
        <v>200</v>
      </c>
      <c r="AU269" s="223" t="s">
        <v>81</v>
      </c>
      <c r="AV269" s="13" t="s">
        <v>83</v>
      </c>
      <c r="AW269" s="13" t="s">
        <v>30</v>
      </c>
      <c r="AX269" s="13" t="s">
        <v>73</v>
      </c>
      <c r="AY269" s="223" t="s">
        <v>124</v>
      </c>
    </row>
    <row r="270" spans="1:65" s="14" customFormat="1" ht="11.25">
      <c r="B270" s="224"/>
      <c r="C270" s="225"/>
      <c r="D270" s="193" t="s">
        <v>200</v>
      </c>
      <c r="E270" s="226" t="s">
        <v>1</v>
      </c>
      <c r="F270" s="227" t="s">
        <v>205</v>
      </c>
      <c r="G270" s="225"/>
      <c r="H270" s="228">
        <v>35</v>
      </c>
      <c r="I270" s="229"/>
      <c r="J270" s="225"/>
      <c r="K270" s="225"/>
      <c r="L270" s="230"/>
      <c r="M270" s="231"/>
      <c r="N270" s="232"/>
      <c r="O270" s="232"/>
      <c r="P270" s="232"/>
      <c r="Q270" s="232"/>
      <c r="R270" s="232"/>
      <c r="S270" s="232"/>
      <c r="T270" s="233"/>
      <c r="AT270" s="234" t="s">
        <v>200</v>
      </c>
      <c r="AU270" s="234" t="s">
        <v>81</v>
      </c>
      <c r="AV270" s="14" t="s">
        <v>129</v>
      </c>
      <c r="AW270" s="14" t="s">
        <v>30</v>
      </c>
      <c r="AX270" s="14" t="s">
        <v>81</v>
      </c>
      <c r="AY270" s="234" t="s">
        <v>124</v>
      </c>
    </row>
    <row r="271" spans="1:65" s="2" customFormat="1" ht="55.5" customHeight="1">
      <c r="A271" s="34"/>
      <c r="B271" s="35"/>
      <c r="C271" s="179" t="s">
        <v>1642</v>
      </c>
      <c r="D271" s="179" t="s">
        <v>125</v>
      </c>
      <c r="E271" s="180" t="s">
        <v>1645</v>
      </c>
      <c r="F271" s="181" t="s">
        <v>1646</v>
      </c>
      <c r="G271" s="182" t="s">
        <v>235</v>
      </c>
      <c r="H271" s="183">
        <v>95</v>
      </c>
      <c r="I271" s="184"/>
      <c r="J271" s="185">
        <f>ROUND(I271*H271,2)</f>
        <v>0</v>
      </c>
      <c r="K271" s="186"/>
      <c r="L271" s="39"/>
      <c r="M271" s="187" t="s">
        <v>1</v>
      </c>
      <c r="N271" s="188" t="s">
        <v>38</v>
      </c>
      <c r="O271" s="71"/>
      <c r="P271" s="189">
        <f>O271*H271</f>
        <v>0</v>
      </c>
      <c r="Q271" s="189">
        <v>0</v>
      </c>
      <c r="R271" s="189">
        <f>Q271*H271</f>
        <v>0</v>
      </c>
      <c r="S271" s="189">
        <v>0</v>
      </c>
      <c r="T271" s="190">
        <f>S271*H271</f>
        <v>0</v>
      </c>
      <c r="U271" s="34"/>
      <c r="V271" s="34"/>
      <c r="W271" s="34"/>
      <c r="X271" s="34"/>
      <c r="Y271" s="34"/>
      <c r="Z271" s="34"/>
      <c r="AA271" s="34"/>
      <c r="AB271" s="34"/>
      <c r="AC271" s="34"/>
      <c r="AD271" s="34"/>
      <c r="AE271" s="34"/>
      <c r="AR271" s="191" t="s">
        <v>129</v>
      </c>
      <c r="AT271" s="191" t="s">
        <v>125</v>
      </c>
      <c r="AU271" s="191" t="s">
        <v>81</v>
      </c>
      <c r="AY271" s="17" t="s">
        <v>124</v>
      </c>
      <c r="BE271" s="192">
        <f>IF(N271="základní",J271,0)</f>
        <v>0</v>
      </c>
      <c r="BF271" s="192">
        <f>IF(N271="snížená",J271,0)</f>
        <v>0</v>
      </c>
      <c r="BG271" s="192">
        <f>IF(N271="zákl. přenesená",J271,0)</f>
        <v>0</v>
      </c>
      <c r="BH271" s="192">
        <f>IF(N271="sníž. přenesená",J271,0)</f>
        <v>0</v>
      </c>
      <c r="BI271" s="192">
        <f>IF(N271="nulová",J271,0)</f>
        <v>0</v>
      </c>
      <c r="BJ271" s="17" t="s">
        <v>81</v>
      </c>
      <c r="BK271" s="192">
        <f>ROUND(I271*H271,2)</f>
        <v>0</v>
      </c>
      <c r="BL271" s="17" t="s">
        <v>129</v>
      </c>
      <c r="BM271" s="191" t="s">
        <v>847</v>
      </c>
    </row>
    <row r="272" spans="1:65" s="12" customFormat="1" ht="11.25">
      <c r="B272" s="203"/>
      <c r="C272" s="204"/>
      <c r="D272" s="193" t="s">
        <v>200</v>
      </c>
      <c r="E272" s="205" t="s">
        <v>1</v>
      </c>
      <c r="F272" s="206" t="s">
        <v>1538</v>
      </c>
      <c r="G272" s="204"/>
      <c r="H272" s="205" t="s">
        <v>1</v>
      </c>
      <c r="I272" s="207"/>
      <c r="J272" s="204"/>
      <c r="K272" s="204"/>
      <c r="L272" s="208"/>
      <c r="M272" s="209"/>
      <c r="N272" s="210"/>
      <c r="O272" s="210"/>
      <c r="P272" s="210"/>
      <c r="Q272" s="210"/>
      <c r="R272" s="210"/>
      <c r="S272" s="210"/>
      <c r="T272" s="211"/>
      <c r="AT272" s="212" t="s">
        <v>200</v>
      </c>
      <c r="AU272" s="212" t="s">
        <v>81</v>
      </c>
      <c r="AV272" s="12" t="s">
        <v>81</v>
      </c>
      <c r="AW272" s="12" t="s">
        <v>30</v>
      </c>
      <c r="AX272" s="12" t="s">
        <v>73</v>
      </c>
      <c r="AY272" s="212" t="s">
        <v>124</v>
      </c>
    </row>
    <row r="273" spans="1:65" s="13" customFormat="1" ht="11.25">
      <c r="B273" s="213"/>
      <c r="C273" s="214"/>
      <c r="D273" s="193" t="s">
        <v>200</v>
      </c>
      <c r="E273" s="215" t="s">
        <v>1</v>
      </c>
      <c r="F273" s="216" t="s">
        <v>583</v>
      </c>
      <c r="G273" s="214"/>
      <c r="H273" s="217">
        <v>95</v>
      </c>
      <c r="I273" s="218"/>
      <c r="J273" s="214"/>
      <c r="K273" s="214"/>
      <c r="L273" s="219"/>
      <c r="M273" s="220"/>
      <c r="N273" s="221"/>
      <c r="O273" s="221"/>
      <c r="P273" s="221"/>
      <c r="Q273" s="221"/>
      <c r="R273" s="221"/>
      <c r="S273" s="221"/>
      <c r="T273" s="222"/>
      <c r="AT273" s="223" t="s">
        <v>200</v>
      </c>
      <c r="AU273" s="223" t="s">
        <v>81</v>
      </c>
      <c r="AV273" s="13" t="s">
        <v>83</v>
      </c>
      <c r="AW273" s="13" t="s">
        <v>30</v>
      </c>
      <c r="AX273" s="13" t="s">
        <v>73</v>
      </c>
      <c r="AY273" s="223" t="s">
        <v>124</v>
      </c>
    </row>
    <row r="274" spans="1:65" s="14" customFormat="1" ht="11.25">
      <c r="B274" s="224"/>
      <c r="C274" s="225"/>
      <c r="D274" s="193" t="s">
        <v>200</v>
      </c>
      <c r="E274" s="226" t="s">
        <v>1</v>
      </c>
      <c r="F274" s="227" t="s">
        <v>205</v>
      </c>
      <c r="G274" s="225"/>
      <c r="H274" s="228">
        <v>95</v>
      </c>
      <c r="I274" s="229"/>
      <c r="J274" s="225"/>
      <c r="K274" s="225"/>
      <c r="L274" s="230"/>
      <c r="M274" s="231"/>
      <c r="N274" s="232"/>
      <c r="O274" s="232"/>
      <c r="P274" s="232"/>
      <c r="Q274" s="232"/>
      <c r="R274" s="232"/>
      <c r="S274" s="232"/>
      <c r="T274" s="233"/>
      <c r="AT274" s="234" t="s">
        <v>200</v>
      </c>
      <c r="AU274" s="234" t="s">
        <v>81</v>
      </c>
      <c r="AV274" s="14" t="s">
        <v>129</v>
      </c>
      <c r="AW274" s="14" t="s">
        <v>30</v>
      </c>
      <c r="AX274" s="14" t="s">
        <v>81</v>
      </c>
      <c r="AY274" s="234" t="s">
        <v>124</v>
      </c>
    </row>
    <row r="275" spans="1:65" s="2" customFormat="1" ht="55.5" customHeight="1">
      <c r="A275" s="34"/>
      <c r="B275" s="35"/>
      <c r="C275" s="179" t="s">
        <v>1642</v>
      </c>
      <c r="D275" s="179" t="s">
        <v>125</v>
      </c>
      <c r="E275" s="180" t="s">
        <v>1647</v>
      </c>
      <c r="F275" s="181" t="s">
        <v>1648</v>
      </c>
      <c r="G275" s="182" t="s">
        <v>235</v>
      </c>
      <c r="H275" s="183">
        <v>70</v>
      </c>
      <c r="I275" s="184"/>
      <c r="J275" s="185">
        <f>ROUND(I275*H275,2)</f>
        <v>0</v>
      </c>
      <c r="K275" s="186"/>
      <c r="L275" s="39"/>
      <c r="M275" s="187" t="s">
        <v>1</v>
      </c>
      <c r="N275" s="188" t="s">
        <v>38</v>
      </c>
      <c r="O275" s="71"/>
      <c r="P275" s="189">
        <f>O275*H275</f>
        <v>0</v>
      </c>
      <c r="Q275" s="189">
        <v>0</v>
      </c>
      <c r="R275" s="189">
        <f>Q275*H275</f>
        <v>0</v>
      </c>
      <c r="S275" s="189">
        <v>0</v>
      </c>
      <c r="T275" s="190">
        <f>S275*H275</f>
        <v>0</v>
      </c>
      <c r="U275" s="34"/>
      <c r="V275" s="34"/>
      <c r="W275" s="34"/>
      <c r="X275" s="34"/>
      <c r="Y275" s="34"/>
      <c r="Z275" s="34"/>
      <c r="AA275" s="34"/>
      <c r="AB275" s="34"/>
      <c r="AC275" s="34"/>
      <c r="AD275" s="34"/>
      <c r="AE275" s="34"/>
      <c r="AR275" s="191" t="s">
        <v>129</v>
      </c>
      <c r="AT275" s="191" t="s">
        <v>125</v>
      </c>
      <c r="AU275" s="191" t="s">
        <v>81</v>
      </c>
      <c r="AY275" s="17" t="s">
        <v>124</v>
      </c>
      <c r="BE275" s="192">
        <f>IF(N275="základní",J275,0)</f>
        <v>0</v>
      </c>
      <c r="BF275" s="192">
        <f>IF(N275="snížená",J275,0)</f>
        <v>0</v>
      </c>
      <c r="BG275" s="192">
        <f>IF(N275="zákl. přenesená",J275,0)</f>
        <v>0</v>
      </c>
      <c r="BH275" s="192">
        <f>IF(N275="sníž. přenesená",J275,0)</f>
        <v>0</v>
      </c>
      <c r="BI275" s="192">
        <f>IF(N275="nulová",J275,0)</f>
        <v>0</v>
      </c>
      <c r="BJ275" s="17" t="s">
        <v>81</v>
      </c>
      <c r="BK275" s="192">
        <f>ROUND(I275*H275,2)</f>
        <v>0</v>
      </c>
      <c r="BL275" s="17" t="s">
        <v>129</v>
      </c>
      <c r="BM275" s="191" t="s">
        <v>854</v>
      </c>
    </row>
    <row r="276" spans="1:65" s="12" customFormat="1" ht="11.25">
      <c r="B276" s="203"/>
      <c r="C276" s="204"/>
      <c r="D276" s="193" t="s">
        <v>200</v>
      </c>
      <c r="E276" s="205" t="s">
        <v>1</v>
      </c>
      <c r="F276" s="206" t="s">
        <v>1538</v>
      </c>
      <c r="G276" s="204"/>
      <c r="H276" s="205" t="s">
        <v>1</v>
      </c>
      <c r="I276" s="207"/>
      <c r="J276" s="204"/>
      <c r="K276" s="204"/>
      <c r="L276" s="208"/>
      <c r="M276" s="209"/>
      <c r="N276" s="210"/>
      <c r="O276" s="210"/>
      <c r="P276" s="210"/>
      <c r="Q276" s="210"/>
      <c r="R276" s="210"/>
      <c r="S276" s="210"/>
      <c r="T276" s="211"/>
      <c r="AT276" s="212" t="s">
        <v>200</v>
      </c>
      <c r="AU276" s="212" t="s">
        <v>81</v>
      </c>
      <c r="AV276" s="12" t="s">
        <v>81</v>
      </c>
      <c r="AW276" s="12" t="s">
        <v>30</v>
      </c>
      <c r="AX276" s="12" t="s">
        <v>73</v>
      </c>
      <c r="AY276" s="212" t="s">
        <v>124</v>
      </c>
    </row>
    <row r="277" spans="1:65" s="13" customFormat="1" ht="11.25">
      <c r="B277" s="213"/>
      <c r="C277" s="214"/>
      <c r="D277" s="193" t="s">
        <v>200</v>
      </c>
      <c r="E277" s="215" t="s">
        <v>1</v>
      </c>
      <c r="F277" s="216" t="s">
        <v>1649</v>
      </c>
      <c r="G277" s="214"/>
      <c r="H277" s="217">
        <v>70</v>
      </c>
      <c r="I277" s="218"/>
      <c r="J277" s="214"/>
      <c r="K277" s="214"/>
      <c r="L277" s="219"/>
      <c r="M277" s="220"/>
      <c r="N277" s="221"/>
      <c r="O277" s="221"/>
      <c r="P277" s="221"/>
      <c r="Q277" s="221"/>
      <c r="R277" s="221"/>
      <c r="S277" s="221"/>
      <c r="T277" s="222"/>
      <c r="AT277" s="223" t="s">
        <v>200</v>
      </c>
      <c r="AU277" s="223" t="s">
        <v>81</v>
      </c>
      <c r="AV277" s="13" t="s">
        <v>83</v>
      </c>
      <c r="AW277" s="13" t="s">
        <v>30</v>
      </c>
      <c r="AX277" s="13" t="s">
        <v>73</v>
      </c>
      <c r="AY277" s="223" t="s">
        <v>124</v>
      </c>
    </row>
    <row r="278" spans="1:65" s="14" customFormat="1" ht="11.25">
      <c r="B278" s="224"/>
      <c r="C278" s="225"/>
      <c r="D278" s="193" t="s">
        <v>200</v>
      </c>
      <c r="E278" s="226" t="s">
        <v>1</v>
      </c>
      <c r="F278" s="227" t="s">
        <v>205</v>
      </c>
      <c r="G278" s="225"/>
      <c r="H278" s="228">
        <v>70</v>
      </c>
      <c r="I278" s="229"/>
      <c r="J278" s="225"/>
      <c r="K278" s="225"/>
      <c r="L278" s="230"/>
      <c r="M278" s="231"/>
      <c r="N278" s="232"/>
      <c r="O278" s="232"/>
      <c r="P278" s="232"/>
      <c r="Q278" s="232"/>
      <c r="R278" s="232"/>
      <c r="S278" s="232"/>
      <c r="T278" s="233"/>
      <c r="AT278" s="234" t="s">
        <v>200</v>
      </c>
      <c r="AU278" s="234" t="s">
        <v>81</v>
      </c>
      <c r="AV278" s="14" t="s">
        <v>129</v>
      </c>
      <c r="AW278" s="14" t="s">
        <v>30</v>
      </c>
      <c r="AX278" s="14" t="s">
        <v>81</v>
      </c>
      <c r="AY278" s="234" t="s">
        <v>124</v>
      </c>
    </row>
    <row r="279" spans="1:65" s="2" customFormat="1" ht="55.5" customHeight="1">
      <c r="A279" s="34"/>
      <c r="B279" s="35"/>
      <c r="C279" s="179" t="s">
        <v>1650</v>
      </c>
      <c r="D279" s="179" t="s">
        <v>125</v>
      </c>
      <c r="E279" s="180" t="s">
        <v>1651</v>
      </c>
      <c r="F279" s="181" t="s">
        <v>1652</v>
      </c>
      <c r="G279" s="182" t="s">
        <v>235</v>
      </c>
      <c r="H279" s="183">
        <v>70</v>
      </c>
      <c r="I279" s="184"/>
      <c r="J279" s="185">
        <f>ROUND(I279*H279,2)</f>
        <v>0</v>
      </c>
      <c r="K279" s="186"/>
      <c r="L279" s="39"/>
      <c r="M279" s="187" t="s">
        <v>1</v>
      </c>
      <c r="N279" s="188" t="s">
        <v>38</v>
      </c>
      <c r="O279" s="71"/>
      <c r="P279" s="189">
        <f>O279*H279</f>
        <v>0</v>
      </c>
      <c r="Q279" s="189">
        <v>0</v>
      </c>
      <c r="R279" s="189">
        <f>Q279*H279</f>
        <v>0</v>
      </c>
      <c r="S279" s="189">
        <v>0</v>
      </c>
      <c r="T279" s="190">
        <f>S279*H279</f>
        <v>0</v>
      </c>
      <c r="U279" s="34"/>
      <c r="V279" s="34"/>
      <c r="W279" s="34"/>
      <c r="X279" s="34"/>
      <c r="Y279" s="34"/>
      <c r="Z279" s="34"/>
      <c r="AA279" s="34"/>
      <c r="AB279" s="34"/>
      <c r="AC279" s="34"/>
      <c r="AD279" s="34"/>
      <c r="AE279" s="34"/>
      <c r="AR279" s="191" t="s">
        <v>129</v>
      </c>
      <c r="AT279" s="191" t="s">
        <v>125</v>
      </c>
      <c r="AU279" s="191" t="s">
        <v>81</v>
      </c>
      <c r="AY279" s="17" t="s">
        <v>124</v>
      </c>
      <c r="BE279" s="192">
        <f>IF(N279="základní",J279,0)</f>
        <v>0</v>
      </c>
      <c r="BF279" s="192">
        <f>IF(N279="snížená",J279,0)</f>
        <v>0</v>
      </c>
      <c r="BG279" s="192">
        <f>IF(N279="zákl. přenesená",J279,0)</f>
        <v>0</v>
      </c>
      <c r="BH279" s="192">
        <f>IF(N279="sníž. přenesená",J279,0)</f>
        <v>0</v>
      </c>
      <c r="BI279" s="192">
        <f>IF(N279="nulová",J279,0)</f>
        <v>0</v>
      </c>
      <c r="BJ279" s="17" t="s">
        <v>81</v>
      </c>
      <c r="BK279" s="192">
        <f>ROUND(I279*H279,2)</f>
        <v>0</v>
      </c>
      <c r="BL279" s="17" t="s">
        <v>129</v>
      </c>
      <c r="BM279" s="191" t="s">
        <v>861</v>
      </c>
    </row>
    <row r="280" spans="1:65" s="12" customFormat="1" ht="11.25">
      <c r="B280" s="203"/>
      <c r="C280" s="204"/>
      <c r="D280" s="193" t="s">
        <v>200</v>
      </c>
      <c r="E280" s="205" t="s">
        <v>1</v>
      </c>
      <c r="F280" s="206" t="s">
        <v>1538</v>
      </c>
      <c r="G280" s="204"/>
      <c r="H280" s="205" t="s">
        <v>1</v>
      </c>
      <c r="I280" s="207"/>
      <c r="J280" s="204"/>
      <c r="K280" s="204"/>
      <c r="L280" s="208"/>
      <c r="M280" s="209"/>
      <c r="N280" s="210"/>
      <c r="O280" s="210"/>
      <c r="P280" s="210"/>
      <c r="Q280" s="210"/>
      <c r="R280" s="210"/>
      <c r="S280" s="210"/>
      <c r="T280" s="211"/>
      <c r="AT280" s="212" t="s">
        <v>200</v>
      </c>
      <c r="AU280" s="212" t="s">
        <v>81</v>
      </c>
      <c r="AV280" s="12" t="s">
        <v>81</v>
      </c>
      <c r="AW280" s="12" t="s">
        <v>30</v>
      </c>
      <c r="AX280" s="12" t="s">
        <v>73</v>
      </c>
      <c r="AY280" s="212" t="s">
        <v>124</v>
      </c>
    </row>
    <row r="281" spans="1:65" s="13" customFormat="1" ht="11.25">
      <c r="B281" s="213"/>
      <c r="C281" s="214"/>
      <c r="D281" s="193" t="s">
        <v>200</v>
      </c>
      <c r="E281" s="215" t="s">
        <v>1</v>
      </c>
      <c r="F281" s="216" t="s">
        <v>790</v>
      </c>
      <c r="G281" s="214"/>
      <c r="H281" s="217">
        <v>70</v>
      </c>
      <c r="I281" s="218"/>
      <c r="J281" s="214"/>
      <c r="K281" s="214"/>
      <c r="L281" s="219"/>
      <c r="M281" s="220"/>
      <c r="N281" s="221"/>
      <c r="O281" s="221"/>
      <c r="P281" s="221"/>
      <c r="Q281" s="221"/>
      <c r="R281" s="221"/>
      <c r="S281" s="221"/>
      <c r="T281" s="222"/>
      <c r="AT281" s="223" t="s">
        <v>200</v>
      </c>
      <c r="AU281" s="223" t="s">
        <v>81</v>
      </c>
      <c r="AV281" s="13" t="s">
        <v>83</v>
      </c>
      <c r="AW281" s="13" t="s">
        <v>30</v>
      </c>
      <c r="AX281" s="13" t="s">
        <v>73</v>
      </c>
      <c r="AY281" s="223" t="s">
        <v>124</v>
      </c>
    </row>
    <row r="282" spans="1:65" s="14" customFormat="1" ht="11.25">
      <c r="B282" s="224"/>
      <c r="C282" s="225"/>
      <c r="D282" s="193" t="s">
        <v>200</v>
      </c>
      <c r="E282" s="226" t="s">
        <v>1</v>
      </c>
      <c r="F282" s="227" t="s">
        <v>205</v>
      </c>
      <c r="G282" s="225"/>
      <c r="H282" s="228">
        <v>70</v>
      </c>
      <c r="I282" s="229"/>
      <c r="J282" s="225"/>
      <c r="K282" s="225"/>
      <c r="L282" s="230"/>
      <c r="M282" s="231"/>
      <c r="N282" s="232"/>
      <c r="O282" s="232"/>
      <c r="P282" s="232"/>
      <c r="Q282" s="232"/>
      <c r="R282" s="232"/>
      <c r="S282" s="232"/>
      <c r="T282" s="233"/>
      <c r="AT282" s="234" t="s">
        <v>200</v>
      </c>
      <c r="AU282" s="234" t="s">
        <v>81</v>
      </c>
      <c r="AV282" s="14" t="s">
        <v>129</v>
      </c>
      <c r="AW282" s="14" t="s">
        <v>30</v>
      </c>
      <c r="AX282" s="14" t="s">
        <v>81</v>
      </c>
      <c r="AY282" s="234" t="s">
        <v>124</v>
      </c>
    </row>
    <row r="283" spans="1:65" s="2" customFormat="1" ht="55.5" customHeight="1">
      <c r="A283" s="34"/>
      <c r="B283" s="35"/>
      <c r="C283" s="179" t="s">
        <v>1650</v>
      </c>
      <c r="D283" s="179" t="s">
        <v>125</v>
      </c>
      <c r="E283" s="180" t="s">
        <v>1653</v>
      </c>
      <c r="F283" s="181" t="s">
        <v>1654</v>
      </c>
      <c r="G283" s="182" t="s">
        <v>235</v>
      </c>
      <c r="H283" s="183">
        <v>160</v>
      </c>
      <c r="I283" s="184"/>
      <c r="J283" s="185">
        <f>ROUND(I283*H283,2)</f>
        <v>0</v>
      </c>
      <c r="K283" s="186"/>
      <c r="L283" s="39"/>
      <c r="M283" s="187" t="s">
        <v>1</v>
      </c>
      <c r="N283" s="188" t="s">
        <v>38</v>
      </c>
      <c r="O283" s="71"/>
      <c r="P283" s="189">
        <f>O283*H283</f>
        <v>0</v>
      </c>
      <c r="Q283" s="189">
        <v>0</v>
      </c>
      <c r="R283" s="189">
        <f>Q283*H283</f>
        <v>0</v>
      </c>
      <c r="S283" s="189">
        <v>0</v>
      </c>
      <c r="T283" s="190">
        <f>S283*H283</f>
        <v>0</v>
      </c>
      <c r="U283" s="34"/>
      <c r="V283" s="34"/>
      <c r="W283" s="34"/>
      <c r="X283" s="34"/>
      <c r="Y283" s="34"/>
      <c r="Z283" s="34"/>
      <c r="AA283" s="34"/>
      <c r="AB283" s="34"/>
      <c r="AC283" s="34"/>
      <c r="AD283" s="34"/>
      <c r="AE283" s="34"/>
      <c r="AR283" s="191" t="s">
        <v>129</v>
      </c>
      <c r="AT283" s="191" t="s">
        <v>125</v>
      </c>
      <c r="AU283" s="191" t="s">
        <v>81</v>
      </c>
      <c r="AY283" s="17" t="s">
        <v>124</v>
      </c>
      <c r="BE283" s="192">
        <f>IF(N283="základní",J283,0)</f>
        <v>0</v>
      </c>
      <c r="BF283" s="192">
        <f>IF(N283="snížená",J283,0)</f>
        <v>0</v>
      </c>
      <c r="BG283" s="192">
        <f>IF(N283="zákl. přenesená",J283,0)</f>
        <v>0</v>
      </c>
      <c r="BH283" s="192">
        <f>IF(N283="sníž. přenesená",J283,0)</f>
        <v>0</v>
      </c>
      <c r="BI283" s="192">
        <f>IF(N283="nulová",J283,0)</f>
        <v>0</v>
      </c>
      <c r="BJ283" s="17" t="s">
        <v>81</v>
      </c>
      <c r="BK283" s="192">
        <f>ROUND(I283*H283,2)</f>
        <v>0</v>
      </c>
      <c r="BL283" s="17" t="s">
        <v>129</v>
      </c>
      <c r="BM283" s="191" t="s">
        <v>884</v>
      </c>
    </row>
    <row r="284" spans="1:65" s="12" customFormat="1" ht="11.25">
      <c r="B284" s="203"/>
      <c r="C284" s="204"/>
      <c r="D284" s="193" t="s">
        <v>200</v>
      </c>
      <c r="E284" s="205" t="s">
        <v>1</v>
      </c>
      <c r="F284" s="206" t="s">
        <v>1538</v>
      </c>
      <c r="G284" s="204"/>
      <c r="H284" s="205" t="s">
        <v>1</v>
      </c>
      <c r="I284" s="207"/>
      <c r="J284" s="204"/>
      <c r="K284" s="204"/>
      <c r="L284" s="208"/>
      <c r="M284" s="209"/>
      <c r="N284" s="210"/>
      <c r="O284" s="210"/>
      <c r="P284" s="210"/>
      <c r="Q284" s="210"/>
      <c r="R284" s="210"/>
      <c r="S284" s="210"/>
      <c r="T284" s="211"/>
      <c r="AT284" s="212" t="s">
        <v>200</v>
      </c>
      <c r="AU284" s="212" t="s">
        <v>81</v>
      </c>
      <c r="AV284" s="12" t="s">
        <v>81</v>
      </c>
      <c r="AW284" s="12" t="s">
        <v>30</v>
      </c>
      <c r="AX284" s="12" t="s">
        <v>73</v>
      </c>
      <c r="AY284" s="212" t="s">
        <v>124</v>
      </c>
    </row>
    <row r="285" spans="1:65" s="13" customFormat="1" ht="11.25">
      <c r="B285" s="213"/>
      <c r="C285" s="214"/>
      <c r="D285" s="193" t="s">
        <v>200</v>
      </c>
      <c r="E285" s="215" t="s">
        <v>1</v>
      </c>
      <c r="F285" s="216" t="s">
        <v>899</v>
      </c>
      <c r="G285" s="214"/>
      <c r="H285" s="217">
        <v>160</v>
      </c>
      <c r="I285" s="218"/>
      <c r="J285" s="214"/>
      <c r="K285" s="214"/>
      <c r="L285" s="219"/>
      <c r="M285" s="220"/>
      <c r="N285" s="221"/>
      <c r="O285" s="221"/>
      <c r="P285" s="221"/>
      <c r="Q285" s="221"/>
      <c r="R285" s="221"/>
      <c r="S285" s="221"/>
      <c r="T285" s="222"/>
      <c r="AT285" s="223" t="s">
        <v>200</v>
      </c>
      <c r="AU285" s="223" t="s">
        <v>81</v>
      </c>
      <c r="AV285" s="13" t="s">
        <v>83</v>
      </c>
      <c r="AW285" s="13" t="s">
        <v>30</v>
      </c>
      <c r="AX285" s="13" t="s">
        <v>73</v>
      </c>
      <c r="AY285" s="223" t="s">
        <v>124</v>
      </c>
    </row>
    <row r="286" spans="1:65" s="14" customFormat="1" ht="11.25">
      <c r="B286" s="224"/>
      <c r="C286" s="225"/>
      <c r="D286" s="193" t="s">
        <v>200</v>
      </c>
      <c r="E286" s="226" t="s">
        <v>1</v>
      </c>
      <c r="F286" s="227" t="s">
        <v>205</v>
      </c>
      <c r="G286" s="225"/>
      <c r="H286" s="228">
        <v>160</v>
      </c>
      <c r="I286" s="229"/>
      <c r="J286" s="225"/>
      <c r="K286" s="225"/>
      <c r="L286" s="230"/>
      <c r="M286" s="231"/>
      <c r="N286" s="232"/>
      <c r="O286" s="232"/>
      <c r="P286" s="232"/>
      <c r="Q286" s="232"/>
      <c r="R286" s="232"/>
      <c r="S286" s="232"/>
      <c r="T286" s="233"/>
      <c r="AT286" s="234" t="s">
        <v>200</v>
      </c>
      <c r="AU286" s="234" t="s">
        <v>81</v>
      </c>
      <c r="AV286" s="14" t="s">
        <v>129</v>
      </c>
      <c r="AW286" s="14" t="s">
        <v>30</v>
      </c>
      <c r="AX286" s="14" t="s">
        <v>81</v>
      </c>
      <c r="AY286" s="234" t="s">
        <v>124</v>
      </c>
    </row>
    <row r="287" spans="1:65" s="2" customFormat="1" ht="55.5" customHeight="1">
      <c r="A287" s="34"/>
      <c r="B287" s="35"/>
      <c r="C287" s="179" t="s">
        <v>1655</v>
      </c>
      <c r="D287" s="179" t="s">
        <v>125</v>
      </c>
      <c r="E287" s="180" t="s">
        <v>1656</v>
      </c>
      <c r="F287" s="181" t="s">
        <v>1657</v>
      </c>
      <c r="G287" s="182" t="s">
        <v>235</v>
      </c>
      <c r="H287" s="183">
        <v>20</v>
      </c>
      <c r="I287" s="184"/>
      <c r="J287" s="185">
        <f>ROUND(I287*H287,2)</f>
        <v>0</v>
      </c>
      <c r="K287" s="186"/>
      <c r="L287" s="39"/>
      <c r="M287" s="187" t="s">
        <v>1</v>
      </c>
      <c r="N287" s="188" t="s">
        <v>38</v>
      </c>
      <c r="O287" s="71"/>
      <c r="P287" s="189">
        <f>O287*H287</f>
        <v>0</v>
      </c>
      <c r="Q287" s="189">
        <v>0</v>
      </c>
      <c r="R287" s="189">
        <f>Q287*H287</f>
        <v>0</v>
      </c>
      <c r="S287" s="189">
        <v>0</v>
      </c>
      <c r="T287" s="190">
        <f>S287*H287</f>
        <v>0</v>
      </c>
      <c r="U287" s="34"/>
      <c r="V287" s="34"/>
      <c r="W287" s="34"/>
      <c r="X287" s="34"/>
      <c r="Y287" s="34"/>
      <c r="Z287" s="34"/>
      <c r="AA287" s="34"/>
      <c r="AB287" s="34"/>
      <c r="AC287" s="34"/>
      <c r="AD287" s="34"/>
      <c r="AE287" s="34"/>
      <c r="AR287" s="191" t="s">
        <v>129</v>
      </c>
      <c r="AT287" s="191" t="s">
        <v>125</v>
      </c>
      <c r="AU287" s="191" t="s">
        <v>81</v>
      </c>
      <c r="AY287" s="17" t="s">
        <v>124</v>
      </c>
      <c r="BE287" s="192">
        <f>IF(N287="základní",J287,0)</f>
        <v>0</v>
      </c>
      <c r="BF287" s="192">
        <f>IF(N287="snížená",J287,0)</f>
        <v>0</v>
      </c>
      <c r="BG287" s="192">
        <f>IF(N287="zákl. přenesená",J287,0)</f>
        <v>0</v>
      </c>
      <c r="BH287" s="192">
        <f>IF(N287="sníž. přenesená",J287,0)</f>
        <v>0</v>
      </c>
      <c r="BI287" s="192">
        <f>IF(N287="nulová",J287,0)</f>
        <v>0</v>
      </c>
      <c r="BJ287" s="17" t="s">
        <v>81</v>
      </c>
      <c r="BK287" s="192">
        <f>ROUND(I287*H287,2)</f>
        <v>0</v>
      </c>
      <c r="BL287" s="17" t="s">
        <v>129</v>
      </c>
      <c r="BM287" s="191" t="s">
        <v>1432</v>
      </c>
    </row>
    <row r="288" spans="1:65" s="12" customFormat="1" ht="11.25">
      <c r="B288" s="203"/>
      <c r="C288" s="204"/>
      <c r="D288" s="193" t="s">
        <v>200</v>
      </c>
      <c r="E288" s="205" t="s">
        <v>1</v>
      </c>
      <c r="F288" s="206" t="s">
        <v>1538</v>
      </c>
      <c r="G288" s="204"/>
      <c r="H288" s="205" t="s">
        <v>1</v>
      </c>
      <c r="I288" s="207"/>
      <c r="J288" s="204"/>
      <c r="K288" s="204"/>
      <c r="L288" s="208"/>
      <c r="M288" s="209"/>
      <c r="N288" s="210"/>
      <c r="O288" s="210"/>
      <c r="P288" s="210"/>
      <c r="Q288" s="210"/>
      <c r="R288" s="210"/>
      <c r="S288" s="210"/>
      <c r="T288" s="211"/>
      <c r="AT288" s="212" t="s">
        <v>200</v>
      </c>
      <c r="AU288" s="212" t="s">
        <v>81</v>
      </c>
      <c r="AV288" s="12" t="s">
        <v>81</v>
      </c>
      <c r="AW288" s="12" t="s">
        <v>30</v>
      </c>
      <c r="AX288" s="12" t="s">
        <v>73</v>
      </c>
      <c r="AY288" s="212" t="s">
        <v>124</v>
      </c>
    </row>
    <row r="289" spans="1:65" s="13" customFormat="1" ht="11.25">
      <c r="B289" s="213"/>
      <c r="C289" s="214"/>
      <c r="D289" s="193" t="s">
        <v>200</v>
      </c>
      <c r="E289" s="215" t="s">
        <v>1</v>
      </c>
      <c r="F289" s="216" t="s">
        <v>244</v>
      </c>
      <c r="G289" s="214"/>
      <c r="H289" s="217">
        <v>20</v>
      </c>
      <c r="I289" s="218"/>
      <c r="J289" s="214"/>
      <c r="K289" s="214"/>
      <c r="L289" s="219"/>
      <c r="M289" s="220"/>
      <c r="N289" s="221"/>
      <c r="O289" s="221"/>
      <c r="P289" s="221"/>
      <c r="Q289" s="221"/>
      <c r="R289" s="221"/>
      <c r="S289" s="221"/>
      <c r="T289" s="222"/>
      <c r="AT289" s="223" t="s">
        <v>200</v>
      </c>
      <c r="AU289" s="223" t="s">
        <v>81</v>
      </c>
      <c r="AV289" s="13" t="s">
        <v>83</v>
      </c>
      <c r="AW289" s="13" t="s">
        <v>30</v>
      </c>
      <c r="AX289" s="13" t="s">
        <v>73</v>
      </c>
      <c r="AY289" s="223" t="s">
        <v>124</v>
      </c>
    </row>
    <row r="290" spans="1:65" s="14" customFormat="1" ht="11.25">
      <c r="B290" s="224"/>
      <c r="C290" s="225"/>
      <c r="D290" s="193" t="s">
        <v>200</v>
      </c>
      <c r="E290" s="226" t="s">
        <v>1</v>
      </c>
      <c r="F290" s="227" t="s">
        <v>205</v>
      </c>
      <c r="G290" s="225"/>
      <c r="H290" s="228">
        <v>20</v>
      </c>
      <c r="I290" s="229"/>
      <c r="J290" s="225"/>
      <c r="K290" s="225"/>
      <c r="L290" s="230"/>
      <c r="M290" s="231"/>
      <c r="N290" s="232"/>
      <c r="O290" s="232"/>
      <c r="P290" s="232"/>
      <c r="Q290" s="232"/>
      <c r="R290" s="232"/>
      <c r="S290" s="232"/>
      <c r="T290" s="233"/>
      <c r="AT290" s="234" t="s">
        <v>200</v>
      </c>
      <c r="AU290" s="234" t="s">
        <v>81</v>
      </c>
      <c r="AV290" s="14" t="s">
        <v>129</v>
      </c>
      <c r="AW290" s="14" t="s">
        <v>30</v>
      </c>
      <c r="AX290" s="14" t="s">
        <v>81</v>
      </c>
      <c r="AY290" s="234" t="s">
        <v>124</v>
      </c>
    </row>
    <row r="291" spans="1:65" s="2" customFormat="1" ht="16.5" customHeight="1">
      <c r="A291" s="34"/>
      <c r="B291" s="35"/>
      <c r="C291" s="179" t="s">
        <v>1658</v>
      </c>
      <c r="D291" s="179" t="s">
        <v>125</v>
      </c>
      <c r="E291" s="180" t="s">
        <v>1659</v>
      </c>
      <c r="F291" s="181" t="s">
        <v>1660</v>
      </c>
      <c r="G291" s="182" t="s">
        <v>235</v>
      </c>
      <c r="H291" s="183">
        <v>610</v>
      </c>
      <c r="I291" s="184"/>
      <c r="J291" s="185">
        <f>ROUND(I291*H291,2)</f>
        <v>0</v>
      </c>
      <c r="K291" s="186"/>
      <c r="L291" s="39"/>
      <c r="M291" s="187" t="s">
        <v>1</v>
      </c>
      <c r="N291" s="188" t="s">
        <v>38</v>
      </c>
      <c r="O291" s="71"/>
      <c r="P291" s="189">
        <f>O291*H291</f>
        <v>0</v>
      </c>
      <c r="Q291" s="189">
        <v>0</v>
      </c>
      <c r="R291" s="189">
        <f>Q291*H291</f>
        <v>0</v>
      </c>
      <c r="S291" s="189">
        <v>0</v>
      </c>
      <c r="T291" s="190">
        <f>S291*H291</f>
        <v>0</v>
      </c>
      <c r="U291" s="34"/>
      <c r="V291" s="34"/>
      <c r="W291" s="34"/>
      <c r="X291" s="34"/>
      <c r="Y291" s="34"/>
      <c r="Z291" s="34"/>
      <c r="AA291" s="34"/>
      <c r="AB291" s="34"/>
      <c r="AC291" s="34"/>
      <c r="AD291" s="34"/>
      <c r="AE291" s="34"/>
      <c r="AR291" s="191" t="s">
        <v>129</v>
      </c>
      <c r="AT291" s="191" t="s">
        <v>125</v>
      </c>
      <c r="AU291" s="191" t="s">
        <v>81</v>
      </c>
      <c r="AY291" s="17" t="s">
        <v>124</v>
      </c>
      <c r="BE291" s="192">
        <f>IF(N291="základní",J291,0)</f>
        <v>0</v>
      </c>
      <c r="BF291" s="192">
        <f>IF(N291="snížená",J291,0)</f>
        <v>0</v>
      </c>
      <c r="BG291" s="192">
        <f>IF(N291="zákl. přenesená",J291,0)</f>
        <v>0</v>
      </c>
      <c r="BH291" s="192">
        <f>IF(N291="sníž. přenesená",J291,0)</f>
        <v>0</v>
      </c>
      <c r="BI291" s="192">
        <f>IF(N291="nulová",J291,0)</f>
        <v>0</v>
      </c>
      <c r="BJ291" s="17" t="s">
        <v>81</v>
      </c>
      <c r="BK291" s="192">
        <f>ROUND(I291*H291,2)</f>
        <v>0</v>
      </c>
      <c r="BL291" s="17" t="s">
        <v>129</v>
      </c>
      <c r="BM291" s="191" t="s">
        <v>888</v>
      </c>
    </row>
    <row r="292" spans="1:65" s="12" customFormat="1" ht="11.25">
      <c r="B292" s="203"/>
      <c r="C292" s="204"/>
      <c r="D292" s="193" t="s">
        <v>200</v>
      </c>
      <c r="E292" s="205" t="s">
        <v>1</v>
      </c>
      <c r="F292" s="206" t="s">
        <v>1661</v>
      </c>
      <c r="G292" s="204"/>
      <c r="H292" s="205" t="s">
        <v>1</v>
      </c>
      <c r="I292" s="207"/>
      <c r="J292" s="204"/>
      <c r="K292" s="204"/>
      <c r="L292" s="208"/>
      <c r="M292" s="209"/>
      <c r="N292" s="210"/>
      <c r="O292" s="210"/>
      <c r="P292" s="210"/>
      <c r="Q292" s="210"/>
      <c r="R292" s="210"/>
      <c r="S292" s="210"/>
      <c r="T292" s="211"/>
      <c r="AT292" s="212" t="s">
        <v>200</v>
      </c>
      <c r="AU292" s="212" t="s">
        <v>81</v>
      </c>
      <c r="AV292" s="12" t="s">
        <v>81</v>
      </c>
      <c r="AW292" s="12" t="s">
        <v>30</v>
      </c>
      <c r="AX292" s="12" t="s">
        <v>73</v>
      </c>
      <c r="AY292" s="212" t="s">
        <v>124</v>
      </c>
    </row>
    <row r="293" spans="1:65" s="13" customFormat="1" ht="11.25">
      <c r="B293" s="213"/>
      <c r="C293" s="214"/>
      <c r="D293" s="193" t="s">
        <v>200</v>
      </c>
      <c r="E293" s="215" t="s">
        <v>1</v>
      </c>
      <c r="F293" s="216" t="s">
        <v>1662</v>
      </c>
      <c r="G293" s="214"/>
      <c r="H293" s="217">
        <v>610</v>
      </c>
      <c r="I293" s="218"/>
      <c r="J293" s="214"/>
      <c r="K293" s="214"/>
      <c r="L293" s="219"/>
      <c r="M293" s="220"/>
      <c r="N293" s="221"/>
      <c r="O293" s="221"/>
      <c r="P293" s="221"/>
      <c r="Q293" s="221"/>
      <c r="R293" s="221"/>
      <c r="S293" s="221"/>
      <c r="T293" s="222"/>
      <c r="AT293" s="223" t="s">
        <v>200</v>
      </c>
      <c r="AU293" s="223" t="s">
        <v>81</v>
      </c>
      <c r="AV293" s="13" t="s">
        <v>83</v>
      </c>
      <c r="AW293" s="13" t="s">
        <v>30</v>
      </c>
      <c r="AX293" s="13" t="s">
        <v>73</v>
      </c>
      <c r="AY293" s="223" t="s">
        <v>124</v>
      </c>
    </row>
    <row r="294" spans="1:65" s="14" customFormat="1" ht="11.25">
      <c r="B294" s="224"/>
      <c r="C294" s="225"/>
      <c r="D294" s="193" t="s">
        <v>200</v>
      </c>
      <c r="E294" s="226" t="s">
        <v>1</v>
      </c>
      <c r="F294" s="227" t="s">
        <v>205</v>
      </c>
      <c r="G294" s="225"/>
      <c r="H294" s="228">
        <v>610</v>
      </c>
      <c r="I294" s="229"/>
      <c r="J294" s="225"/>
      <c r="K294" s="225"/>
      <c r="L294" s="230"/>
      <c r="M294" s="231"/>
      <c r="N294" s="232"/>
      <c r="O294" s="232"/>
      <c r="P294" s="232"/>
      <c r="Q294" s="232"/>
      <c r="R294" s="232"/>
      <c r="S294" s="232"/>
      <c r="T294" s="233"/>
      <c r="AT294" s="234" t="s">
        <v>200</v>
      </c>
      <c r="AU294" s="234" t="s">
        <v>81</v>
      </c>
      <c r="AV294" s="14" t="s">
        <v>129</v>
      </c>
      <c r="AW294" s="14" t="s">
        <v>30</v>
      </c>
      <c r="AX294" s="14" t="s">
        <v>81</v>
      </c>
      <c r="AY294" s="234" t="s">
        <v>124</v>
      </c>
    </row>
    <row r="295" spans="1:65" s="2" customFormat="1" ht="21.75" customHeight="1">
      <c r="A295" s="34"/>
      <c r="B295" s="35"/>
      <c r="C295" s="179" t="s">
        <v>1658</v>
      </c>
      <c r="D295" s="179" t="s">
        <v>125</v>
      </c>
      <c r="E295" s="180" t="s">
        <v>1663</v>
      </c>
      <c r="F295" s="181" t="s">
        <v>1664</v>
      </c>
      <c r="G295" s="182" t="s">
        <v>235</v>
      </c>
      <c r="H295" s="183">
        <v>110</v>
      </c>
      <c r="I295" s="184"/>
      <c r="J295" s="185">
        <f>ROUND(I295*H295,2)</f>
        <v>0</v>
      </c>
      <c r="K295" s="186"/>
      <c r="L295" s="39"/>
      <c r="M295" s="187" t="s">
        <v>1</v>
      </c>
      <c r="N295" s="188" t="s">
        <v>38</v>
      </c>
      <c r="O295" s="71"/>
      <c r="P295" s="189">
        <f>O295*H295</f>
        <v>0</v>
      </c>
      <c r="Q295" s="189">
        <v>0</v>
      </c>
      <c r="R295" s="189">
        <f>Q295*H295</f>
        <v>0</v>
      </c>
      <c r="S295" s="189">
        <v>0</v>
      </c>
      <c r="T295" s="190">
        <f>S295*H295</f>
        <v>0</v>
      </c>
      <c r="U295" s="34"/>
      <c r="V295" s="34"/>
      <c r="W295" s="34"/>
      <c r="X295" s="34"/>
      <c r="Y295" s="34"/>
      <c r="Z295" s="34"/>
      <c r="AA295" s="34"/>
      <c r="AB295" s="34"/>
      <c r="AC295" s="34"/>
      <c r="AD295" s="34"/>
      <c r="AE295" s="34"/>
      <c r="AR295" s="191" t="s">
        <v>129</v>
      </c>
      <c r="AT295" s="191" t="s">
        <v>125</v>
      </c>
      <c r="AU295" s="191" t="s">
        <v>81</v>
      </c>
      <c r="AY295" s="17" t="s">
        <v>124</v>
      </c>
      <c r="BE295" s="192">
        <f>IF(N295="základní",J295,0)</f>
        <v>0</v>
      </c>
      <c r="BF295" s="192">
        <f>IF(N295="snížená",J295,0)</f>
        <v>0</v>
      </c>
      <c r="BG295" s="192">
        <f>IF(N295="zákl. přenesená",J295,0)</f>
        <v>0</v>
      </c>
      <c r="BH295" s="192">
        <f>IF(N295="sníž. přenesená",J295,0)</f>
        <v>0</v>
      </c>
      <c r="BI295" s="192">
        <f>IF(N295="nulová",J295,0)</f>
        <v>0</v>
      </c>
      <c r="BJ295" s="17" t="s">
        <v>81</v>
      </c>
      <c r="BK295" s="192">
        <f>ROUND(I295*H295,2)</f>
        <v>0</v>
      </c>
      <c r="BL295" s="17" t="s">
        <v>129</v>
      </c>
      <c r="BM295" s="191" t="s">
        <v>895</v>
      </c>
    </row>
    <row r="296" spans="1:65" s="12" customFormat="1" ht="11.25">
      <c r="B296" s="203"/>
      <c r="C296" s="204"/>
      <c r="D296" s="193" t="s">
        <v>200</v>
      </c>
      <c r="E296" s="205" t="s">
        <v>1</v>
      </c>
      <c r="F296" s="206" t="s">
        <v>1665</v>
      </c>
      <c r="G296" s="204"/>
      <c r="H296" s="205" t="s">
        <v>1</v>
      </c>
      <c r="I296" s="207"/>
      <c r="J296" s="204"/>
      <c r="K296" s="204"/>
      <c r="L296" s="208"/>
      <c r="M296" s="209"/>
      <c r="N296" s="210"/>
      <c r="O296" s="210"/>
      <c r="P296" s="210"/>
      <c r="Q296" s="210"/>
      <c r="R296" s="210"/>
      <c r="S296" s="210"/>
      <c r="T296" s="211"/>
      <c r="AT296" s="212" t="s">
        <v>200</v>
      </c>
      <c r="AU296" s="212" t="s">
        <v>81</v>
      </c>
      <c r="AV296" s="12" t="s">
        <v>81</v>
      </c>
      <c r="AW296" s="12" t="s">
        <v>30</v>
      </c>
      <c r="AX296" s="12" t="s">
        <v>73</v>
      </c>
      <c r="AY296" s="212" t="s">
        <v>124</v>
      </c>
    </row>
    <row r="297" spans="1:65" s="13" customFormat="1" ht="11.25">
      <c r="B297" s="213"/>
      <c r="C297" s="214"/>
      <c r="D297" s="193" t="s">
        <v>200</v>
      </c>
      <c r="E297" s="215" t="s">
        <v>1</v>
      </c>
      <c r="F297" s="216" t="s">
        <v>1666</v>
      </c>
      <c r="G297" s="214"/>
      <c r="H297" s="217">
        <v>110</v>
      </c>
      <c r="I297" s="218"/>
      <c r="J297" s="214"/>
      <c r="K297" s="214"/>
      <c r="L297" s="219"/>
      <c r="M297" s="220"/>
      <c r="N297" s="221"/>
      <c r="O297" s="221"/>
      <c r="P297" s="221"/>
      <c r="Q297" s="221"/>
      <c r="R297" s="221"/>
      <c r="S297" s="221"/>
      <c r="T297" s="222"/>
      <c r="AT297" s="223" t="s">
        <v>200</v>
      </c>
      <c r="AU297" s="223" t="s">
        <v>81</v>
      </c>
      <c r="AV297" s="13" t="s">
        <v>83</v>
      </c>
      <c r="AW297" s="13" t="s">
        <v>30</v>
      </c>
      <c r="AX297" s="13" t="s">
        <v>73</v>
      </c>
      <c r="AY297" s="223" t="s">
        <v>124</v>
      </c>
    </row>
    <row r="298" spans="1:65" s="14" customFormat="1" ht="11.25">
      <c r="B298" s="224"/>
      <c r="C298" s="225"/>
      <c r="D298" s="193" t="s">
        <v>200</v>
      </c>
      <c r="E298" s="226" t="s">
        <v>1</v>
      </c>
      <c r="F298" s="227" t="s">
        <v>205</v>
      </c>
      <c r="G298" s="225"/>
      <c r="H298" s="228">
        <v>110</v>
      </c>
      <c r="I298" s="229"/>
      <c r="J298" s="225"/>
      <c r="K298" s="225"/>
      <c r="L298" s="230"/>
      <c r="M298" s="231"/>
      <c r="N298" s="232"/>
      <c r="O298" s="232"/>
      <c r="P298" s="232"/>
      <c r="Q298" s="232"/>
      <c r="R298" s="232"/>
      <c r="S298" s="232"/>
      <c r="T298" s="233"/>
      <c r="AT298" s="234" t="s">
        <v>200</v>
      </c>
      <c r="AU298" s="234" t="s">
        <v>81</v>
      </c>
      <c r="AV298" s="14" t="s">
        <v>129</v>
      </c>
      <c r="AW298" s="14" t="s">
        <v>30</v>
      </c>
      <c r="AX298" s="14" t="s">
        <v>81</v>
      </c>
      <c r="AY298" s="234" t="s">
        <v>124</v>
      </c>
    </row>
    <row r="299" spans="1:65" s="2" customFormat="1" ht="24.2" customHeight="1">
      <c r="A299" s="34"/>
      <c r="B299" s="35"/>
      <c r="C299" s="179" t="s">
        <v>1667</v>
      </c>
      <c r="D299" s="179" t="s">
        <v>125</v>
      </c>
      <c r="E299" s="180" t="s">
        <v>1668</v>
      </c>
      <c r="F299" s="181" t="s">
        <v>1669</v>
      </c>
      <c r="G299" s="182" t="s">
        <v>226</v>
      </c>
      <c r="H299" s="183">
        <v>58</v>
      </c>
      <c r="I299" s="184"/>
      <c r="J299" s="185">
        <f>ROUND(I299*H299,2)</f>
        <v>0</v>
      </c>
      <c r="K299" s="186"/>
      <c r="L299" s="39"/>
      <c r="M299" s="187" t="s">
        <v>1</v>
      </c>
      <c r="N299" s="188" t="s">
        <v>38</v>
      </c>
      <c r="O299" s="71"/>
      <c r="P299" s="189">
        <f>O299*H299</f>
        <v>0</v>
      </c>
      <c r="Q299" s="189">
        <v>0</v>
      </c>
      <c r="R299" s="189">
        <f>Q299*H299</f>
        <v>0</v>
      </c>
      <c r="S299" s="189">
        <v>0</v>
      </c>
      <c r="T299" s="190">
        <f>S299*H299</f>
        <v>0</v>
      </c>
      <c r="U299" s="34"/>
      <c r="V299" s="34"/>
      <c r="W299" s="34"/>
      <c r="X299" s="34"/>
      <c r="Y299" s="34"/>
      <c r="Z299" s="34"/>
      <c r="AA299" s="34"/>
      <c r="AB299" s="34"/>
      <c r="AC299" s="34"/>
      <c r="AD299" s="34"/>
      <c r="AE299" s="34"/>
      <c r="AR299" s="191" t="s">
        <v>129</v>
      </c>
      <c r="AT299" s="191" t="s">
        <v>125</v>
      </c>
      <c r="AU299" s="191" t="s">
        <v>81</v>
      </c>
      <c r="AY299" s="17" t="s">
        <v>124</v>
      </c>
      <c r="BE299" s="192">
        <f>IF(N299="základní",J299,0)</f>
        <v>0</v>
      </c>
      <c r="BF299" s="192">
        <f>IF(N299="snížená",J299,0)</f>
        <v>0</v>
      </c>
      <c r="BG299" s="192">
        <f>IF(N299="zákl. přenesená",J299,0)</f>
        <v>0</v>
      </c>
      <c r="BH299" s="192">
        <f>IF(N299="sníž. přenesená",J299,0)</f>
        <v>0</v>
      </c>
      <c r="BI299" s="192">
        <f>IF(N299="nulová",J299,0)</f>
        <v>0</v>
      </c>
      <c r="BJ299" s="17" t="s">
        <v>81</v>
      </c>
      <c r="BK299" s="192">
        <f>ROUND(I299*H299,2)</f>
        <v>0</v>
      </c>
      <c r="BL299" s="17" t="s">
        <v>129</v>
      </c>
      <c r="BM299" s="191" t="s">
        <v>899</v>
      </c>
    </row>
    <row r="300" spans="1:65" s="12" customFormat="1" ht="11.25">
      <c r="B300" s="203"/>
      <c r="C300" s="204"/>
      <c r="D300" s="193" t="s">
        <v>200</v>
      </c>
      <c r="E300" s="205" t="s">
        <v>1</v>
      </c>
      <c r="F300" s="206" t="s">
        <v>1538</v>
      </c>
      <c r="G300" s="204"/>
      <c r="H300" s="205" t="s">
        <v>1</v>
      </c>
      <c r="I300" s="207"/>
      <c r="J300" s="204"/>
      <c r="K300" s="204"/>
      <c r="L300" s="208"/>
      <c r="M300" s="209"/>
      <c r="N300" s="210"/>
      <c r="O300" s="210"/>
      <c r="P300" s="210"/>
      <c r="Q300" s="210"/>
      <c r="R300" s="210"/>
      <c r="S300" s="210"/>
      <c r="T300" s="211"/>
      <c r="AT300" s="212" t="s">
        <v>200</v>
      </c>
      <c r="AU300" s="212" t="s">
        <v>81</v>
      </c>
      <c r="AV300" s="12" t="s">
        <v>81</v>
      </c>
      <c r="AW300" s="12" t="s">
        <v>30</v>
      </c>
      <c r="AX300" s="12" t="s">
        <v>73</v>
      </c>
      <c r="AY300" s="212" t="s">
        <v>124</v>
      </c>
    </row>
    <row r="301" spans="1:65" s="13" customFormat="1" ht="11.25">
      <c r="B301" s="213"/>
      <c r="C301" s="214"/>
      <c r="D301" s="193" t="s">
        <v>200</v>
      </c>
      <c r="E301" s="215" t="s">
        <v>1</v>
      </c>
      <c r="F301" s="216" t="s">
        <v>1670</v>
      </c>
      <c r="G301" s="214"/>
      <c r="H301" s="217">
        <v>58</v>
      </c>
      <c r="I301" s="218"/>
      <c r="J301" s="214"/>
      <c r="K301" s="214"/>
      <c r="L301" s="219"/>
      <c r="M301" s="220"/>
      <c r="N301" s="221"/>
      <c r="O301" s="221"/>
      <c r="P301" s="221"/>
      <c r="Q301" s="221"/>
      <c r="R301" s="221"/>
      <c r="S301" s="221"/>
      <c r="T301" s="222"/>
      <c r="AT301" s="223" t="s">
        <v>200</v>
      </c>
      <c r="AU301" s="223" t="s">
        <v>81</v>
      </c>
      <c r="AV301" s="13" t="s">
        <v>83</v>
      </c>
      <c r="AW301" s="13" t="s">
        <v>30</v>
      </c>
      <c r="AX301" s="13" t="s">
        <v>73</v>
      </c>
      <c r="AY301" s="223" t="s">
        <v>124</v>
      </c>
    </row>
    <row r="302" spans="1:65" s="14" customFormat="1" ht="11.25">
      <c r="B302" s="224"/>
      <c r="C302" s="225"/>
      <c r="D302" s="193" t="s">
        <v>200</v>
      </c>
      <c r="E302" s="226" t="s">
        <v>1</v>
      </c>
      <c r="F302" s="227" t="s">
        <v>205</v>
      </c>
      <c r="G302" s="225"/>
      <c r="H302" s="228">
        <v>58</v>
      </c>
      <c r="I302" s="229"/>
      <c r="J302" s="225"/>
      <c r="K302" s="225"/>
      <c r="L302" s="230"/>
      <c r="M302" s="231"/>
      <c r="N302" s="232"/>
      <c r="O302" s="232"/>
      <c r="P302" s="232"/>
      <c r="Q302" s="232"/>
      <c r="R302" s="232"/>
      <c r="S302" s="232"/>
      <c r="T302" s="233"/>
      <c r="AT302" s="234" t="s">
        <v>200</v>
      </c>
      <c r="AU302" s="234" t="s">
        <v>81</v>
      </c>
      <c r="AV302" s="14" t="s">
        <v>129</v>
      </c>
      <c r="AW302" s="14" t="s">
        <v>30</v>
      </c>
      <c r="AX302" s="14" t="s">
        <v>81</v>
      </c>
      <c r="AY302" s="234" t="s">
        <v>124</v>
      </c>
    </row>
    <row r="303" spans="1:65" s="2" customFormat="1" ht="24.2" customHeight="1">
      <c r="A303" s="34"/>
      <c r="B303" s="35"/>
      <c r="C303" s="179" t="s">
        <v>1671</v>
      </c>
      <c r="D303" s="179" t="s">
        <v>125</v>
      </c>
      <c r="E303" s="180" t="s">
        <v>1672</v>
      </c>
      <c r="F303" s="181" t="s">
        <v>1673</v>
      </c>
      <c r="G303" s="182" t="s">
        <v>226</v>
      </c>
      <c r="H303" s="183">
        <v>65</v>
      </c>
      <c r="I303" s="184"/>
      <c r="J303" s="185">
        <f>ROUND(I303*H303,2)</f>
        <v>0</v>
      </c>
      <c r="K303" s="186"/>
      <c r="L303" s="39"/>
      <c r="M303" s="187" t="s">
        <v>1</v>
      </c>
      <c r="N303" s="188" t="s">
        <v>38</v>
      </c>
      <c r="O303" s="71"/>
      <c r="P303" s="189">
        <f>O303*H303</f>
        <v>0</v>
      </c>
      <c r="Q303" s="189">
        <v>0</v>
      </c>
      <c r="R303" s="189">
        <f>Q303*H303</f>
        <v>0</v>
      </c>
      <c r="S303" s="189">
        <v>0</v>
      </c>
      <c r="T303" s="190">
        <f>S303*H303</f>
        <v>0</v>
      </c>
      <c r="U303" s="34"/>
      <c r="V303" s="34"/>
      <c r="W303" s="34"/>
      <c r="X303" s="34"/>
      <c r="Y303" s="34"/>
      <c r="Z303" s="34"/>
      <c r="AA303" s="34"/>
      <c r="AB303" s="34"/>
      <c r="AC303" s="34"/>
      <c r="AD303" s="34"/>
      <c r="AE303" s="34"/>
      <c r="AR303" s="191" t="s">
        <v>129</v>
      </c>
      <c r="AT303" s="191" t="s">
        <v>125</v>
      </c>
      <c r="AU303" s="191" t="s">
        <v>81</v>
      </c>
      <c r="AY303" s="17" t="s">
        <v>124</v>
      </c>
      <c r="BE303" s="192">
        <f>IF(N303="základní",J303,0)</f>
        <v>0</v>
      </c>
      <c r="BF303" s="192">
        <f>IF(N303="snížená",J303,0)</f>
        <v>0</v>
      </c>
      <c r="BG303" s="192">
        <f>IF(N303="zákl. přenesená",J303,0)</f>
        <v>0</v>
      </c>
      <c r="BH303" s="192">
        <f>IF(N303="sníž. přenesená",J303,0)</f>
        <v>0</v>
      </c>
      <c r="BI303" s="192">
        <f>IF(N303="nulová",J303,0)</f>
        <v>0</v>
      </c>
      <c r="BJ303" s="17" t="s">
        <v>81</v>
      </c>
      <c r="BK303" s="192">
        <f>ROUND(I303*H303,2)</f>
        <v>0</v>
      </c>
      <c r="BL303" s="17" t="s">
        <v>129</v>
      </c>
      <c r="BM303" s="191" t="s">
        <v>907</v>
      </c>
    </row>
    <row r="304" spans="1:65" s="12" customFormat="1" ht="11.25">
      <c r="B304" s="203"/>
      <c r="C304" s="204"/>
      <c r="D304" s="193" t="s">
        <v>200</v>
      </c>
      <c r="E304" s="205" t="s">
        <v>1</v>
      </c>
      <c r="F304" s="206" t="s">
        <v>1538</v>
      </c>
      <c r="G304" s="204"/>
      <c r="H304" s="205" t="s">
        <v>1</v>
      </c>
      <c r="I304" s="207"/>
      <c r="J304" s="204"/>
      <c r="K304" s="204"/>
      <c r="L304" s="208"/>
      <c r="M304" s="209"/>
      <c r="N304" s="210"/>
      <c r="O304" s="210"/>
      <c r="P304" s="210"/>
      <c r="Q304" s="210"/>
      <c r="R304" s="210"/>
      <c r="S304" s="210"/>
      <c r="T304" s="211"/>
      <c r="AT304" s="212" t="s">
        <v>200</v>
      </c>
      <c r="AU304" s="212" t="s">
        <v>81</v>
      </c>
      <c r="AV304" s="12" t="s">
        <v>81</v>
      </c>
      <c r="AW304" s="12" t="s">
        <v>30</v>
      </c>
      <c r="AX304" s="12" t="s">
        <v>73</v>
      </c>
      <c r="AY304" s="212" t="s">
        <v>124</v>
      </c>
    </row>
    <row r="305" spans="1:65" s="13" customFormat="1" ht="11.25">
      <c r="B305" s="213"/>
      <c r="C305" s="214"/>
      <c r="D305" s="193" t="s">
        <v>200</v>
      </c>
      <c r="E305" s="215" t="s">
        <v>1</v>
      </c>
      <c r="F305" s="216" t="s">
        <v>677</v>
      </c>
      <c r="G305" s="214"/>
      <c r="H305" s="217">
        <v>65</v>
      </c>
      <c r="I305" s="218"/>
      <c r="J305" s="214"/>
      <c r="K305" s="214"/>
      <c r="L305" s="219"/>
      <c r="M305" s="220"/>
      <c r="N305" s="221"/>
      <c r="O305" s="221"/>
      <c r="P305" s="221"/>
      <c r="Q305" s="221"/>
      <c r="R305" s="221"/>
      <c r="S305" s="221"/>
      <c r="T305" s="222"/>
      <c r="AT305" s="223" t="s">
        <v>200</v>
      </c>
      <c r="AU305" s="223" t="s">
        <v>81</v>
      </c>
      <c r="AV305" s="13" t="s">
        <v>83</v>
      </c>
      <c r="AW305" s="13" t="s">
        <v>30</v>
      </c>
      <c r="AX305" s="13" t="s">
        <v>73</v>
      </c>
      <c r="AY305" s="223" t="s">
        <v>124</v>
      </c>
    </row>
    <row r="306" spans="1:65" s="14" customFormat="1" ht="11.25">
      <c r="B306" s="224"/>
      <c r="C306" s="225"/>
      <c r="D306" s="193" t="s">
        <v>200</v>
      </c>
      <c r="E306" s="226" t="s">
        <v>1</v>
      </c>
      <c r="F306" s="227" t="s">
        <v>205</v>
      </c>
      <c r="G306" s="225"/>
      <c r="H306" s="228">
        <v>65</v>
      </c>
      <c r="I306" s="229"/>
      <c r="J306" s="225"/>
      <c r="K306" s="225"/>
      <c r="L306" s="230"/>
      <c r="M306" s="231"/>
      <c r="N306" s="232"/>
      <c r="O306" s="232"/>
      <c r="P306" s="232"/>
      <c r="Q306" s="232"/>
      <c r="R306" s="232"/>
      <c r="S306" s="232"/>
      <c r="T306" s="233"/>
      <c r="AT306" s="234" t="s">
        <v>200</v>
      </c>
      <c r="AU306" s="234" t="s">
        <v>81</v>
      </c>
      <c r="AV306" s="14" t="s">
        <v>129</v>
      </c>
      <c r="AW306" s="14" t="s">
        <v>30</v>
      </c>
      <c r="AX306" s="14" t="s">
        <v>81</v>
      </c>
      <c r="AY306" s="234" t="s">
        <v>124</v>
      </c>
    </row>
    <row r="307" spans="1:65" s="2" customFormat="1" ht="24.2" customHeight="1">
      <c r="A307" s="34"/>
      <c r="B307" s="35"/>
      <c r="C307" s="179" t="s">
        <v>1674</v>
      </c>
      <c r="D307" s="179" t="s">
        <v>125</v>
      </c>
      <c r="E307" s="180" t="s">
        <v>1675</v>
      </c>
      <c r="F307" s="181" t="s">
        <v>1676</v>
      </c>
      <c r="G307" s="182" t="s">
        <v>226</v>
      </c>
      <c r="H307" s="183">
        <v>18</v>
      </c>
      <c r="I307" s="184"/>
      <c r="J307" s="185">
        <f>ROUND(I307*H307,2)</f>
        <v>0</v>
      </c>
      <c r="K307" s="186"/>
      <c r="L307" s="39"/>
      <c r="M307" s="187" t="s">
        <v>1</v>
      </c>
      <c r="N307" s="188" t="s">
        <v>38</v>
      </c>
      <c r="O307" s="71"/>
      <c r="P307" s="189">
        <f>O307*H307</f>
        <v>0</v>
      </c>
      <c r="Q307" s="189">
        <v>0</v>
      </c>
      <c r="R307" s="189">
        <f>Q307*H307</f>
        <v>0</v>
      </c>
      <c r="S307" s="189">
        <v>0</v>
      </c>
      <c r="T307" s="190">
        <f>S307*H307</f>
        <v>0</v>
      </c>
      <c r="U307" s="34"/>
      <c r="V307" s="34"/>
      <c r="W307" s="34"/>
      <c r="X307" s="34"/>
      <c r="Y307" s="34"/>
      <c r="Z307" s="34"/>
      <c r="AA307" s="34"/>
      <c r="AB307" s="34"/>
      <c r="AC307" s="34"/>
      <c r="AD307" s="34"/>
      <c r="AE307" s="34"/>
      <c r="AR307" s="191" t="s">
        <v>129</v>
      </c>
      <c r="AT307" s="191" t="s">
        <v>125</v>
      </c>
      <c r="AU307" s="191" t="s">
        <v>81</v>
      </c>
      <c r="AY307" s="17" t="s">
        <v>124</v>
      </c>
      <c r="BE307" s="192">
        <f>IF(N307="základní",J307,0)</f>
        <v>0</v>
      </c>
      <c r="BF307" s="192">
        <f>IF(N307="snížená",J307,0)</f>
        <v>0</v>
      </c>
      <c r="BG307" s="192">
        <f>IF(N307="zákl. přenesená",J307,0)</f>
        <v>0</v>
      </c>
      <c r="BH307" s="192">
        <f>IF(N307="sníž. přenesená",J307,0)</f>
        <v>0</v>
      </c>
      <c r="BI307" s="192">
        <f>IF(N307="nulová",J307,0)</f>
        <v>0</v>
      </c>
      <c r="BJ307" s="17" t="s">
        <v>81</v>
      </c>
      <c r="BK307" s="192">
        <f>ROUND(I307*H307,2)</f>
        <v>0</v>
      </c>
      <c r="BL307" s="17" t="s">
        <v>129</v>
      </c>
      <c r="BM307" s="191" t="s">
        <v>929</v>
      </c>
    </row>
    <row r="308" spans="1:65" s="13" customFormat="1" ht="11.25">
      <c r="B308" s="213"/>
      <c r="C308" s="214"/>
      <c r="D308" s="193" t="s">
        <v>200</v>
      </c>
      <c r="E308" s="215" t="s">
        <v>1</v>
      </c>
      <c r="F308" s="216" t="s">
        <v>167</v>
      </c>
      <c r="G308" s="214"/>
      <c r="H308" s="217">
        <v>18</v>
      </c>
      <c r="I308" s="218"/>
      <c r="J308" s="214"/>
      <c r="K308" s="214"/>
      <c r="L308" s="219"/>
      <c r="M308" s="220"/>
      <c r="N308" s="221"/>
      <c r="O308" s="221"/>
      <c r="P308" s="221"/>
      <c r="Q308" s="221"/>
      <c r="R308" s="221"/>
      <c r="S308" s="221"/>
      <c r="T308" s="222"/>
      <c r="AT308" s="223" t="s">
        <v>200</v>
      </c>
      <c r="AU308" s="223" t="s">
        <v>81</v>
      </c>
      <c r="AV308" s="13" t="s">
        <v>83</v>
      </c>
      <c r="AW308" s="13" t="s">
        <v>30</v>
      </c>
      <c r="AX308" s="13" t="s">
        <v>73</v>
      </c>
      <c r="AY308" s="223" t="s">
        <v>124</v>
      </c>
    </row>
    <row r="309" spans="1:65" s="14" customFormat="1" ht="11.25">
      <c r="B309" s="224"/>
      <c r="C309" s="225"/>
      <c r="D309" s="193" t="s">
        <v>200</v>
      </c>
      <c r="E309" s="226" t="s">
        <v>1</v>
      </c>
      <c r="F309" s="227" t="s">
        <v>205</v>
      </c>
      <c r="G309" s="225"/>
      <c r="H309" s="228">
        <v>18</v>
      </c>
      <c r="I309" s="229"/>
      <c r="J309" s="225"/>
      <c r="K309" s="225"/>
      <c r="L309" s="230"/>
      <c r="M309" s="231"/>
      <c r="N309" s="232"/>
      <c r="O309" s="232"/>
      <c r="P309" s="232"/>
      <c r="Q309" s="232"/>
      <c r="R309" s="232"/>
      <c r="S309" s="232"/>
      <c r="T309" s="233"/>
      <c r="AT309" s="234" t="s">
        <v>200</v>
      </c>
      <c r="AU309" s="234" t="s">
        <v>81</v>
      </c>
      <c r="AV309" s="14" t="s">
        <v>129</v>
      </c>
      <c r="AW309" s="14" t="s">
        <v>30</v>
      </c>
      <c r="AX309" s="14" t="s">
        <v>81</v>
      </c>
      <c r="AY309" s="234" t="s">
        <v>124</v>
      </c>
    </row>
    <row r="310" spans="1:65" s="2" customFormat="1" ht="21.75" customHeight="1">
      <c r="A310" s="34"/>
      <c r="B310" s="35"/>
      <c r="C310" s="179" t="s">
        <v>1677</v>
      </c>
      <c r="D310" s="179" t="s">
        <v>125</v>
      </c>
      <c r="E310" s="180" t="s">
        <v>1678</v>
      </c>
      <c r="F310" s="181" t="s">
        <v>1679</v>
      </c>
      <c r="G310" s="182" t="s">
        <v>226</v>
      </c>
      <c r="H310" s="183">
        <v>6</v>
      </c>
      <c r="I310" s="184"/>
      <c r="J310" s="185">
        <f>ROUND(I310*H310,2)</f>
        <v>0</v>
      </c>
      <c r="K310" s="186"/>
      <c r="L310" s="39"/>
      <c r="M310" s="187" t="s">
        <v>1</v>
      </c>
      <c r="N310" s="188" t="s">
        <v>38</v>
      </c>
      <c r="O310" s="71"/>
      <c r="P310" s="189">
        <f>O310*H310</f>
        <v>0</v>
      </c>
      <c r="Q310" s="189">
        <v>0</v>
      </c>
      <c r="R310" s="189">
        <f>Q310*H310</f>
        <v>0</v>
      </c>
      <c r="S310" s="189">
        <v>0</v>
      </c>
      <c r="T310" s="190">
        <f>S310*H310</f>
        <v>0</v>
      </c>
      <c r="U310" s="34"/>
      <c r="V310" s="34"/>
      <c r="W310" s="34"/>
      <c r="X310" s="34"/>
      <c r="Y310" s="34"/>
      <c r="Z310" s="34"/>
      <c r="AA310" s="34"/>
      <c r="AB310" s="34"/>
      <c r="AC310" s="34"/>
      <c r="AD310" s="34"/>
      <c r="AE310" s="34"/>
      <c r="AR310" s="191" t="s">
        <v>129</v>
      </c>
      <c r="AT310" s="191" t="s">
        <v>125</v>
      </c>
      <c r="AU310" s="191" t="s">
        <v>81</v>
      </c>
      <c r="AY310" s="17" t="s">
        <v>124</v>
      </c>
      <c r="BE310" s="192">
        <f>IF(N310="základní",J310,0)</f>
        <v>0</v>
      </c>
      <c r="BF310" s="192">
        <f>IF(N310="snížená",J310,0)</f>
        <v>0</v>
      </c>
      <c r="BG310" s="192">
        <f>IF(N310="zákl. přenesená",J310,0)</f>
        <v>0</v>
      </c>
      <c r="BH310" s="192">
        <f>IF(N310="sníž. přenesená",J310,0)</f>
        <v>0</v>
      </c>
      <c r="BI310" s="192">
        <f>IF(N310="nulová",J310,0)</f>
        <v>0</v>
      </c>
      <c r="BJ310" s="17" t="s">
        <v>81</v>
      </c>
      <c r="BK310" s="192">
        <f>ROUND(I310*H310,2)</f>
        <v>0</v>
      </c>
      <c r="BL310" s="17" t="s">
        <v>129</v>
      </c>
      <c r="BM310" s="191" t="s">
        <v>933</v>
      </c>
    </row>
    <row r="311" spans="1:65" s="13" customFormat="1" ht="11.25">
      <c r="B311" s="213"/>
      <c r="C311" s="214"/>
      <c r="D311" s="193" t="s">
        <v>200</v>
      </c>
      <c r="E311" s="215" t="s">
        <v>1</v>
      </c>
      <c r="F311" s="216" t="s">
        <v>138</v>
      </c>
      <c r="G311" s="214"/>
      <c r="H311" s="217">
        <v>6</v>
      </c>
      <c r="I311" s="218"/>
      <c r="J311" s="214"/>
      <c r="K311" s="214"/>
      <c r="L311" s="219"/>
      <c r="M311" s="220"/>
      <c r="N311" s="221"/>
      <c r="O311" s="221"/>
      <c r="P311" s="221"/>
      <c r="Q311" s="221"/>
      <c r="R311" s="221"/>
      <c r="S311" s="221"/>
      <c r="T311" s="222"/>
      <c r="AT311" s="223" t="s">
        <v>200</v>
      </c>
      <c r="AU311" s="223" t="s">
        <v>81</v>
      </c>
      <c r="AV311" s="13" t="s">
        <v>83</v>
      </c>
      <c r="AW311" s="13" t="s">
        <v>30</v>
      </c>
      <c r="AX311" s="13" t="s">
        <v>73</v>
      </c>
      <c r="AY311" s="223" t="s">
        <v>124</v>
      </c>
    </row>
    <row r="312" spans="1:65" s="14" customFormat="1" ht="11.25">
      <c r="B312" s="224"/>
      <c r="C312" s="225"/>
      <c r="D312" s="193" t="s">
        <v>200</v>
      </c>
      <c r="E312" s="226" t="s">
        <v>1</v>
      </c>
      <c r="F312" s="227" t="s">
        <v>205</v>
      </c>
      <c r="G312" s="225"/>
      <c r="H312" s="228">
        <v>6</v>
      </c>
      <c r="I312" s="229"/>
      <c r="J312" s="225"/>
      <c r="K312" s="225"/>
      <c r="L312" s="230"/>
      <c r="M312" s="231"/>
      <c r="N312" s="232"/>
      <c r="O312" s="232"/>
      <c r="P312" s="232"/>
      <c r="Q312" s="232"/>
      <c r="R312" s="232"/>
      <c r="S312" s="232"/>
      <c r="T312" s="233"/>
      <c r="AT312" s="234" t="s">
        <v>200</v>
      </c>
      <c r="AU312" s="234" t="s">
        <v>81</v>
      </c>
      <c r="AV312" s="14" t="s">
        <v>129</v>
      </c>
      <c r="AW312" s="14" t="s">
        <v>30</v>
      </c>
      <c r="AX312" s="14" t="s">
        <v>81</v>
      </c>
      <c r="AY312" s="234" t="s">
        <v>124</v>
      </c>
    </row>
    <row r="313" spans="1:65" s="2" customFormat="1" ht="24.2" customHeight="1">
      <c r="A313" s="34"/>
      <c r="B313" s="35"/>
      <c r="C313" s="179" t="s">
        <v>1677</v>
      </c>
      <c r="D313" s="179" t="s">
        <v>125</v>
      </c>
      <c r="E313" s="180" t="s">
        <v>1680</v>
      </c>
      <c r="F313" s="181" t="s">
        <v>1681</v>
      </c>
      <c r="G313" s="182" t="s">
        <v>226</v>
      </c>
      <c r="H313" s="183">
        <v>2</v>
      </c>
      <c r="I313" s="184"/>
      <c r="J313" s="185">
        <f>ROUND(I313*H313,2)</f>
        <v>0</v>
      </c>
      <c r="K313" s="186"/>
      <c r="L313" s="39"/>
      <c r="M313" s="187" t="s">
        <v>1</v>
      </c>
      <c r="N313" s="188" t="s">
        <v>38</v>
      </c>
      <c r="O313" s="71"/>
      <c r="P313" s="189">
        <f>O313*H313</f>
        <v>0</v>
      </c>
      <c r="Q313" s="189">
        <v>0</v>
      </c>
      <c r="R313" s="189">
        <f>Q313*H313</f>
        <v>0</v>
      </c>
      <c r="S313" s="189">
        <v>0</v>
      </c>
      <c r="T313" s="190">
        <f>S313*H313</f>
        <v>0</v>
      </c>
      <c r="U313" s="34"/>
      <c r="V313" s="34"/>
      <c r="W313" s="34"/>
      <c r="X313" s="34"/>
      <c r="Y313" s="34"/>
      <c r="Z313" s="34"/>
      <c r="AA313" s="34"/>
      <c r="AB313" s="34"/>
      <c r="AC313" s="34"/>
      <c r="AD313" s="34"/>
      <c r="AE313" s="34"/>
      <c r="AR313" s="191" t="s">
        <v>129</v>
      </c>
      <c r="AT313" s="191" t="s">
        <v>125</v>
      </c>
      <c r="AU313" s="191" t="s">
        <v>81</v>
      </c>
      <c r="AY313" s="17" t="s">
        <v>124</v>
      </c>
      <c r="BE313" s="192">
        <f>IF(N313="základní",J313,0)</f>
        <v>0</v>
      </c>
      <c r="BF313" s="192">
        <f>IF(N313="snížená",J313,0)</f>
        <v>0</v>
      </c>
      <c r="BG313" s="192">
        <f>IF(N313="zákl. přenesená",J313,0)</f>
        <v>0</v>
      </c>
      <c r="BH313" s="192">
        <f>IF(N313="sníž. přenesená",J313,0)</f>
        <v>0</v>
      </c>
      <c r="BI313" s="192">
        <f>IF(N313="nulová",J313,0)</f>
        <v>0</v>
      </c>
      <c r="BJ313" s="17" t="s">
        <v>81</v>
      </c>
      <c r="BK313" s="192">
        <f>ROUND(I313*H313,2)</f>
        <v>0</v>
      </c>
      <c r="BL313" s="17" t="s">
        <v>129</v>
      </c>
      <c r="BM313" s="191" t="s">
        <v>941</v>
      </c>
    </row>
    <row r="314" spans="1:65" s="13" customFormat="1" ht="11.25">
      <c r="B314" s="213"/>
      <c r="C314" s="214"/>
      <c r="D314" s="193" t="s">
        <v>200</v>
      </c>
      <c r="E314" s="215" t="s">
        <v>1</v>
      </c>
      <c r="F314" s="216" t="s">
        <v>83</v>
      </c>
      <c r="G314" s="214"/>
      <c r="H314" s="217">
        <v>2</v>
      </c>
      <c r="I314" s="218"/>
      <c r="J314" s="214"/>
      <c r="K314" s="214"/>
      <c r="L314" s="219"/>
      <c r="M314" s="220"/>
      <c r="N314" s="221"/>
      <c r="O314" s="221"/>
      <c r="P314" s="221"/>
      <c r="Q314" s="221"/>
      <c r="R314" s="221"/>
      <c r="S314" s="221"/>
      <c r="T314" s="222"/>
      <c r="AT314" s="223" t="s">
        <v>200</v>
      </c>
      <c r="AU314" s="223" t="s">
        <v>81</v>
      </c>
      <c r="AV314" s="13" t="s">
        <v>83</v>
      </c>
      <c r="AW314" s="13" t="s">
        <v>30</v>
      </c>
      <c r="AX314" s="13" t="s">
        <v>73</v>
      </c>
      <c r="AY314" s="223" t="s">
        <v>124</v>
      </c>
    </row>
    <row r="315" spans="1:65" s="14" customFormat="1" ht="11.25">
      <c r="B315" s="224"/>
      <c r="C315" s="225"/>
      <c r="D315" s="193" t="s">
        <v>200</v>
      </c>
      <c r="E315" s="226" t="s">
        <v>1</v>
      </c>
      <c r="F315" s="227" t="s">
        <v>205</v>
      </c>
      <c r="G315" s="225"/>
      <c r="H315" s="228">
        <v>2</v>
      </c>
      <c r="I315" s="229"/>
      <c r="J315" s="225"/>
      <c r="K315" s="225"/>
      <c r="L315" s="230"/>
      <c r="M315" s="231"/>
      <c r="N315" s="232"/>
      <c r="O315" s="232"/>
      <c r="P315" s="232"/>
      <c r="Q315" s="232"/>
      <c r="R315" s="232"/>
      <c r="S315" s="232"/>
      <c r="T315" s="233"/>
      <c r="AT315" s="234" t="s">
        <v>200</v>
      </c>
      <c r="AU315" s="234" t="s">
        <v>81</v>
      </c>
      <c r="AV315" s="14" t="s">
        <v>129</v>
      </c>
      <c r="AW315" s="14" t="s">
        <v>30</v>
      </c>
      <c r="AX315" s="14" t="s">
        <v>81</v>
      </c>
      <c r="AY315" s="234" t="s">
        <v>124</v>
      </c>
    </row>
    <row r="316" spans="1:65" s="2" customFormat="1" ht="24.2" customHeight="1">
      <c r="A316" s="34"/>
      <c r="B316" s="35"/>
      <c r="C316" s="179" t="s">
        <v>1682</v>
      </c>
      <c r="D316" s="179" t="s">
        <v>125</v>
      </c>
      <c r="E316" s="180" t="s">
        <v>1683</v>
      </c>
      <c r="F316" s="181" t="s">
        <v>1684</v>
      </c>
      <c r="G316" s="182" t="s">
        <v>226</v>
      </c>
      <c r="H316" s="183">
        <v>18</v>
      </c>
      <c r="I316" s="184"/>
      <c r="J316" s="185">
        <f>ROUND(I316*H316,2)</f>
        <v>0</v>
      </c>
      <c r="K316" s="186"/>
      <c r="L316" s="39"/>
      <c r="M316" s="187" t="s">
        <v>1</v>
      </c>
      <c r="N316" s="188" t="s">
        <v>38</v>
      </c>
      <c r="O316" s="71"/>
      <c r="P316" s="189">
        <f>O316*H316</f>
        <v>0</v>
      </c>
      <c r="Q316" s="189">
        <v>0</v>
      </c>
      <c r="R316" s="189">
        <f>Q316*H316</f>
        <v>0</v>
      </c>
      <c r="S316" s="189">
        <v>0</v>
      </c>
      <c r="T316" s="190">
        <f>S316*H316</f>
        <v>0</v>
      </c>
      <c r="U316" s="34"/>
      <c r="V316" s="34"/>
      <c r="W316" s="34"/>
      <c r="X316" s="34"/>
      <c r="Y316" s="34"/>
      <c r="Z316" s="34"/>
      <c r="AA316" s="34"/>
      <c r="AB316" s="34"/>
      <c r="AC316" s="34"/>
      <c r="AD316" s="34"/>
      <c r="AE316" s="34"/>
      <c r="AR316" s="191" t="s">
        <v>129</v>
      </c>
      <c r="AT316" s="191" t="s">
        <v>125</v>
      </c>
      <c r="AU316" s="191" t="s">
        <v>81</v>
      </c>
      <c r="AY316" s="17" t="s">
        <v>124</v>
      </c>
      <c r="BE316" s="192">
        <f>IF(N316="základní",J316,0)</f>
        <v>0</v>
      </c>
      <c r="BF316" s="192">
        <f>IF(N316="snížená",J316,0)</f>
        <v>0</v>
      </c>
      <c r="BG316" s="192">
        <f>IF(N316="zákl. přenesená",J316,0)</f>
        <v>0</v>
      </c>
      <c r="BH316" s="192">
        <f>IF(N316="sníž. přenesená",J316,0)</f>
        <v>0</v>
      </c>
      <c r="BI316" s="192">
        <f>IF(N316="nulová",J316,0)</f>
        <v>0</v>
      </c>
      <c r="BJ316" s="17" t="s">
        <v>81</v>
      </c>
      <c r="BK316" s="192">
        <f>ROUND(I316*H316,2)</f>
        <v>0</v>
      </c>
      <c r="BL316" s="17" t="s">
        <v>129</v>
      </c>
      <c r="BM316" s="191" t="s">
        <v>1685</v>
      </c>
    </row>
    <row r="317" spans="1:65" s="12" customFormat="1" ht="11.25">
      <c r="B317" s="203"/>
      <c r="C317" s="204"/>
      <c r="D317" s="193" t="s">
        <v>200</v>
      </c>
      <c r="E317" s="205" t="s">
        <v>1</v>
      </c>
      <c r="F317" s="206" t="s">
        <v>1538</v>
      </c>
      <c r="G317" s="204"/>
      <c r="H317" s="205" t="s">
        <v>1</v>
      </c>
      <c r="I317" s="207"/>
      <c r="J317" s="204"/>
      <c r="K317" s="204"/>
      <c r="L317" s="208"/>
      <c r="M317" s="209"/>
      <c r="N317" s="210"/>
      <c r="O317" s="210"/>
      <c r="P317" s="210"/>
      <c r="Q317" s="210"/>
      <c r="R317" s="210"/>
      <c r="S317" s="210"/>
      <c r="T317" s="211"/>
      <c r="AT317" s="212" t="s">
        <v>200</v>
      </c>
      <c r="AU317" s="212" t="s">
        <v>81</v>
      </c>
      <c r="AV317" s="12" t="s">
        <v>81</v>
      </c>
      <c r="AW317" s="12" t="s">
        <v>30</v>
      </c>
      <c r="AX317" s="12" t="s">
        <v>73</v>
      </c>
      <c r="AY317" s="212" t="s">
        <v>124</v>
      </c>
    </row>
    <row r="318" spans="1:65" s="13" customFormat="1" ht="11.25">
      <c r="B318" s="213"/>
      <c r="C318" s="214"/>
      <c r="D318" s="193" t="s">
        <v>200</v>
      </c>
      <c r="E318" s="215" t="s">
        <v>1</v>
      </c>
      <c r="F318" s="216" t="s">
        <v>167</v>
      </c>
      <c r="G318" s="214"/>
      <c r="H318" s="217">
        <v>18</v>
      </c>
      <c r="I318" s="218"/>
      <c r="J318" s="214"/>
      <c r="K318" s="214"/>
      <c r="L318" s="219"/>
      <c r="M318" s="220"/>
      <c r="N318" s="221"/>
      <c r="O318" s="221"/>
      <c r="P318" s="221"/>
      <c r="Q318" s="221"/>
      <c r="R318" s="221"/>
      <c r="S318" s="221"/>
      <c r="T318" s="222"/>
      <c r="AT318" s="223" t="s">
        <v>200</v>
      </c>
      <c r="AU318" s="223" t="s">
        <v>81</v>
      </c>
      <c r="AV318" s="13" t="s">
        <v>83</v>
      </c>
      <c r="AW318" s="13" t="s">
        <v>30</v>
      </c>
      <c r="AX318" s="13" t="s">
        <v>73</v>
      </c>
      <c r="AY318" s="223" t="s">
        <v>124</v>
      </c>
    </row>
    <row r="319" spans="1:65" s="14" customFormat="1" ht="11.25">
      <c r="B319" s="224"/>
      <c r="C319" s="225"/>
      <c r="D319" s="193" t="s">
        <v>200</v>
      </c>
      <c r="E319" s="226" t="s">
        <v>1</v>
      </c>
      <c r="F319" s="227" t="s">
        <v>205</v>
      </c>
      <c r="G319" s="225"/>
      <c r="H319" s="228">
        <v>18</v>
      </c>
      <c r="I319" s="229"/>
      <c r="J319" s="225"/>
      <c r="K319" s="225"/>
      <c r="L319" s="230"/>
      <c r="M319" s="231"/>
      <c r="N319" s="232"/>
      <c r="O319" s="232"/>
      <c r="P319" s="232"/>
      <c r="Q319" s="232"/>
      <c r="R319" s="232"/>
      <c r="S319" s="232"/>
      <c r="T319" s="233"/>
      <c r="AT319" s="234" t="s">
        <v>200</v>
      </c>
      <c r="AU319" s="234" t="s">
        <v>81</v>
      </c>
      <c r="AV319" s="14" t="s">
        <v>129</v>
      </c>
      <c r="AW319" s="14" t="s">
        <v>30</v>
      </c>
      <c r="AX319" s="14" t="s">
        <v>81</v>
      </c>
      <c r="AY319" s="234" t="s">
        <v>124</v>
      </c>
    </row>
    <row r="320" spans="1:65" s="2" customFormat="1" ht="24.2" customHeight="1">
      <c r="A320" s="34"/>
      <c r="B320" s="35"/>
      <c r="C320" s="179" t="s">
        <v>1686</v>
      </c>
      <c r="D320" s="179" t="s">
        <v>125</v>
      </c>
      <c r="E320" s="180" t="s">
        <v>1687</v>
      </c>
      <c r="F320" s="181" t="s">
        <v>1688</v>
      </c>
      <c r="G320" s="182" t="s">
        <v>226</v>
      </c>
      <c r="H320" s="183">
        <v>6</v>
      </c>
      <c r="I320" s="184"/>
      <c r="J320" s="185">
        <f>ROUND(I320*H320,2)</f>
        <v>0</v>
      </c>
      <c r="K320" s="186"/>
      <c r="L320" s="39"/>
      <c r="M320" s="187" t="s">
        <v>1</v>
      </c>
      <c r="N320" s="188" t="s">
        <v>38</v>
      </c>
      <c r="O320" s="71"/>
      <c r="P320" s="189">
        <f>O320*H320</f>
        <v>0</v>
      </c>
      <c r="Q320" s="189">
        <v>0</v>
      </c>
      <c r="R320" s="189">
        <f>Q320*H320</f>
        <v>0</v>
      </c>
      <c r="S320" s="189">
        <v>0</v>
      </c>
      <c r="T320" s="190">
        <f>S320*H320</f>
        <v>0</v>
      </c>
      <c r="U320" s="34"/>
      <c r="V320" s="34"/>
      <c r="W320" s="34"/>
      <c r="X320" s="34"/>
      <c r="Y320" s="34"/>
      <c r="Z320" s="34"/>
      <c r="AA320" s="34"/>
      <c r="AB320" s="34"/>
      <c r="AC320" s="34"/>
      <c r="AD320" s="34"/>
      <c r="AE320" s="34"/>
      <c r="AR320" s="191" t="s">
        <v>129</v>
      </c>
      <c r="AT320" s="191" t="s">
        <v>125</v>
      </c>
      <c r="AU320" s="191" t="s">
        <v>81</v>
      </c>
      <c r="AY320" s="17" t="s">
        <v>124</v>
      </c>
      <c r="BE320" s="192">
        <f>IF(N320="základní",J320,0)</f>
        <v>0</v>
      </c>
      <c r="BF320" s="192">
        <f>IF(N320="snížená",J320,0)</f>
        <v>0</v>
      </c>
      <c r="BG320" s="192">
        <f>IF(N320="zákl. přenesená",J320,0)</f>
        <v>0</v>
      </c>
      <c r="BH320" s="192">
        <f>IF(N320="sníž. přenesená",J320,0)</f>
        <v>0</v>
      </c>
      <c r="BI320" s="192">
        <f>IF(N320="nulová",J320,0)</f>
        <v>0</v>
      </c>
      <c r="BJ320" s="17" t="s">
        <v>81</v>
      </c>
      <c r="BK320" s="192">
        <f>ROUND(I320*H320,2)</f>
        <v>0</v>
      </c>
      <c r="BL320" s="17" t="s">
        <v>129</v>
      </c>
      <c r="BM320" s="191" t="s">
        <v>963</v>
      </c>
    </row>
    <row r="321" spans="1:65" s="12" customFormat="1" ht="11.25">
      <c r="B321" s="203"/>
      <c r="C321" s="204"/>
      <c r="D321" s="193" t="s">
        <v>200</v>
      </c>
      <c r="E321" s="205" t="s">
        <v>1</v>
      </c>
      <c r="F321" s="206" t="s">
        <v>1538</v>
      </c>
      <c r="G321" s="204"/>
      <c r="H321" s="205" t="s">
        <v>1</v>
      </c>
      <c r="I321" s="207"/>
      <c r="J321" s="204"/>
      <c r="K321" s="204"/>
      <c r="L321" s="208"/>
      <c r="M321" s="209"/>
      <c r="N321" s="210"/>
      <c r="O321" s="210"/>
      <c r="P321" s="210"/>
      <c r="Q321" s="210"/>
      <c r="R321" s="210"/>
      <c r="S321" s="210"/>
      <c r="T321" s="211"/>
      <c r="AT321" s="212" t="s">
        <v>200</v>
      </c>
      <c r="AU321" s="212" t="s">
        <v>81</v>
      </c>
      <c r="AV321" s="12" t="s">
        <v>81</v>
      </c>
      <c r="AW321" s="12" t="s">
        <v>30</v>
      </c>
      <c r="AX321" s="12" t="s">
        <v>73</v>
      </c>
      <c r="AY321" s="212" t="s">
        <v>124</v>
      </c>
    </row>
    <row r="322" spans="1:65" s="13" customFormat="1" ht="11.25">
      <c r="B322" s="213"/>
      <c r="C322" s="214"/>
      <c r="D322" s="193" t="s">
        <v>200</v>
      </c>
      <c r="E322" s="215" t="s">
        <v>1</v>
      </c>
      <c r="F322" s="216" t="s">
        <v>138</v>
      </c>
      <c r="G322" s="214"/>
      <c r="H322" s="217">
        <v>6</v>
      </c>
      <c r="I322" s="218"/>
      <c r="J322" s="214"/>
      <c r="K322" s="214"/>
      <c r="L322" s="219"/>
      <c r="M322" s="220"/>
      <c r="N322" s="221"/>
      <c r="O322" s="221"/>
      <c r="P322" s="221"/>
      <c r="Q322" s="221"/>
      <c r="R322" s="221"/>
      <c r="S322" s="221"/>
      <c r="T322" s="222"/>
      <c r="AT322" s="223" t="s">
        <v>200</v>
      </c>
      <c r="AU322" s="223" t="s">
        <v>81</v>
      </c>
      <c r="AV322" s="13" t="s">
        <v>83</v>
      </c>
      <c r="AW322" s="13" t="s">
        <v>30</v>
      </c>
      <c r="AX322" s="13" t="s">
        <v>73</v>
      </c>
      <c r="AY322" s="223" t="s">
        <v>124</v>
      </c>
    </row>
    <row r="323" spans="1:65" s="14" customFormat="1" ht="11.25">
      <c r="B323" s="224"/>
      <c r="C323" s="225"/>
      <c r="D323" s="193" t="s">
        <v>200</v>
      </c>
      <c r="E323" s="226" t="s">
        <v>1</v>
      </c>
      <c r="F323" s="227" t="s">
        <v>205</v>
      </c>
      <c r="G323" s="225"/>
      <c r="H323" s="228">
        <v>6</v>
      </c>
      <c r="I323" s="229"/>
      <c r="J323" s="225"/>
      <c r="K323" s="225"/>
      <c r="L323" s="230"/>
      <c r="M323" s="231"/>
      <c r="N323" s="232"/>
      <c r="O323" s="232"/>
      <c r="P323" s="232"/>
      <c r="Q323" s="232"/>
      <c r="R323" s="232"/>
      <c r="S323" s="232"/>
      <c r="T323" s="233"/>
      <c r="AT323" s="234" t="s">
        <v>200</v>
      </c>
      <c r="AU323" s="234" t="s">
        <v>81</v>
      </c>
      <c r="AV323" s="14" t="s">
        <v>129</v>
      </c>
      <c r="AW323" s="14" t="s">
        <v>30</v>
      </c>
      <c r="AX323" s="14" t="s">
        <v>81</v>
      </c>
      <c r="AY323" s="234" t="s">
        <v>124</v>
      </c>
    </row>
    <row r="324" spans="1:65" s="2" customFormat="1" ht="24.2" customHeight="1">
      <c r="A324" s="34"/>
      <c r="B324" s="35"/>
      <c r="C324" s="179" t="s">
        <v>1686</v>
      </c>
      <c r="D324" s="179" t="s">
        <v>125</v>
      </c>
      <c r="E324" s="180" t="s">
        <v>1689</v>
      </c>
      <c r="F324" s="181" t="s">
        <v>1690</v>
      </c>
      <c r="G324" s="182" t="s">
        <v>226</v>
      </c>
      <c r="H324" s="183">
        <v>2</v>
      </c>
      <c r="I324" s="184"/>
      <c r="J324" s="185">
        <f>ROUND(I324*H324,2)</f>
        <v>0</v>
      </c>
      <c r="K324" s="186"/>
      <c r="L324" s="39"/>
      <c r="M324" s="187" t="s">
        <v>1</v>
      </c>
      <c r="N324" s="188" t="s">
        <v>38</v>
      </c>
      <c r="O324" s="71"/>
      <c r="P324" s="189">
        <f>O324*H324</f>
        <v>0</v>
      </c>
      <c r="Q324" s="189">
        <v>0</v>
      </c>
      <c r="R324" s="189">
        <f>Q324*H324</f>
        <v>0</v>
      </c>
      <c r="S324" s="189">
        <v>0</v>
      </c>
      <c r="T324" s="190">
        <f>S324*H324</f>
        <v>0</v>
      </c>
      <c r="U324" s="34"/>
      <c r="V324" s="34"/>
      <c r="W324" s="34"/>
      <c r="X324" s="34"/>
      <c r="Y324" s="34"/>
      <c r="Z324" s="34"/>
      <c r="AA324" s="34"/>
      <c r="AB324" s="34"/>
      <c r="AC324" s="34"/>
      <c r="AD324" s="34"/>
      <c r="AE324" s="34"/>
      <c r="AR324" s="191" t="s">
        <v>129</v>
      </c>
      <c r="AT324" s="191" t="s">
        <v>125</v>
      </c>
      <c r="AU324" s="191" t="s">
        <v>81</v>
      </c>
      <c r="AY324" s="17" t="s">
        <v>124</v>
      </c>
      <c r="BE324" s="192">
        <f>IF(N324="základní",J324,0)</f>
        <v>0</v>
      </c>
      <c r="BF324" s="192">
        <f>IF(N324="snížená",J324,0)</f>
        <v>0</v>
      </c>
      <c r="BG324" s="192">
        <f>IF(N324="zákl. přenesená",J324,0)</f>
        <v>0</v>
      </c>
      <c r="BH324" s="192">
        <f>IF(N324="sníž. přenesená",J324,0)</f>
        <v>0</v>
      </c>
      <c r="BI324" s="192">
        <f>IF(N324="nulová",J324,0)</f>
        <v>0</v>
      </c>
      <c r="BJ324" s="17" t="s">
        <v>81</v>
      </c>
      <c r="BK324" s="192">
        <f>ROUND(I324*H324,2)</f>
        <v>0</v>
      </c>
      <c r="BL324" s="17" t="s">
        <v>129</v>
      </c>
      <c r="BM324" s="191" t="s">
        <v>974</v>
      </c>
    </row>
    <row r="325" spans="1:65" s="12" customFormat="1" ht="11.25">
      <c r="B325" s="203"/>
      <c r="C325" s="204"/>
      <c r="D325" s="193" t="s">
        <v>200</v>
      </c>
      <c r="E325" s="205" t="s">
        <v>1</v>
      </c>
      <c r="F325" s="206" t="s">
        <v>1538</v>
      </c>
      <c r="G325" s="204"/>
      <c r="H325" s="205" t="s">
        <v>1</v>
      </c>
      <c r="I325" s="207"/>
      <c r="J325" s="204"/>
      <c r="K325" s="204"/>
      <c r="L325" s="208"/>
      <c r="M325" s="209"/>
      <c r="N325" s="210"/>
      <c r="O325" s="210"/>
      <c r="P325" s="210"/>
      <c r="Q325" s="210"/>
      <c r="R325" s="210"/>
      <c r="S325" s="210"/>
      <c r="T325" s="211"/>
      <c r="AT325" s="212" t="s">
        <v>200</v>
      </c>
      <c r="AU325" s="212" t="s">
        <v>81</v>
      </c>
      <c r="AV325" s="12" t="s">
        <v>81</v>
      </c>
      <c r="AW325" s="12" t="s">
        <v>30</v>
      </c>
      <c r="AX325" s="12" t="s">
        <v>73</v>
      </c>
      <c r="AY325" s="212" t="s">
        <v>124</v>
      </c>
    </row>
    <row r="326" spans="1:65" s="13" customFormat="1" ht="11.25">
      <c r="B326" s="213"/>
      <c r="C326" s="214"/>
      <c r="D326" s="193" t="s">
        <v>200</v>
      </c>
      <c r="E326" s="215" t="s">
        <v>1</v>
      </c>
      <c r="F326" s="216" t="s">
        <v>83</v>
      </c>
      <c r="G326" s="214"/>
      <c r="H326" s="217">
        <v>2</v>
      </c>
      <c r="I326" s="218"/>
      <c r="J326" s="214"/>
      <c r="K326" s="214"/>
      <c r="L326" s="219"/>
      <c r="M326" s="220"/>
      <c r="N326" s="221"/>
      <c r="O326" s="221"/>
      <c r="P326" s="221"/>
      <c r="Q326" s="221"/>
      <c r="R326" s="221"/>
      <c r="S326" s="221"/>
      <c r="T326" s="222"/>
      <c r="AT326" s="223" t="s">
        <v>200</v>
      </c>
      <c r="AU326" s="223" t="s">
        <v>81</v>
      </c>
      <c r="AV326" s="13" t="s">
        <v>83</v>
      </c>
      <c r="AW326" s="13" t="s">
        <v>30</v>
      </c>
      <c r="AX326" s="13" t="s">
        <v>73</v>
      </c>
      <c r="AY326" s="223" t="s">
        <v>124</v>
      </c>
    </row>
    <row r="327" spans="1:65" s="14" customFormat="1" ht="11.25">
      <c r="B327" s="224"/>
      <c r="C327" s="225"/>
      <c r="D327" s="193" t="s">
        <v>200</v>
      </c>
      <c r="E327" s="226" t="s">
        <v>1</v>
      </c>
      <c r="F327" s="227" t="s">
        <v>205</v>
      </c>
      <c r="G327" s="225"/>
      <c r="H327" s="228">
        <v>2</v>
      </c>
      <c r="I327" s="229"/>
      <c r="J327" s="225"/>
      <c r="K327" s="225"/>
      <c r="L327" s="230"/>
      <c r="M327" s="231"/>
      <c r="N327" s="232"/>
      <c r="O327" s="232"/>
      <c r="P327" s="232"/>
      <c r="Q327" s="232"/>
      <c r="R327" s="232"/>
      <c r="S327" s="232"/>
      <c r="T327" s="233"/>
      <c r="AT327" s="234" t="s">
        <v>200</v>
      </c>
      <c r="AU327" s="234" t="s">
        <v>81</v>
      </c>
      <c r="AV327" s="14" t="s">
        <v>129</v>
      </c>
      <c r="AW327" s="14" t="s">
        <v>30</v>
      </c>
      <c r="AX327" s="14" t="s">
        <v>81</v>
      </c>
      <c r="AY327" s="234" t="s">
        <v>124</v>
      </c>
    </row>
    <row r="328" spans="1:65" s="2" customFormat="1" ht="24.2" customHeight="1">
      <c r="A328" s="34"/>
      <c r="B328" s="35"/>
      <c r="C328" s="179" t="s">
        <v>1686</v>
      </c>
      <c r="D328" s="179" t="s">
        <v>125</v>
      </c>
      <c r="E328" s="180" t="s">
        <v>1691</v>
      </c>
      <c r="F328" s="181" t="s">
        <v>1692</v>
      </c>
      <c r="G328" s="182" t="s">
        <v>226</v>
      </c>
      <c r="H328" s="183">
        <v>2</v>
      </c>
      <c r="I328" s="184"/>
      <c r="J328" s="185">
        <f>ROUND(I328*H328,2)</f>
        <v>0</v>
      </c>
      <c r="K328" s="186"/>
      <c r="L328" s="39"/>
      <c r="M328" s="187" t="s">
        <v>1</v>
      </c>
      <c r="N328" s="188" t="s">
        <v>38</v>
      </c>
      <c r="O328" s="71"/>
      <c r="P328" s="189">
        <f>O328*H328</f>
        <v>0</v>
      </c>
      <c r="Q328" s="189">
        <v>0</v>
      </c>
      <c r="R328" s="189">
        <f>Q328*H328</f>
        <v>0</v>
      </c>
      <c r="S328" s="189">
        <v>0</v>
      </c>
      <c r="T328" s="190">
        <f>S328*H328</f>
        <v>0</v>
      </c>
      <c r="U328" s="34"/>
      <c r="V328" s="34"/>
      <c r="W328" s="34"/>
      <c r="X328" s="34"/>
      <c r="Y328" s="34"/>
      <c r="Z328" s="34"/>
      <c r="AA328" s="34"/>
      <c r="AB328" s="34"/>
      <c r="AC328" s="34"/>
      <c r="AD328" s="34"/>
      <c r="AE328" s="34"/>
      <c r="AR328" s="191" t="s">
        <v>129</v>
      </c>
      <c r="AT328" s="191" t="s">
        <v>125</v>
      </c>
      <c r="AU328" s="191" t="s">
        <v>81</v>
      </c>
      <c r="AY328" s="17" t="s">
        <v>124</v>
      </c>
      <c r="BE328" s="192">
        <f>IF(N328="základní",J328,0)</f>
        <v>0</v>
      </c>
      <c r="BF328" s="192">
        <f>IF(N328="snížená",J328,0)</f>
        <v>0</v>
      </c>
      <c r="BG328" s="192">
        <f>IF(N328="zákl. přenesená",J328,0)</f>
        <v>0</v>
      </c>
      <c r="BH328" s="192">
        <f>IF(N328="sníž. přenesená",J328,0)</f>
        <v>0</v>
      </c>
      <c r="BI328" s="192">
        <f>IF(N328="nulová",J328,0)</f>
        <v>0</v>
      </c>
      <c r="BJ328" s="17" t="s">
        <v>81</v>
      </c>
      <c r="BK328" s="192">
        <f>ROUND(I328*H328,2)</f>
        <v>0</v>
      </c>
      <c r="BL328" s="17" t="s">
        <v>129</v>
      </c>
      <c r="BM328" s="191" t="s">
        <v>979</v>
      </c>
    </row>
    <row r="329" spans="1:65" s="12" customFormat="1" ht="11.25">
      <c r="B329" s="203"/>
      <c r="C329" s="204"/>
      <c r="D329" s="193" t="s">
        <v>200</v>
      </c>
      <c r="E329" s="205" t="s">
        <v>1</v>
      </c>
      <c r="F329" s="206" t="s">
        <v>1538</v>
      </c>
      <c r="G329" s="204"/>
      <c r="H329" s="205" t="s">
        <v>1</v>
      </c>
      <c r="I329" s="207"/>
      <c r="J329" s="204"/>
      <c r="K329" s="204"/>
      <c r="L329" s="208"/>
      <c r="M329" s="209"/>
      <c r="N329" s="210"/>
      <c r="O329" s="210"/>
      <c r="P329" s="210"/>
      <c r="Q329" s="210"/>
      <c r="R329" s="210"/>
      <c r="S329" s="210"/>
      <c r="T329" s="211"/>
      <c r="AT329" s="212" t="s">
        <v>200</v>
      </c>
      <c r="AU329" s="212" t="s">
        <v>81</v>
      </c>
      <c r="AV329" s="12" t="s">
        <v>81</v>
      </c>
      <c r="AW329" s="12" t="s">
        <v>30</v>
      </c>
      <c r="AX329" s="12" t="s">
        <v>73</v>
      </c>
      <c r="AY329" s="212" t="s">
        <v>124</v>
      </c>
    </row>
    <row r="330" spans="1:65" s="13" customFormat="1" ht="11.25">
      <c r="B330" s="213"/>
      <c r="C330" s="214"/>
      <c r="D330" s="193" t="s">
        <v>200</v>
      </c>
      <c r="E330" s="215" t="s">
        <v>1</v>
      </c>
      <c r="F330" s="216" t="s">
        <v>83</v>
      </c>
      <c r="G330" s="214"/>
      <c r="H330" s="217">
        <v>2</v>
      </c>
      <c r="I330" s="218"/>
      <c r="J330" s="214"/>
      <c r="K330" s="214"/>
      <c r="L330" s="219"/>
      <c r="M330" s="220"/>
      <c r="N330" s="221"/>
      <c r="O330" s="221"/>
      <c r="P330" s="221"/>
      <c r="Q330" s="221"/>
      <c r="R330" s="221"/>
      <c r="S330" s="221"/>
      <c r="T330" s="222"/>
      <c r="AT330" s="223" t="s">
        <v>200</v>
      </c>
      <c r="AU330" s="223" t="s">
        <v>81</v>
      </c>
      <c r="AV330" s="13" t="s">
        <v>83</v>
      </c>
      <c r="AW330" s="13" t="s">
        <v>30</v>
      </c>
      <c r="AX330" s="13" t="s">
        <v>73</v>
      </c>
      <c r="AY330" s="223" t="s">
        <v>124</v>
      </c>
    </row>
    <row r="331" spans="1:65" s="14" customFormat="1" ht="11.25">
      <c r="B331" s="224"/>
      <c r="C331" s="225"/>
      <c r="D331" s="193" t="s">
        <v>200</v>
      </c>
      <c r="E331" s="226" t="s">
        <v>1</v>
      </c>
      <c r="F331" s="227" t="s">
        <v>205</v>
      </c>
      <c r="G331" s="225"/>
      <c r="H331" s="228">
        <v>2</v>
      </c>
      <c r="I331" s="229"/>
      <c r="J331" s="225"/>
      <c r="K331" s="225"/>
      <c r="L331" s="230"/>
      <c r="M331" s="231"/>
      <c r="N331" s="232"/>
      <c r="O331" s="232"/>
      <c r="P331" s="232"/>
      <c r="Q331" s="232"/>
      <c r="R331" s="232"/>
      <c r="S331" s="232"/>
      <c r="T331" s="233"/>
      <c r="AT331" s="234" t="s">
        <v>200</v>
      </c>
      <c r="AU331" s="234" t="s">
        <v>81</v>
      </c>
      <c r="AV331" s="14" t="s">
        <v>129</v>
      </c>
      <c r="AW331" s="14" t="s">
        <v>30</v>
      </c>
      <c r="AX331" s="14" t="s">
        <v>81</v>
      </c>
      <c r="AY331" s="234" t="s">
        <v>124</v>
      </c>
    </row>
    <row r="332" spans="1:65" s="2" customFormat="1" ht="24.2" customHeight="1">
      <c r="A332" s="34"/>
      <c r="B332" s="35"/>
      <c r="C332" s="179" t="s">
        <v>1693</v>
      </c>
      <c r="D332" s="179" t="s">
        <v>125</v>
      </c>
      <c r="E332" s="180" t="s">
        <v>1694</v>
      </c>
      <c r="F332" s="181" t="s">
        <v>1695</v>
      </c>
      <c r="G332" s="182" t="s">
        <v>226</v>
      </c>
      <c r="H332" s="183">
        <v>6</v>
      </c>
      <c r="I332" s="184"/>
      <c r="J332" s="185">
        <f>ROUND(I332*H332,2)</f>
        <v>0</v>
      </c>
      <c r="K332" s="186"/>
      <c r="L332" s="39"/>
      <c r="M332" s="187" t="s">
        <v>1</v>
      </c>
      <c r="N332" s="188" t="s">
        <v>38</v>
      </c>
      <c r="O332" s="71"/>
      <c r="P332" s="189">
        <f>O332*H332</f>
        <v>0</v>
      </c>
      <c r="Q332" s="189">
        <v>0</v>
      </c>
      <c r="R332" s="189">
        <f>Q332*H332</f>
        <v>0</v>
      </c>
      <c r="S332" s="189">
        <v>0</v>
      </c>
      <c r="T332" s="190">
        <f>S332*H332</f>
        <v>0</v>
      </c>
      <c r="U332" s="34"/>
      <c r="V332" s="34"/>
      <c r="W332" s="34"/>
      <c r="X332" s="34"/>
      <c r="Y332" s="34"/>
      <c r="Z332" s="34"/>
      <c r="AA332" s="34"/>
      <c r="AB332" s="34"/>
      <c r="AC332" s="34"/>
      <c r="AD332" s="34"/>
      <c r="AE332" s="34"/>
      <c r="AR332" s="191" t="s">
        <v>129</v>
      </c>
      <c r="AT332" s="191" t="s">
        <v>125</v>
      </c>
      <c r="AU332" s="191" t="s">
        <v>81</v>
      </c>
      <c r="AY332" s="17" t="s">
        <v>124</v>
      </c>
      <c r="BE332" s="192">
        <f>IF(N332="základní",J332,0)</f>
        <v>0</v>
      </c>
      <c r="BF332" s="192">
        <f>IF(N332="snížená",J332,0)</f>
        <v>0</v>
      </c>
      <c r="BG332" s="192">
        <f>IF(N332="zákl. přenesená",J332,0)</f>
        <v>0</v>
      </c>
      <c r="BH332" s="192">
        <f>IF(N332="sníž. přenesená",J332,0)</f>
        <v>0</v>
      </c>
      <c r="BI332" s="192">
        <f>IF(N332="nulová",J332,0)</f>
        <v>0</v>
      </c>
      <c r="BJ332" s="17" t="s">
        <v>81</v>
      </c>
      <c r="BK332" s="192">
        <f>ROUND(I332*H332,2)</f>
        <v>0</v>
      </c>
      <c r="BL332" s="17" t="s">
        <v>129</v>
      </c>
      <c r="BM332" s="191" t="s">
        <v>1046</v>
      </c>
    </row>
    <row r="333" spans="1:65" s="12" customFormat="1" ht="11.25">
      <c r="B333" s="203"/>
      <c r="C333" s="204"/>
      <c r="D333" s="193" t="s">
        <v>200</v>
      </c>
      <c r="E333" s="205" t="s">
        <v>1</v>
      </c>
      <c r="F333" s="206" t="s">
        <v>1538</v>
      </c>
      <c r="G333" s="204"/>
      <c r="H333" s="205" t="s">
        <v>1</v>
      </c>
      <c r="I333" s="207"/>
      <c r="J333" s="204"/>
      <c r="K333" s="204"/>
      <c r="L333" s="208"/>
      <c r="M333" s="209"/>
      <c r="N333" s="210"/>
      <c r="O333" s="210"/>
      <c r="P333" s="210"/>
      <c r="Q333" s="210"/>
      <c r="R333" s="210"/>
      <c r="S333" s="210"/>
      <c r="T333" s="211"/>
      <c r="AT333" s="212" t="s">
        <v>200</v>
      </c>
      <c r="AU333" s="212" t="s">
        <v>81</v>
      </c>
      <c r="AV333" s="12" t="s">
        <v>81</v>
      </c>
      <c r="AW333" s="12" t="s">
        <v>30</v>
      </c>
      <c r="AX333" s="12" t="s">
        <v>73</v>
      </c>
      <c r="AY333" s="212" t="s">
        <v>124</v>
      </c>
    </row>
    <row r="334" spans="1:65" s="13" customFormat="1" ht="11.25">
      <c r="B334" s="213"/>
      <c r="C334" s="214"/>
      <c r="D334" s="193" t="s">
        <v>200</v>
      </c>
      <c r="E334" s="215" t="s">
        <v>1</v>
      </c>
      <c r="F334" s="216" t="s">
        <v>138</v>
      </c>
      <c r="G334" s="214"/>
      <c r="H334" s="217">
        <v>6</v>
      </c>
      <c r="I334" s="218"/>
      <c r="J334" s="214"/>
      <c r="K334" s="214"/>
      <c r="L334" s="219"/>
      <c r="M334" s="220"/>
      <c r="N334" s="221"/>
      <c r="O334" s="221"/>
      <c r="P334" s="221"/>
      <c r="Q334" s="221"/>
      <c r="R334" s="221"/>
      <c r="S334" s="221"/>
      <c r="T334" s="222"/>
      <c r="AT334" s="223" t="s">
        <v>200</v>
      </c>
      <c r="AU334" s="223" t="s">
        <v>81</v>
      </c>
      <c r="AV334" s="13" t="s">
        <v>83</v>
      </c>
      <c r="AW334" s="13" t="s">
        <v>30</v>
      </c>
      <c r="AX334" s="13" t="s">
        <v>73</v>
      </c>
      <c r="AY334" s="223" t="s">
        <v>124</v>
      </c>
    </row>
    <row r="335" spans="1:65" s="14" customFormat="1" ht="11.25">
      <c r="B335" s="224"/>
      <c r="C335" s="225"/>
      <c r="D335" s="193" t="s">
        <v>200</v>
      </c>
      <c r="E335" s="226" t="s">
        <v>1</v>
      </c>
      <c r="F335" s="227" t="s">
        <v>205</v>
      </c>
      <c r="G335" s="225"/>
      <c r="H335" s="228">
        <v>6</v>
      </c>
      <c r="I335" s="229"/>
      <c r="J335" s="225"/>
      <c r="K335" s="225"/>
      <c r="L335" s="230"/>
      <c r="M335" s="231"/>
      <c r="N335" s="232"/>
      <c r="O335" s="232"/>
      <c r="P335" s="232"/>
      <c r="Q335" s="232"/>
      <c r="R335" s="232"/>
      <c r="S335" s="232"/>
      <c r="T335" s="233"/>
      <c r="AT335" s="234" t="s">
        <v>200</v>
      </c>
      <c r="AU335" s="234" t="s">
        <v>81</v>
      </c>
      <c r="AV335" s="14" t="s">
        <v>129</v>
      </c>
      <c r="AW335" s="14" t="s">
        <v>30</v>
      </c>
      <c r="AX335" s="14" t="s">
        <v>81</v>
      </c>
      <c r="AY335" s="234" t="s">
        <v>124</v>
      </c>
    </row>
    <row r="336" spans="1:65" s="2" customFormat="1" ht="16.5" customHeight="1">
      <c r="A336" s="34"/>
      <c r="B336" s="35"/>
      <c r="C336" s="179" t="s">
        <v>1696</v>
      </c>
      <c r="D336" s="179" t="s">
        <v>125</v>
      </c>
      <c r="E336" s="180" t="s">
        <v>1697</v>
      </c>
      <c r="F336" s="181" t="s">
        <v>1698</v>
      </c>
      <c r="G336" s="182" t="s">
        <v>226</v>
      </c>
      <c r="H336" s="183">
        <v>6</v>
      </c>
      <c r="I336" s="184"/>
      <c r="J336" s="185">
        <f>ROUND(I336*H336,2)</f>
        <v>0</v>
      </c>
      <c r="K336" s="186"/>
      <c r="L336" s="39"/>
      <c r="M336" s="187" t="s">
        <v>1</v>
      </c>
      <c r="N336" s="188" t="s">
        <v>38</v>
      </c>
      <c r="O336" s="71"/>
      <c r="P336" s="189">
        <f>O336*H336</f>
        <v>0</v>
      </c>
      <c r="Q336" s="189">
        <v>0</v>
      </c>
      <c r="R336" s="189">
        <f>Q336*H336</f>
        <v>0</v>
      </c>
      <c r="S336" s="189">
        <v>0</v>
      </c>
      <c r="T336" s="190">
        <f>S336*H336</f>
        <v>0</v>
      </c>
      <c r="U336" s="34"/>
      <c r="V336" s="34"/>
      <c r="W336" s="34"/>
      <c r="X336" s="34"/>
      <c r="Y336" s="34"/>
      <c r="Z336" s="34"/>
      <c r="AA336" s="34"/>
      <c r="AB336" s="34"/>
      <c r="AC336" s="34"/>
      <c r="AD336" s="34"/>
      <c r="AE336" s="34"/>
      <c r="AR336" s="191" t="s">
        <v>129</v>
      </c>
      <c r="AT336" s="191" t="s">
        <v>125</v>
      </c>
      <c r="AU336" s="191" t="s">
        <v>81</v>
      </c>
      <c r="AY336" s="17" t="s">
        <v>124</v>
      </c>
      <c r="BE336" s="192">
        <f>IF(N336="základní",J336,0)</f>
        <v>0</v>
      </c>
      <c r="BF336" s="192">
        <f>IF(N336="snížená",J336,0)</f>
        <v>0</v>
      </c>
      <c r="BG336" s="192">
        <f>IF(N336="zákl. přenesená",J336,0)</f>
        <v>0</v>
      </c>
      <c r="BH336" s="192">
        <f>IF(N336="sníž. přenesená",J336,0)</f>
        <v>0</v>
      </c>
      <c r="BI336" s="192">
        <f>IF(N336="nulová",J336,0)</f>
        <v>0</v>
      </c>
      <c r="BJ336" s="17" t="s">
        <v>81</v>
      </c>
      <c r="BK336" s="192">
        <f>ROUND(I336*H336,2)</f>
        <v>0</v>
      </c>
      <c r="BL336" s="17" t="s">
        <v>129</v>
      </c>
      <c r="BM336" s="191" t="s">
        <v>1062</v>
      </c>
    </row>
    <row r="337" spans="1:65" s="2" customFormat="1" ht="24.2" customHeight="1">
      <c r="A337" s="34"/>
      <c r="B337" s="35"/>
      <c r="C337" s="179" t="s">
        <v>1693</v>
      </c>
      <c r="D337" s="179" t="s">
        <v>125</v>
      </c>
      <c r="E337" s="180" t="s">
        <v>1694</v>
      </c>
      <c r="F337" s="181" t="s">
        <v>1695</v>
      </c>
      <c r="G337" s="182" t="s">
        <v>226</v>
      </c>
      <c r="H337" s="183">
        <v>18</v>
      </c>
      <c r="I337" s="184"/>
      <c r="J337" s="185">
        <f>ROUND(I337*H337,2)</f>
        <v>0</v>
      </c>
      <c r="K337" s="186"/>
      <c r="L337" s="39"/>
      <c r="M337" s="187" t="s">
        <v>1</v>
      </c>
      <c r="N337" s="188" t="s">
        <v>38</v>
      </c>
      <c r="O337" s="71"/>
      <c r="P337" s="189">
        <f>O337*H337</f>
        <v>0</v>
      </c>
      <c r="Q337" s="189">
        <v>0</v>
      </c>
      <c r="R337" s="189">
        <f>Q337*H337</f>
        <v>0</v>
      </c>
      <c r="S337" s="189">
        <v>0</v>
      </c>
      <c r="T337" s="190">
        <f>S337*H337</f>
        <v>0</v>
      </c>
      <c r="U337" s="34"/>
      <c r="V337" s="34"/>
      <c r="W337" s="34"/>
      <c r="X337" s="34"/>
      <c r="Y337" s="34"/>
      <c r="Z337" s="34"/>
      <c r="AA337" s="34"/>
      <c r="AB337" s="34"/>
      <c r="AC337" s="34"/>
      <c r="AD337" s="34"/>
      <c r="AE337" s="34"/>
      <c r="AR337" s="191" t="s">
        <v>129</v>
      </c>
      <c r="AT337" s="191" t="s">
        <v>125</v>
      </c>
      <c r="AU337" s="191" t="s">
        <v>81</v>
      </c>
      <c r="AY337" s="17" t="s">
        <v>124</v>
      </c>
      <c r="BE337" s="192">
        <f>IF(N337="základní",J337,0)</f>
        <v>0</v>
      </c>
      <c r="BF337" s="192">
        <f>IF(N337="snížená",J337,0)</f>
        <v>0</v>
      </c>
      <c r="BG337" s="192">
        <f>IF(N337="zákl. přenesená",J337,0)</f>
        <v>0</v>
      </c>
      <c r="BH337" s="192">
        <f>IF(N337="sníž. přenesená",J337,0)</f>
        <v>0</v>
      </c>
      <c r="BI337" s="192">
        <f>IF(N337="nulová",J337,0)</f>
        <v>0</v>
      </c>
      <c r="BJ337" s="17" t="s">
        <v>81</v>
      </c>
      <c r="BK337" s="192">
        <f>ROUND(I337*H337,2)</f>
        <v>0</v>
      </c>
      <c r="BL337" s="17" t="s">
        <v>129</v>
      </c>
      <c r="BM337" s="191" t="s">
        <v>1070</v>
      </c>
    </row>
    <row r="338" spans="1:65" s="12" customFormat="1" ht="11.25">
      <c r="B338" s="203"/>
      <c r="C338" s="204"/>
      <c r="D338" s="193" t="s">
        <v>200</v>
      </c>
      <c r="E338" s="205" t="s">
        <v>1</v>
      </c>
      <c r="F338" s="206" t="s">
        <v>1538</v>
      </c>
      <c r="G338" s="204"/>
      <c r="H338" s="205" t="s">
        <v>1</v>
      </c>
      <c r="I338" s="207"/>
      <c r="J338" s="204"/>
      <c r="K338" s="204"/>
      <c r="L338" s="208"/>
      <c r="M338" s="209"/>
      <c r="N338" s="210"/>
      <c r="O338" s="210"/>
      <c r="P338" s="210"/>
      <c r="Q338" s="210"/>
      <c r="R338" s="210"/>
      <c r="S338" s="210"/>
      <c r="T338" s="211"/>
      <c r="AT338" s="212" t="s">
        <v>200</v>
      </c>
      <c r="AU338" s="212" t="s">
        <v>81</v>
      </c>
      <c r="AV338" s="12" t="s">
        <v>81</v>
      </c>
      <c r="AW338" s="12" t="s">
        <v>30</v>
      </c>
      <c r="AX338" s="12" t="s">
        <v>73</v>
      </c>
      <c r="AY338" s="212" t="s">
        <v>124</v>
      </c>
    </row>
    <row r="339" spans="1:65" s="13" customFormat="1" ht="11.25">
      <c r="B339" s="213"/>
      <c r="C339" s="214"/>
      <c r="D339" s="193" t="s">
        <v>200</v>
      </c>
      <c r="E339" s="215" t="s">
        <v>1</v>
      </c>
      <c r="F339" s="216" t="s">
        <v>1699</v>
      </c>
      <c r="G339" s="214"/>
      <c r="H339" s="217">
        <v>18</v>
      </c>
      <c r="I339" s="218"/>
      <c r="J339" s="214"/>
      <c r="K339" s="214"/>
      <c r="L339" s="219"/>
      <c r="M339" s="220"/>
      <c r="N339" s="221"/>
      <c r="O339" s="221"/>
      <c r="P339" s="221"/>
      <c r="Q339" s="221"/>
      <c r="R339" s="221"/>
      <c r="S339" s="221"/>
      <c r="T339" s="222"/>
      <c r="AT339" s="223" t="s">
        <v>200</v>
      </c>
      <c r="AU339" s="223" t="s">
        <v>81</v>
      </c>
      <c r="AV339" s="13" t="s">
        <v>83</v>
      </c>
      <c r="AW339" s="13" t="s">
        <v>30</v>
      </c>
      <c r="AX339" s="13" t="s">
        <v>73</v>
      </c>
      <c r="AY339" s="223" t="s">
        <v>124</v>
      </c>
    </row>
    <row r="340" spans="1:65" s="14" customFormat="1" ht="11.25">
      <c r="B340" s="224"/>
      <c r="C340" s="225"/>
      <c r="D340" s="193" t="s">
        <v>200</v>
      </c>
      <c r="E340" s="226" t="s">
        <v>1</v>
      </c>
      <c r="F340" s="227" t="s">
        <v>205</v>
      </c>
      <c r="G340" s="225"/>
      <c r="H340" s="228">
        <v>18</v>
      </c>
      <c r="I340" s="229"/>
      <c r="J340" s="225"/>
      <c r="K340" s="225"/>
      <c r="L340" s="230"/>
      <c r="M340" s="231"/>
      <c r="N340" s="232"/>
      <c r="O340" s="232"/>
      <c r="P340" s="232"/>
      <c r="Q340" s="232"/>
      <c r="R340" s="232"/>
      <c r="S340" s="232"/>
      <c r="T340" s="233"/>
      <c r="AT340" s="234" t="s">
        <v>200</v>
      </c>
      <c r="AU340" s="234" t="s">
        <v>81</v>
      </c>
      <c r="AV340" s="14" t="s">
        <v>129</v>
      </c>
      <c r="AW340" s="14" t="s">
        <v>30</v>
      </c>
      <c r="AX340" s="14" t="s">
        <v>81</v>
      </c>
      <c r="AY340" s="234" t="s">
        <v>124</v>
      </c>
    </row>
    <row r="341" spans="1:65" s="2" customFormat="1" ht="24.2" customHeight="1">
      <c r="A341" s="34"/>
      <c r="B341" s="35"/>
      <c r="C341" s="179" t="s">
        <v>1700</v>
      </c>
      <c r="D341" s="179" t="s">
        <v>125</v>
      </c>
      <c r="E341" s="180" t="s">
        <v>1701</v>
      </c>
      <c r="F341" s="181" t="s">
        <v>1702</v>
      </c>
      <c r="G341" s="182" t="s">
        <v>235</v>
      </c>
      <c r="H341" s="183">
        <v>9</v>
      </c>
      <c r="I341" s="184"/>
      <c r="J341" s="185">
        <f>ROUND(I341*H341,2)</f>
        <v>0</v>
      </c>
      <c r="K341" s="186"/>
      <c r="L341" s="39"/>
      <c r="M341" s="187" t="s">
        <v>1</v>
      </c>
      <c r="N341" s="188" t="s">
        <v>38</v>
      </c>
      <c r="O341" s="71"/>
      <c r="P341" s="189">
        <f>O341*H341</f>
        <v>0</v>
      </c>
      <c r="Q341" s="189">
        <v>0</v>
      </c>
      <c r="R341" s="189">
        <f>Q341*H341</f>
        <v>0</v>
      </c>
      <c r="S341" s="189">
        <v>0</v>
      </c>
      <c r="T341" s="190">
        <f>S341*H341</f>
        <v>0</v>
      </c>
      <c r="U341" s="34"/>
      <c r="V341" s="34"/>
      <c r="W341" s="34"/>
      <c r="X341" s="34"/>
      <c r="Y341" s="34"/>
      <c r="Z341" s="34"/>
      <c r="AA341" s="34"/>
      <c r="AB341" s="34"/>
      <c r="AC341" s="34"/>
      <c r="AD341" s="34"/>
      <c r="AE341" s="34"/>
      <c r="AR341" s="191" t="s">
        <v>129</v>
      </c>
      <c r="AT341" s="191" t="s">
        <v>125</v>
      </c>
      <c r="AU341" s="191" t="s">
        <v>81</v>
      </c>
      <c r="AY341" s="17" t="s">
        <v>124</v>
      </c>
      <c r="BE341" s="192">
        <f>IF(N341="základní",J341,0)</f>
        <v>0</v>
      </c>
      <c r="BF341" s="192">
        <f>IF(N341="snížená",J341,0)</f>
        <v>0</v>
      </c>
      <c r="BG341" s="192">
        <f>IF(N341="zákl. přenesená",J341,0)</f>
        <v>0</v>
      </c>
      <c r="BH341" s="192">
        <f>IF(N341="sníž. přenesená",J341,0)</f>
        <v>0</v>
      </c>
      <c r="BI341" s="192">
        <f>IF(N341="nulová",J341,0)</f>
        <v>0</v>
      </c>
      <c r="BJ341" s="17" t="s">
        <v>81</v>
      </c>
      <c r="BK341" s="192">
        <f>ROUND(I341*H341,2)</f>
        <v>0</v>
      </c>
      <c r="BL341" s="17" t="s">
        <v>129</v>
      </c>
      <c r="BM341" s="191" t="s">
        <v>1076</v>
      </c>
    </row>
    <row r="342" spans="1:65" s="13" customFormat="1" ht="11.25">
      <c r="B342" s="213"/>
      <c r="C342" s="214"/>
      <c r="D342" s="193" t="s">
        <v>200</v>
      </c>
      <c r="E342" s="215" t="s">
        <v>1</v>
      </c>
      <c r="F342" s="216" t="s">
        <v>1703</v>
      </c>
      <c r="G342" s="214"/>
      <c r="H342" s="217">
        <v>9</v>
      </c>
      <c r="I342" s="218"/>
      <c r="J342" s="214"/>
      <c r="K342" s="214"/>
      <c r="L342" s="219"/>
      <c r="M342" s="220"/>
      <c r="N342" s="221"/>
      <c r="O342" s="221"/>
      <c r="P342" s="221"/>
      <c r="Q342" s="221"/>
      <c r="R342" s="221"/>
      <c r="S342" s="221"/>
      <c r="T342" s="222"/>
      <c r="AT342" s="223" t="s">
        <v>200</v>
      </c>
      <c r="AU342" s="223" t="s">
        <v>81</v>
      </c>
      <c r="AV342" s="13" t="s">
        <v>83</v>
      </c>
      <c r="AW342" s="13" t="s">
        <v>30</v>
      </c>
      <c r="AX342" s="13" t="s">
        <v>73</v>
      </c>
      <c r="AY342" s="223" t="s">
        <v>124</v>
      </c>
    </row>
    <row r="343" spans="1:65" s="14" customFormat="1" ht="11.25">
      <c r="B343" s="224"/>
      <c r="C343" s="225"/>
      <c r="D343" s="193" t="s">
        <v>200</v>
      </c>
      <c r="E343" s="226" t="s">
        <v>1</v>
      </c>
      <c r="F343" s="227" t="s">
        <v>205</v>
      </c>
      <c r="G343" s="225"/>
      <c r="H343" s="228">
        <v>9</v>
      </c>
      <c r="I343" s="229"/>
      <c r="J343" s="225"/>
      <c r="K343" s="225"/>
      <c r="L343" s="230"/>
      <c r="M343" s="231"/>
      <c r="N343" s="232"/>
      <c r="O343" s="232"/>
      <c r="P343" s="232"/>
      <c r="Q343" s="232"/>
      <c r="R343" s="232"/>
      <c r="S343" s="232"/>
      <c r="T343" s="233"/>
      <c r="AT343" s="234" t="s">
        <v>200</v>
      </c>
      <c r="AU343" s="234" t="s">
        <v>81</v>
      </c>
      <c r="AV343" s="14" t="s">
        <v>129</v>
      </c>
      <c r="AW343" s="14" t="s">
        <v>30</v>
      </c>
      <c r="AX343" s="14" t="s">
        <v>81</v>
      </c>
      <c r="AY343" s="234" t="s">
        <v>124</v>
      </c>
    </row>
    <row r="344" spans="1:65" s="2" customFormat="1" ht="24.2" customHeight="1">
      <c r="A344" s="34"/>
      <c r="B344" s="35"/>
      <c r="C344" s="179" t="s">
        <v>1693</v>
      </c>
      <c r="D344" s="179" t="s">
        <v>125</v>
      </c>
      <c r="E344" s="180" t="s">
        <v>1704</v>
      </c>
      <c r="F344" s="181" t="s">
        <v>1705</v>
      </c>
      <c r="G344" s="182" t="s">
        <v>226</v>
      </c>
      <c r="H344" s="183">
        <v>2</v>
      </c>
      <c r="I344" s="184"/>
      <c r="J344" s="185">
        <f>ROUND(I344*H344,2)</f>
        <v>0</v>
      </c>
      <c r="K344" s="186"/>
      <c r="L344" s="39"/>
      <c r="M344" s="187" t="s">
        <v>1</v>
      </c>
      <c r="N344" s="188" t="s">
        <v>38</v>
      </c>
      <c r="O344" s="71"/>
      <c r="P344" s="189">
        <f>O344*H344</f>
        <v>0</v>
      </c>
      <c r="Q344" s="189">
        <v>0</v>
      </c>
      <c r="R344" s="189">
        <f>Q344*H344</f>
        <v>0</v>
      </c>
      <c r="S344" s="189">
        <v>0</v>
      </c>
      <c r="T344" s="190">
        <f>S344*H344</f>
        <v>0</v>
      </c>
      <c r="U344" s="34"/>
      <c r="V344" s="34"/>
      <c r="W344" s="34"/>
      <c r="X344" s="34"/>
      <c r="Y344" s="34"/>
      <c r="Z344" s="34"/>
      <c r="AA344" s="34"/>
      <c r="AB344" s="34"/>
      <c r="AC344" s="34"/>
      <c r="AD344" s="34"/>
      <c r="AE344" s="34"/>
      <c r="AR344" s="191" t="s">
        <v>129</v>
      </c>
      <c r="AT344" s="191" t="s">
        <v>125</v>
      </c>
      <c r="AU344" s="191" t="s">
        <v>81</v>
      </c>
      <c r="AY344" s="17" t="s">
        <v>124</v>
      </c>
      <c r="BE344" s="192">
        <f>IF(N344="základní",J344,0)</f>
        <v>0</v>
      </c>
      <c r="BF344" s="192">
        <f>IF(N344="snížená",J344,0)</f>
        <v>0</v>
      </c>
      <c r="BG344" s="192">
        <f>IF(N344="zákl. přenesená",J344,0)</f>
        <v>0</v>
      </c>
      <c r="BH344" s="192">
        <f>IF(N344="sníž. přenesená",J344,0)</f>
        <v>0</v>
      </c>
      <c r="BI344" s="192">
        <f>IF(N344="nulová",J344,0)</f>
        <v>0</v>
      </c>
      <c r="BJ344" s="17" t="s">
        <v>81</v>
      </c>
      <c r="BK344" s="192">
        <f>ROUND(I344*H344,2)</f>
        <v>0</v>
      </c>
      <c r="BL344" s="17" t="s">
        <v>129</v>
      </c>
      <c r="BM344" s="191" t="s">
        <v>1706</v>
      </c>
    </row>
    <row r="345" spans="1:65" s="12" customFormat="1" ht="11.25">
      <c r="B345" s="203"/>
      <c r="C345" s="204"/>
      <c r="D345" s="193" t="s">
        <v>200</v>
      </c>
      <c r="E345" s="205" t="s">
        <v>1</v>
      </c>
      <c r="F345" s="206" t="s">
        <v>1538</v>
      </c>
      <c r="G345" s="204"/>
      <c r="H345" s="205" t="s">
        <v>1</v>
      </c>
      <c r="I345" s="207"/>
      <c r="J345" s="204"/>
      <c r="K345" s="204"/>
      <c r="L345" s="208"/>
      <c r="M345" s="209"/>
      <c r="N345" s="210"/>
      <c r="O345" s="210"/>
      <c r="P345" s="210"/>
      <c r="Q345" s="210"/>
      <c r="R345" s="210"/>
      <c r="S345" s="210"/>
      <c r="T345" s="211"/>
      <c r="AT345" s="212" t="s">
        <v>200</v>
      </c>
      <c r="AU345" s="212" t="s">
        <v>81</v>
      </c>
      <c r="AV345" s="12" t="s">
        <v>81</v>
      </c>
      <c r="AW345" s="12" t="s">
        <v>30</v>
      </c>
      <c r="AX345" s="12" t="s">
        <v>73</v>
      </c>
      <c r="AY345" s="212" t="s">
        <v>124</v>
      </c>
    </row>
    <row r="346" spans="1:65" s="13" customFormat="1" ht="11.25">
      <c r="B346" s="213"/>
      <c r="C346" s="214"/>
      <c r="D346" s="193" t="s">
        <v>200</v>
      </c>
      <c r="E346" s="215" t="s">
        <v>1</v>
      </c>
      <c r="F346" s="216" t="s">
        <v>1707</v>
      </c>
      <c r="G346" s="214"/>
      <c r="H346" s="217">
        <v>2</v>
      </c>
      <c r="I346" s="218"/>
      <c r="J346" s="214"/>
      <c r="K346" s="214"/>
      <c r="L346" s="219"/>
      <c r="M346" s="220"/>
      <c r="N346" s="221"/>
      <c r="O346" s="221"/>
      <c r="P346" s="221"/>
      <c r="Q346" s="221"/>
      <c r="R346" s="221"/>
      <c r="S346" s="221"/>
      <c r="T346" s="222"/>
      <c r="AT346" s="223" t="s">
        <v>200</v>
      </c>
      <c r="AU346" s="223" t="s">
        <v>81</v>
      </c>
      <c r="AV346" s="13" t="s">
        <v>83</v>
      </c>
      <c r="AW346" s="13" t="s">
        <v>30</v>
      </c>
      <c r="AX346" s="13" t="s">
        <v>73</v>
      </c>
      <c r="AY346" s="223" t="s">
        <v>124</v>
      </c>
    </row>
    <row r="347" spans="1:65" s="14" customFormat="1" ht="11.25">
      <c r="B347" s="224"/>
      <c r="C347" s="225"/>
      <c r="D347" s="193" t="s">
        <v>200</v>
      </c>
      <c r="E347" s="226" t="s">
        <v>1</v>
      </c>
      <c r="F347" s="227" t="s">
        <v>205</v>
      </c>
      <c r="G347" s="225"/>
      <c r="H347" s="228">
        <v>2</v>
      </c>
      <c r="I347" s="229"/>
      <c r="J347" s="225"/>
      <c r="K347" s="225"/>
      <c r="L347" s="230"/>
      <c r="M347" s="231"/>
      <c r="N347" s="232"/>
      <c r="O347" s="232"/>
      <c r="P347" s="232"/>
      <c r="Q347" s="232"/>
      <c r="R347" s="232"/>
      <c r="S347" s="232"/>
      <c r="T347" s="233"/>
      <c r="AT347" s="234" t="s">
        <v>200</v>
      </c>
      <c r="AU347" s="234" t="s">
        <v>81</v>
      </c>
      <c r="AV347" s="14" t="s">
        <v>129</v>
      </c>
      <c r="AW347" s="14" t="s">
        <v>30</v>
      </c>
      <c r="AX347" s="14" t="s">
        <v>81</v>
      </c>
      <c r="AY347" s="234" t="s">
        <v>124</v>
      </c>
    </row>
    <row r="348" spans="1:65" s="2" customFormat="1" ht="16.5" customHeight="1">
      <c r="A348" s="34"/>
      <c r="B348" s="35"/>
      <c r="C348" s="179" t="s">
        <v>129</v>
      </c>
      <c r="D348" s="179" t="s">
        <v>125</v>
      </c>
      <c r="E348" s="180" t="s">
        <v>1708</v>
      </c>
      <c r="F348" s="181" t="s">
        <v>1709</v>
      </c>
      <c r="G348" s="182" t="s">
        <v>226</v>
      </c>
      <c r="H348" s="183">
        <v>2</v>
      </c>
      <c r="I348" s="184"/>
      <c r="J348" s="185">
        <f>ROUND(I348*H348,2)</f>
        <v>0</v>
      </c>
      <c r="K348" s="186"/>
      <c r="L348" s="39"/>
      <c r="M348" s="187" t="s">
        <v>1</v>
      </c>
      <c r="N348" s="188" t="s">
        <v>38</v>
      </c>
      <c r="O348" s="71"/>
      <c r="P348" s="189">
        <f>O348*H348</f>
        <v>0</v>
      </c>
      <c r="Q348" s="189">
        <v>0</v>
      </c>
      <c r="R348" s="189">
        <f>Q348*H348</f>
        <v>0</v>
      </c>
      <c r="S348" s="189">
        <v>0</v>
      </c>
      <c r="T348" s="190">
        <f>S348*H348</f>
        <v>0</v>
      </c>
      <c r="U348" s="34"/>
      <c r="V348" s="34"/>
      <c r="W348" s="34"/>
      <c r="X348" s="34"/>
      <c r="Y348" s="34"/>
      <c r="Z348" s="34"/>
      <c r="AA348" s="34"/>
      <c r="AB348" s="34"/>
      <c r="AC348" s="34"/>
      <c r="AD348" s="34"/>
      <c r="AE348" s="34"/>
      <c r="AR348" s="191" t="s">
        <v>129</v>
      </c>
      <c r="AT348" s="191" t="s">
        <v>125</v>
      </c>
      <c r="AU348" s="191" t="s">
        <v>81</v>
      </c>
      <c r="AY348" s="17" t="s">
        <v>124</v>
      </c>
      <c r="BE348" s="192">
        <f>IF(N348="základní",J348,0)</f>
        <v>0</v>
      </c>
      <c r="BF348" s="192">
        <f>IF(N348="snížená",J348,0)</f>
        <v>0</v>
      </c>
      <c r="BG348" s="192">
        <f>IF(N348="zákl. přenesená",J348,0)</f>
        <v>0</v>
      </c>
      <c r="BH348" s="192">
        <f>IF(N348="sníž. přenesená",J348,0)</f>
        <v>0</v>
      </c>
      <c r="BI348" s="192">
        <f>IF(N348="nulová",J348,0)</f>
        <v>0</v>
      </c>
      <c r="BJ348" s="17" t="s">
        <v>81</v>
      </c>
      <c r="BK348" s="192">
        <f>ROUND(I348*H348,2)</f>
        <v>0</v>
      </c>
      <c r="BL348" s="17" t="s">
        <v>129</v>
      </c>
      <c r="BM348" s="191" t="s">
        <v>1083</v>
      </c>
    </row>
    <row r="349" spans="1:65" s="2" customFormat="1" ht="33" customHeight="1">
      <c r="A349" s="34"/>
      <c r="B349" s="35"/>
      <c r="C349" s="179" t="s">
        <v>1710</v>
      </c>
      <c r="D349" s="179" t="s">
        <v>125</v>
      </c>
      <c r="E349" s="180" t="s">
        <v>1711</v>
      </c>
      <c r="F349" s="181" t="s">
        <v>1712</v>
      </c>
      <c r="G349" s="182" t="s">
        <v>928</v>
      </c>
      <c r="H349" s="183">
        <v>4</v>
      </c>
      <c r="I349" s="184"/>
      <c r="J349" s="185">
        <f>ROUND(I349*H349,2)</f>
        <v>0</v>
      </c>
      <c r="K349" s="186"/>
      <c r="L349" s="39"/>
      <c r="M349" s="187" t="s">
        <v>1</v>
      </c>
      <c r="N349" s="188" t="s">
        <v>38</v>
      </c>
      <c r="O349" s="71"/>
      <c r="P349" s="189">
        <f>O349*H349</f>
        <v>0</v>
      </c>
      <c r="Q349" s="189">
        <v>0</v>
      </c>
      <c r="R349" s="189">
        <f>Q349*H349</f>
        <v>0</v>
      </c>
      <c r="S349" s="189">
        <v>0</v>
      </c>
      <c r="T349" s="190">
        <f>S349*H349</f>
        <v>0</v>
      </c>
      <c r="U349" s="34"/>
      <c r="V349" s="34"/>
      <c r="W349" s="34"/>
      <c r="X349" s="34"/>
      <c r="Y349" s="34"/>
      <c r="Z349" s="34"/>
      <c r="AA349" s="34"/>
      <c r="AB349" s="34"/>
      <c r="AC349" s="34"/>
      <c r="AD349" s="34"/>
      <c r="AE349" s="34"/>
      <c r="AR349" s="191" t="s">
        <v>129</v>
      </c>
      <c r="AT349" s="191" t="s">
        <v>125</v>
      </c>
      <c r="AU349" s="191" t="s">
        <v>81</v>
      </c>
      <c r="AY349" s="17" t="s">
        <v>124</v>
      </c>
      <c r="BE349" s="192">
        <f>IF(N349="základní",J349,0)</f>
        <v>0</v>
      </c>
      <c r="BF349" s="192">
        <f>IF(N349="snížená",J349,0)</f>
        <v>0</v>
      </c>
      <c r="BG349" s="192">
        <f>IF(N349="zákl. přenesená",J349,0)</f>
        <v>0</v>
      </c>
      <c r="BH349" s="192">
        <f>IF(N349="sníž. přenesená",J349,0)</f>
        <v>0</v>
      </c>
      <c r="BI349" s="192">
        <f>IF(N349="nulová",J349,0)</f>
        <v>0</v>
      </c>
      <c r="BJ349" s="17" t="s">
        <v>81</v>
      </c>
      <c r="BK349" s="192">
        <f>ROUND(I349*H349,2)</f>
        <v>0</v>
      </c>
      <c r="BL349" s="17" t="s">
        <v>129</v>
      </c>
      <c r="BM349" s="191" t="s">
        <v>1092</v>
      </c>
    </row>
    <row r="350" spans="1:65" s="12" customFormat="1" ht="11.25">
      <c r="B350" s="203"/>
      <c r="C350" s="204"/>
      <c r="D350" s="193" t="s">
        <v>200</v>
      </c>
      <c r="E350" s="205" t="s">
        <v>1</v>
      </c>
      <c r="F350" s="206" t="s">
        <v>1538</v>
      </c>
      <c r="G350" s="204"/>
      <c r="H350" s="205" t="s">
        <v>1</v>
      </c>
      <c r="I350" s="207"/>
      <c r="J350" s="204"/>
      <c r="K350" s="204"/>
      <c r="L350" s="208"/>
      <c r="M350" s="209"/>
      <c r="N350" s="210"/>
      <c r="O350" s="210"/>
      <c r="P350" s="210"/>
      <c r="Q350" s="210"/>
      <c r="R350" s="210"/>
      <c r="S350" s="210"/>
      <c r="T350" s="211"/>
      <c r="AT350" s="212" t="s">
        <v>200</v>
      </c>
      <c r="AU350" s="212" t="s">
        <v>81</v>
      </c>
      <c r="AV350" s="12" t="s">
        <v>81</v>
      </c>
      <c r="AW350" s="12" t="s">
        <v>30</v>
      </c>
      <c r="AX350" s="12" t="s">
        <v>73</v>
      </c>
      <c r="AY350" s="212" t="s">
        <v>124</v>
      </c>
    </row>
    <row r="351" spans="1:65" s="13" customFormat="1" ht="11.25">
      <c r="B351" s="213"/>
      <c r="C351" s="214"/>
      <c r="D351" s="193" t="s">
        <v>200</v>
      </c>
      <c r="E351" s="215" t="s">
        <v>1</v>
      </c>
      <c r="F351" s="216" t="s">
        <v>129</v>
      </c>
      <c r="G351" s="214"/>
      <c r="H351" s="217">
        <v>4</v>
      </c>
      <c r="I351" s="218"/>
      <c r="J351" s="214"/>
      <c r="K351" s="214"/>
      <c r="L351" s="219"/>
      <c r="M351" s="220"/>
      <c r="N351" s="221"/>
      <c r="O351" s="221"/>
      <c r="P351" s="221"/>
      <c r="Q351" s="221"/>
      <c r="R351" s="221"/>
      <c r="S351" s="221"/>
      <c r="T351" s="222"/>
      <c r="AT351" s="223" t="s">
        <v>200</v>
      </c>
      <c r="AU351" s="223" t="s">
        <v>81</v>
      </c>
      <c r="AV351" s="13" t="s">
        <v>83</v>
      </c>
      <c r="AW351" s="13" t="s">
        <v>30</v>
      </c>
      <c r="AX351" s="13" t="s">
        <v>73</v>
      </c>
      <c r="AY351" s="223" t="s">
        <v>124</v>
      </c>
    </row>
    <row r="352" spans="1:65" s="14" customFormat="1" ht="11.25">
      <c r="B352" s="224"/>
      <c r="C352" s="225"/>
      <c r="D352" s="193" t="s">
        <v>200</v>
      </c>
      <c r="E352" s="226" t="s">
        <v>1</v>
      </c>
      <c r="F352" s="227" t="s">
        <v>205</v>
      </c>
      <c r="G352" s="225"/>
      <c r="H352" s="228">
        <v>4</v>
      </c>
      <c r="I352" s="229"/>
      <c r="J352" s="225"/>
      <c r="K352" s="225"/>
      <c r="L352" s="230"/>
      <c r="M352" s="231"/>
      <c r="N352" s="232"/>
      <c r="O352" s="232"/>
      <c r="P352" s="232"/>
      <c r="Q352" s="232"/>
      <c r="R352" s="232"/>
      <c r="S352" s="232"/>
      <c r="T352" s="233"/>
      <c r="AT352" s="234" t="s">
        <v>200</v>
      </c>
      <c r="AU352" s="234" t="s">
        <v>81</v>
      </c>
      <c r="AV352" s="14" t="s">
        <v>129</v>
      </c>
      <c r="AW352" s="14" t="s">
        <v>30</v>
      </c>
      <c r="AX352" s="14" t="s">
        <v>81</v>
      </c>
      <c r="AY352" s="234" t="s">
        <v>124</v>
      </c>
    </row>
    <row r="353" spans="1:65" s="2" customFormat="1" ht="37.9" customHeight="1">
      <c r="A353" s="34"/>
      <c r="B353" s="35"/>
      <c r="C353" s="179" t="s">
        <v>1713</v>
      </c>
      <c r="D353" s="179" t="s">
        <v>125</v>
      </c>
      <c r="E353" s="180" t="s">
        <v>1714</v>
      </c>
      <c r="F353" s="181" t="s">
        <v>1715</v>
      </c>
      <c r="G353" s="182" t="s">
        <v>235</v>
      </c>
      <c r="H353" s="183">
        <v>610</v>
      </c>
      <c r="I353" s="184"/>
      <c r="J353" s="185">
        <f>ROUND(I353*H353,2)</f>
        <v>0</v>
      </c>
      <c r="K353" s="186"/>
      <c r="L353" s="39"/>
      <c r="M353" s="187" t="s">
        <v>1</v>
      </c>
      <c r="N353" s="188" t="s">
        <v>38</v>
      </c>
      <c r="O353" s="71"/>
      <c r="P353" s="189">
        <f>O353*H353</f>
        <v>0</v>
      </c>
      <c r="Q353" s="189">
        <v>0</v>
      </c>
      <c r="R353" s="189">
        <f>Q353*H353</f>
        <v>0</v>
      </c>
      <c r="S353" s="189">
        <v>0</v>
      </c>
      <c r="T353" s="190">
        <f>S353*H353</f>
        <v>0</v>
      </c>
      <c r="U353" s="34"/>
      <c r="V353" s="34"/>
      <c r="W353" s="34"/>
      <c r="X353" s="34"/>
      <c r="Y353" s="34"/>
      <c r="Z353" s="34"/>
      <c r="AA353" s="34"/>
      <c r="AB353" s="34"/>
      <c r="AC353" s="34"/>
      <c r="AD353" s="34"/>
      <c r="AE353" s="34"/>
      <c r="AR353" s="191" t="s">
        <v>129</v>
      </c>
      <c r="AT353" s="191" t="s">
        <v>125</v>
      </c>
      <c r="AU353" s="191" t="s">
        <v>81</v>
      </c>
      <c r="AY353" s="17" t="s">
        <v>124</v>
      </c>
      <c r="BE353" s="192">
        <f>IF(N353="základní",J353,0)</f>
        <v>0</v>
      </c>
      <c r="BF353" s="192">
        <f>IF(N353="snížená",J353,0)</f>
        <v>0</v>
      </c>
      <c r="BG353" s="192">
        <f>IF(N353="zákl. přenesená",J353,0)</f>
        <v>0</v>
      </c>
      <c r="BH353" s="192">
        <f>IF(N353="sníž. přenesená",J353,0)</f>
        <v>0</v>
      </c>
      <c r="BI353" s="192">
        <f>IF(N353="nulová",J353,0)</f>
        <v>0</v>
      </c>
      <c r="BJ353" s="17" t="s">
        <v>81</v>
      </c>
      <c r="BK353" s="192">
        <f>ROUND(I353*H353,2)</f>
        <v>0</v>
      </c>
      <c r="BL353" s="17" t="s">
        <v>129</v>
      </c>
      <c r="BM353" s="191" t="s">
        <v>1716</v>
      </c>
    </row>
    <row r="354" spans="1:65" s="12" customFormat="1" ht="11.25">
      <c r="B354" s="203"/>
      <c r="C354" s="204"/>
      <c r="D354" s="193" t="s">
        <v>200</v>
      </c>
      <c r="E354" s="205" t="s">
        <v>1</v>
      </c>
      <c r="F354" s="206" t="s">
        <v>1717</v>
      </c>
      <c r="G354" s="204"/>
      <c r="H354" s="205" t="s">
        <v>1</v>
      </c>
      <c r="I354" s="207"/>
      <c r="J354" s="204"/>
      <c r="K354" s="204"/>
      <c r="L354" s="208"/>
      <c r="M354" s="209"/>
      <c r="N354" s="210"/>
      <c r="O354" s="210"/>
      <c r="P354" s="210"/>
      <c r="Q354" s="210"/>
      <c r="R354" s="210"/>
      <c r="S354" s="210"/>
      <c r="T354" s="211"/>
      <c r="AT354" s="212" t="s">
        <v>200</v>
      </c>
      <c r="AU354" s="212" t="s">
        <v>81</v>
      </c>
      <c r="AV354" s="12" t="s">
        <v>81</v>
      </c>
      <c r="AW354" s="12" t="s">
        <v>30</v>
      </c>
      <c r="AX354" s="12" t="s">
        <v>73</v>
      </c>
      <c r="AY354" s="212" t="s">
        <v>124</v>
      </c>
    </row>
    <row r="355" spans="1:65" s="13" customFormat="1" ht="11.25">
      <c r="B355" s="213"/>
      <c r="C355" s="214"/>
      <c r="D355" s="193" t="s">
        <v>200</v>
      </c>
      <c r="E355" s="215" t="s">
        <v>1</v>
      </c>
      <c r="F355" s="216" t="s">
        <v>1718</v>
      </c>
      <c r="G355" s="214"/>
      <c r="H355" s="217">
        <v>610</v>
      </c>
      <c r="I355" s="218"/>
      <c r="J355" s="214"/>
      <c r="K355" s="214"/>
      <c r="L355" s="219"/>
      <c r="M355" s="220"/>
      <c r="N355" s="221"/>
      <c r="O355" s="221"/>
      <c r="P355" s="221"/>
      <c r="Q355" s="221"/>
      <c r="R355" s="221"/>
      <c r="S355" s="221"/>
      <c r="T355" s="222"/>
      <c r="AT355" s="223" t="s">
        <v>200</v>
      </c>
      <c r="AU355" s="223" t="s">
        <v>81</v>
      </c>
      <c r="AV355" s="13" t="s">
        <v>83</v>
      </c>
      <c r="AW355" s="13" t="s">
        <v>30</v>
      </c>
      <c r="AX355" s="13" t="s">
        <v>73</v>
      </c>
      <c r="AY355" s="223" t="s">
        <v>124</v>
      </c>
    </row>
    <row r="356" spans="1:65" s="14" customFormat="1" ht="11.25">
      <c r="B356" s="224"/>
      <c r="C356" s="225"/>
      <c r="D356" s="193" t="s">
        <v>200</v>
      </c>
      <c r="E356" s="226" t="s">
        <v>1</v>
      </c>
      <c r="F356" s="227" t="s">
        <v>205</v>
      </c>
      <c r="G356" s="225"/>
      <c r="H356" s="228">
        <v>610</v>
      </c>
      <c r="I356" s="229"/>
      <c r="J356" s="225"/>
      <c r="K356" s="225"/>
      <c r="L356" s="230"/>
      <c r="M356" s="231"/>
      <c r="N356" s="232"/>
      <c r="O356" s="232"/>
      <c r="P356" s="232"/>
      <c r="Q356" s="232"/>
      <c r="R356" s="232"/>
      <c r="S356" s="232"/>
      <c r="T356" s="233"/>
      <c r="AT356" s="234" t="s">
        <v>200</v>
      </c>
      <c r="AU356" s="234" t="s">
        <v>81</v>
      </c>
      <c r="AV356" s="14" t="s">
        <v>129</v>
      </c>
      <c r="AW356" s="14" t="s">
        <v>30</v>
      </c>
      <c r="AX356" s="14" t="s">
        <v>81</v>
      </c>
      <c r="AY356" s="234" t="s">
        <v>124</v>
      </c>
    </row>
    <row r="357" spans="1:65" s="2" customFormat="1" ht="37.9" customHeight="1">
      <c r="A357" s="34"/>
      <c r="B357" s="35"/>
      <c r="C357" s="179" t="s">
        <v>1713</v>
      </c>
      <c r="D357" s="179" t="s">
        <v>125</v>
      </c>
      <c r="E357" s="180" t="s">
        <v>1719</v>
      </c>
      <c r="F357" s="181" t="s">
        <v>1720</v>
      </c>
      <c r="G357" s="182" t="s">
        <v>235</v>
      </c>
      <c r="H357" s="183">
        <v>70</v>
      </c>
      <c r="I357" s="184"/>
      <c r="J357" s="185">
        <f>ROUND(I357*H357,2)</f>
        <v>0</v>
      </c>
      <c r="K357" s="186"/>
      <c r="L357" s="39"/>
      <c r="M357" s="187" t="s">
        <v>1</v>
      </c>
      <c r="N357" s="188" t="s">
        <v>38</v>
      </c>
      <c r="O357" s="71"/>
      <c r="P357" s="189">
        <f>O357*H357</f>
        <v>0</v>
      </c>
      <c r="Q357" s="189">
        <v>0</v>
      </c>
      <c r="R357" s="189">
        <f>Q357*H357</f>
        <v>0</v>
      </c>
      <c r="S357" s="189">
        <v>0</v>
      </c>
      <c r="T357" s="190">
        <f>S357*H357</f>
        <v>0</v>
      </c>
      <c r="U357" s="34"/>
      <c r="V357" s="34"/>
      <c r="W357" s="34"/>
      <c r="X357" s="34"/>
      <c r="Y357" s="34"/>
      <c r="Z357" s="34"/>
      <c r="AA357" s="34"/>
      <c r="AB357" s="34"/>
      <c r="AC357" s="34"/>
      <c r="AD357" s="34"/>
      <c r="AE357" s="34"/>
      <c r="AR357" s="191" t="s">
        <v>129</v>
      </c>
      <c r="AT357" s="191" t="s">
        <v>125</v>
      </c>
      <c r="AU357" s="191" t="s">
        <v>81</v>
      </c>
      <c r="AY357" s="17" t="s">
        <v>124</v>
      </c>
      <c r="BE357" s="192">
        <f>IF(N357="základní",J357,0)</f>
        <v>0</v>
      </c>
      <c r="BF357" s="192">
        <f>IF(N357="snížená",J357,0)</f>
        <v>0</v>
      </c>
      <c r="BG357" s="192">
        <f>IF(N357="zákl. přenesená",J357,0)</f>
        <v>0</v>
      </c>
      <c r="BH357" s="192">
        <f>IF(N357="sníž. přenesená",J357,0)</f>
        <v>0</v>
      </c>
      <c r="BI357" s="192">
        <f>IF(N357="nulová",J357,0)</f>
        <v>0</v>
      </c>
      <c r="BJ357" s="17" t="s">
        <v>81</v>
      </c>
      <c r="BK357" s="192">
        <f>ROUND(I357*H357,2)</f>
        <v>0</v>
      </c>
      <c r="BL357" s="17" t="s">
        <v>129</v>
      </c>
      <c r="BM357" s="191" t="s">
        <v>1098</v>
      </c>
    </row>
    <row r="358" spans="1:65" s="12" customFormat="1" ht="11.25">
      <c r="B358" s="203"/>
      <c r="C358" s="204"/>
      <c r="D358" s="193" t="s">
        <v>200</v>
      </c>
      <c r="E358" s="205" t="s">
        <v>1</v>
      </c>
      <c r="F358" s="206" t="s">
        <v>1538</v>
      </c>
      <c r="G358" s="204"/>
      <c r="H358" s="205" t="s">
        <v>1</v>
      </c>
      <c r="I358" s="207"/>
      <c r="J358" s="204"/>
      <c r="K358" s="204"/>
      <c r="L358" s="208"/>
      <c r="M358" s="209"/>
      <c r="N358" s="210"/>
      <c r="O358" s="210"/>
      <c r="P358" s="210"/>
      <c r="Q358" s="210"/>
      <c r="R358" s="210"/>
      <c r="S358" s="210"/>
      <c r="T358" s="211"/>
      <c r="AT358" s="212" t="s">
        <v>200</v>
      </c>
      <c r="AU358" s="212" t="s">
        <v>81</v>
      </c>
      <c r="AV358" s="12" t="s">
        <v>81</v>
      </c>
      <c r="AW358" s="12" t="s">
        <v>30</v>
      </c>
      <c r="AX358" s="12" t="s">
        <v>73</v>
      </c>
      <c r="AY358" s="212" t="s">
        <v>124</v>
      </c>
    </row>
    <row r="359" spans="1:65" s="13" customFormat="1" ht="11.25">
      <c r="B359" s="213"/>
      <c r="C359" s="214"/>
      <c r="D359" s="193" t="s">
        <v>200</v>
      </c>
      <c r="E359" s="215" t="s">
        <v>1</v>
      </c>
      <c r="F359" s="216" t="s">
        <v>1649</v>
      </c>
      <c r="G359" s="214"/>
      <c r="H359" s="217">
        <v>70</v>
      </c>
      <c r="I359" s="218"/>
      <c r="J359" s="214"/>
      <c r="K359" s="214"/>
      <c r="L359" s="219"/>
      <c r="M359" s="220"/>
      <c r="N359" s="221"/>
      <c r="O359" s="221"/>
      <c r="P359" s="221"/>
      <c r="Q359" s="221"/>
      <c r="R359" s="221"/>
      <c r="S359" s="221"/>
      <c r="T359" s="222"/>
      <c r="AT359" s="223" t="s">
        <v>200</v>
      </c>
      <c r="AU359" s="223" t="s">
        <v>81</v>
      </c>
      <c r="AV359" s="13" t="s">
        <v>83</v>
      </c>
      <c r="AW359" s="13" t="s">
        <v>30</v>
      </c>
      <c r="AX359" s="13" t="s">
        <v>73</v>
      </c>
      <c r="AY359" s="223" t="s">
        <v>124</v>
      </c>
    </row>
    <row r="360" spans="1:65" s="14" customFormat="1" ht="11.25">
      <c r="B360" s="224"/>
      <c r="C360" s="225"/>
      <c r="D360" s="193" t="s">
        <v>200</v>
      </c>
      <c r="E360" s="226" t="s">
        <v>1</v>
      </c>
      <c r="F360" s="227" t="s">
        <v>205</v>
      </c>
      <c r="G360" s="225"/>
      <c r="H360" s="228">
        <v>70</v>
      </c>
      <c r="I360" s="229"/>
      <c r="J360" s="225"/>
      <c r="K360" s="225"/>
      <c r="L360" s="230"/>
      <c r="M360" s="231"/>
      <c r="N360" s="232"/>
      <c r="O360" s="232"/>
      <c r="P360" s="232"/>
      <c r="Q360" s="232"/>
      <c r="R360" s="232"/>
      <c r="S360" s="232"/>
      <c r="T360" s="233"/>
      <c r="AT360" s="234" t="s">
        <v>200</v>
      </c>
      <c r="AU360" s="234" t="s">
        <v>81</v>
      </c>
      <c r="AV360" s="14" t="s">
        <v>129</v>
      </c>
      <c r="AW360" s="14" t="s">
        <v>30</v>
      </c>
      <c r="AX360" s="14" t="s">
        <v>81</v>
      </c>
      <c r="AY360" s="234" t="s">
        <v>124</v>
      </c>
    </row>
    <row r="361" spans="1:65" s="2" customFormat="1" ht="33" customHeight="1">
      <c r="A361" s="34"/>
      <c r="B361" s="35"/>
      <c r="C361" s="179" t="s">
        <v>1721</v>
      </c>
      <c r="D361" s="179" t="s">
        <v>125</v>
      </c>
      <c r="E361" s="180" t="s">
        <v>1722</v>
      </c>
      <c r="F361" s="181" t="s">
        <v>1723</v>
      </c>
      <c r="G361" s="182" t="s">
        <v>235</v>
      </c>
      <c r="H361" s="183">
        <v>680</v>
      </c>
      <c r="I361" s="184"/>
      <c r="J361" s="185">
        <f>ROUND(I361*H361,2)</f>
        <v>0</v>
      </c>
      <c r="K361" s="186"/>
      <c r="L361" s="39"/>
      <c r="M361" s="187" t="s">
        <v>1</v>
      </c>
      <c r="N361" s="188" t="s">
        <v>38</v>
      </c>
      <c r="O361" s="71"/>
      <c r="P361" s="189">
        <f>O361*H361</f>
        <v>0</v>
      </c>
      <c r="Q361" s="189">
        <v>0</v>
      </c>
      <c r="R361" s="189">
        <f>Q361*H361</f>
        <v>0</v>
      </c>
      <c r="S361" s="189">
        <v>0</v>
      </c>
      <c r="T361" s="190">
        <f>S361*H361</f>
        <v>0</v>
      </c>
      <c r="U361" s="34"/>
      <c r="V361" s="34"/>
      <c r="W361" s="34"/>
      <c r="X361" s="34"/>
      <c r="Y361" s="34"/>
      <c r="Z361" s="34"/>
      <c r="AA361" s="34"/>
      <c r="AB361" s="34"/>
      <c r="AC361" s="34"/>
      <c r="AD361" s="34"/>
      <c r="AE361" s="34"/>
      <c r="AR361" s="191" t="s">
        <v>129</v>
      </c>
      <c r="AT361" s="191" t="s">
        <v>125</v>
      </c>
      <c r="AU361" s="191" t="s">
        <v>81</v>
      </c>
      <c r="AY361" s="17" t="s">
        <v>124</v>
      </c>
      <c r="BE361" s="192">
        <f>IF(N361="základní",J361,0)</f>
        <v>0</v>
      </c>
      <c r="BF361" s="192">
        <f>IF(N361="snížená",J361,0)</f>
        <v>0</v>
      </c>
      <c r="BG361" s="192">
        <f>IF(N361="zákl. přenesená",J361,0)</f>
        <v>0</v>
      </c>
      <c r="BH361" s="192">
        <f>IF(N361="sníž. přenesená",J361,0)</f>
        <v>0</v>
      </c>
      <c r="BI361" s="192">
        <f>IF(N361="nulová",J361,0)</f>
        <v>0</v>
      </c>
      <c r="BJ361" s="17" t="s">
        <v>81</v>
      </c>
      <c r="BK361" s="192">
        <f>ROUND(I361*H361,2)</f>
        <v>0</v>
      </c>
      <c r="BL361" s="17" t="s">
        <v>129</v>
      </c>
      <c r="BM361" s="191" t="s">
        <v>1103</v>
      </c>
    </row>
    <row r="362" spans="1:65" s="12" customFormat="1" ht="11.25">
      <c r="B362" s="203"/>
      <c r="C362" s="204"/>
      <c r="D362" s="193" t="s">
        <v>200</v>
      </c>
      <c r="E362" s="205" t="s">
        <v>1</v>
      </c>
      <c r="F362" s="206" t="s">
        <v>1538</v>
      </c>
      <c r="G362" s="204"/>
      <c r="H362" s="205" t="s">
        <v>1</v>
      </c>
      <c r="I362" s="207"/>
      <c r="J362" s="204"/>
      <c r="K362" s="204"/>
      <c r="L362" s="208"/>
      <c r="M362" s="209"/>
      <c r="N362" s="210"/>
      <c r="O362" s="210"/>
      <c r="P362" s="210"/>
      <c r="Q362" s="210"/>
      <c r="R362" s="210"/>
      <c r="S362" s="210"/>
      <c r="T362" s="211"/>
      <c r="AT362" s="212" t="s">
        <v>200</v>
      </c>
      <c r="AU362" s="212" t="s">
        <v>81</v>
      </c>
      <c r="AV362" s="12" t="s">
        <v>81</v>
      </c>
      <c r="AW362" s="12" t="s">
        <v>30</v>
      </c>
      <c r="AX362" s="12" t="s">
        <v>73</v>
      </c>
      <c r="AY362" s="212" t="s">
        <v>124</v>
      </c>
    </row>
    <row r="363" spans="1:65" s="13" customFormat="1" ht="11.25">
      <c r="B363" s="213"/>
      <c r="C363" s="214"/>
      <c r="D363" s="193" t="s">
        <v>200</v>
      </c>
      <c r="E363" s="215" t="s">
        <v>1</v>
      </c>
      <c r="F363" s="216" t="s">
        <v>1718</v>
      </c>
      <c r="G363" s="214"/>
      <c r="H363" s="217">
        <v>610</v>
      </c>
      <c r="I363" s="218"/>
      <c r="J363" s="214"/>
      <c r="K363" s="214"/>
      <c r="L363" s="219"/>
      <c r="M363" s="220"/>
      <c r="N363" s="221"/>
      <c r="O363" s="221"/>
      <c r="P363" s="221"/>
      <c r="Q363" s="221"/>
      <c r="R363" s="221"/>
      <c r="S363" s="221"/>
      <c r="T363" s="222"/>
      <c r="AT363" s="223" t="s">
        <v>200</v>
      </c>
      <c r="AU363" s="223" t="s">
        <v>81</v>
      </c>
      <c r="AV363" s="13" t="s">
        <v>83</v>
      </c>
      <c r="AW363" s="13" t="s">
        <v>30</v>
      </c>
      <c r="AX363" s="13" t="s">
        <v>73</v>
      </c>
      <c r="AY363" s="223" t="s">
        <v>124</v>
      </c>
    </row>
    <row r="364" spans="1:65" s="13" customFormat="1" ht="11.25">
      <c r="B364" s="213"/>
      <c r="C364" s="214"/>
      <c r="D364" s="193" t="s">
        <v>200</v>
      </c>
      <c r="E364" s="215" t="s">
        <v>1</v>
      </c>
      <c r="F364" s="216" t="s">
        <v>1649</v>
      </c>
      <c r="G364" s="214"/>
      <c r="H364" s="217">
        <v>70</v>
      </c>
      <c r="I364" s="218"/>
      <c r="J364" s="214"/>
      <c r="K364" s="214"/>
      <c r="L364" s="219"/>
      <c r="M364" s="220"/>
      <c r="N364" s="221"/>
      <c r="O364" s="221"/>
      <c r="P364" s="221"/>
      <c r="Q364" s="221"/>
      <c r="R364" s="221"/>
      <c r="S364" s="221"/>
      <c r="T364" s="222"/>
      <c r="AT364" s="223" t="s">
        <v>200</v>
      </c>
      <c r="AU364" s="223" t="s">
        <v>81</v>
      </c>
      <c r="AV364" s="13" t="s">
        <v>83</v>
      </c>
      <c r="AW364" s="13" t="s">
        <v>30</v>
      </c>
      <c r="AX364" s="13" t="s">
        <v>73</v>
      </c>
      <c r="AY364" s="223" t="s">
        <v>124</v>
      </c>
    </row>
    <row r="365" spans="1:65" s="14" customFormat="1" ht="11.25">
      <c r="B365" s="224"/>
      <c r="C365" s="225"/>
      <c r="D365" s="193" t="s">
        <v>200</v>
      </c>
      <c r="E365" s="226" t="s">
        <v>1</v>
      </c>
      <c r="F365" s="227" t="s">
        <v>205</v>
      </c>
      <c r="G365" s="225"/>
      <c r="H365" s="228">
        <v>680</v>
      </c>
      <c r="I365" s="229"/>
      <c r="J365" s="225"/>
      <c r="K365" s="225"/>
      <c r="L365" s="230"/>
      <c r="M365" s="231"/>
      <c r="N365" s="232"/>
      <c r="O365" s="232"/>
      <c r="P365" s="232"/>
      <c r="Q365" s="232"/>
      <c r="R365" s="232"/>
      <c r="S365" s="232"/>
      <c r="T365" s="233"/>
      <c r="AT365" s="234" t="s">
        <v>200</v>
      </c>
      <c r="AU365" s="234" t="s">
        <v>81</v>
      </c>
      <c r="AV365" s="14" t="s">
        <v>129</v>
      </c>
      <c r="AW365" s="14" t="s">
        <v>30</v>
      </c>
      <c r="AX365" s="14" t="s">
        <v>81</v>
      </c>
      <c r="AY365" s="234" t="s">
        <v>124</v>
      </c>
    </row>
    <row r="366" spans="1:65" s="2" customFormat="1" ht="37.9" customHeight="1">
      <c r="A366" s="34"/>
      <c r="B366" s="35"/>
      <c r="C366" s="179" t="s">
        <v>1724</v>
      </c>
      <c r="D366" s="179" t="s">
        <v>125</v>
      </c>
      <c r="E366" s="180" t="s">
        <v>1725</v>
      </c>
      <c r="F366" s="181" t="s">
        <v>1726</v>
      </c>
      <c r="G366" s="182" t="s">
        <v>526</v>
      </c>
      <c r="H366" s="183">
        <v>2.89</v>
      </c>
      <c r="I366" s="184"/>
      <c r="J366" s="185">
        <f>ROUND(I366*H366,2)</f>
        <v>0</v>
      </c>
      <c r="K366" s="186"/>
      <c r="L366" s="39"/>
      <c r="M366" s="187" t="s">
        <v>1</v>
      </c>
      <c r="N366" s="188" t="s">
        <v>38</v>
      </c>
      <c r="O366" s="71"/>
      <c r="P366" s="189">
        <f>O366*H366</f>
        <v>0</v>
      </c>
      <c r="Q366" s="189">
        <v>0</v>
      </c>
      <c r="R366" s="189">
        <f>Q366*H366</f>
        <v>0</v>
      </c>
      <c r="S366" s="189">
        <v>0</v>
      </c>
      <c r="T366" s="190">
        <f>S366*H366</f>
        <v>0</v>
      </c>
      <c r="U366" s="34"/>
      <c r="V366" s="34"/>
      <c r="W366" s="34"/>
      <c r="X366" s="34"/>
      <c r="Y366" s="34"/>
      <c r="Z366" s="34"/>
      <c r="AA366" s="34"/>
      <c r="AB366" s="34"/>
      <c r="AC366" s="34"/>
      <c r="AD366" s="34"/>
      <c r="AE366" s="34"/>
      <c r="AR366" s="191" t="s">
        <v>129</v>
      </c>
      <c r="AT366" s="191" t="s">
        <v>125</v>
      </c>
      <c r="AU366" s="191" t="s">
        <v>81</v>
      </c>
      <c r="AY366" s="17" t="s">
        <v>124</v>
      </c>
      <c r="BE366" s="192">
        <f>IF(N366="základní",J366,0)</f>
        <v>0</v>
      </c>
      <c r="BF366" s="192">
        <f>IF(N366="snížená",J366,0)</f>
        <v>0</v>
      </c>
      <c r="BG366" s="192">
        <f>IF(N366="zákl. přenesená",J366,0)</f>
        <v>0</v>
      </c>
      <c r="BH366" s="192">
        <f>IF(N366="sníž. přenesená",J366,0)</f>
        <v>0</v>
      </c>
      <c r="BI366" s="192">
        <f>IF(N366="nulová",J366,0)</f>
        <v>0</v>
      </c>
      <c r="BJ366" s="17" t="s">
        <v>81</v>
      </c>
      <c r="BK366" s="192">
        <f>ROUND(I366*H366,2)</f>
        <v>0</v>
      </c>
      <c r="BL366" s="17" t="s">
        <v>129</v>
      </c>
      <c r="BM366" s="191" t="s">
        <v>1108</v>
      </c>
    </row>
    <row r="367" spans="1:65" s="2" customFormat="1" ht="44.25" customHeight="1">
      <c r="A367" s="34"/>
      <c r="B367" s="35"/>
      <c r="C367" s="179" t="s">
        <v>1727</v>
      </c>
      <c r="D367" s="179" t="s">
        <v>125</v>
      </c>
      <c r="E367" s="180" t="s">
        <v>1728</v>
      </c>
      <c r="F367" s="181" t="s">
        <v>1729</v>
      </c>
      <c r="G367" s="182" t="s">
        <v>526</v>
      </c>
      <c r="H367" s="183">
        <v>2.181</v>
      </c>
      <c r="I367" s="184"/>
      <c r="J367" s="185">
        <f>ROUND(I367*H367,2)</f>
        <v>0</v>
      </c>
      <c r="K367" s="186"/>
      <c r="L367" s="39"/>
      <c r="M367" s="187" t="s">
        <v>1</v>
      </c>
      <c r="N367" s="188" t="s">
        <v>38</v>
      </c>
      <c r="O367" s="71"/>
      <c r="P367" s="189">
        <f>O367*H367</f>
        <v>0</v>
      </c>
      <c r="Q367" s="189">
        <v>0</v>
      </c>
      <c r="R367" s="189">
        <f>Q367*H367</f>
        <v>0</v>
      </c>
      <c r="S367" s="189">
        <v>0</v>
      </c>
      <c r="T367" s="190">
        <f>S367*H367</f>
        <v>0</v>
      </c>
      <c r="U367" s="34"/>
      <c r="V367" s="34"/>
      <c r="W367" s="34"/>
      <c r="X367" s="34"/>
      <c r="Y367" s="34"/>
      <c r="Z367" s="34"/>
      <c r="AA367" s="34"/>
      <c r="AB367" s="34"/>
      <c r="AC367" s="34"/>
      <c r="AD367" s="34"/>
      <c r="AE367" s="34"/>
      <c r="AR367" s="191" t="s">
        <v>129</v>
      </c>
      <c r="AT367" s="191" t="s">
        <v>125</v>
      </c>
      <c r="AU367" s="191" t="s">
        <v>81</v>
      </c>
      <c r="AY367" s="17" t="s">
        <v>124</v>
      </c>
      <c r="BE367" s="192">
        <f>IF(N367="základní",J367,0)</f>
        <v>0</v>
      </c>
      <c r="BF367" s="192">
        <f>IF(N367="snížená",J367,0)</f>
        <v>0</v>
      </c>
      <c r="BG367" s="192">
        <f>IF(N367="zákl. přenesená",J367,0)</f>
        <v>0</v>
      </c>
      <c r="BH367" s="192">
        <f>IF(N367="sníž. přenesená",J367,0)</f>
        <v>0</v>
      </c>
      <c r="BI367" s="192">
        <f>IF(N367="nulová",J367,0)</f>
        <v>0</v>
      </c>
      <c r="BJ367" s="17" t="s">
        <v>81</v>
      </c>
      <c r="BK367" s="192">
        <f>ROUND(I367*H367,2)</f>
        <v>0</v>
      </c>
      <c r="BL367" s="17" t="s">
        <v>129</v>
      </c>
      <c r="BM367" s="191" t="s">
        <v>1730</v>
      </c>
    </row>
    <row r="368" spans="1:65" s="2" customFormat="1" ht="49.15" customHeight="1">
      <c r="A368" s="34"/>
      <c r="B368" s="35"/>
      <c r="C368" s="179" t="s">
        <v>1731</v>
      </c>
      <c r="D368" s="179" t="s">
        <v>125</v>
      </c>
      <c r="E368" s="180" t="s">
        <v>1732</v>
      </c>
      <c r="F368" s="181" t="s">
        <v>1733</v>
      </c>
      <c r="G368" s="182" t="s">
        <v>526</v>
      </c>
      <c r="H368" s="183">
        <v>2.181</v>
      </c>
      <c r="I368" s="184"/>
      <c r="J368" s="185">
        <f>ROUND(I368*H368,2)</f>
        <v>0</v>
      </c>
      <c r="K368" s="186"/>
      <c r="L368" s="39"/>
      <c r="M368" s="187" t="s">
        <v>1</v>
      </c>
      <c r="N368" s="188" t="s">
        <v>38</v>
      </c>
      <c r="O368" s="71"/>
      <c r="P368" s="189">
        <f>O368*H368</f>
        <v>0</v>
      </c>
      <c r="Q368" s="189">
        <v>0</v>
      </c>
      <c r="R368" s="189">
        <f>Q368*H368</f>
        <v>0</v>
      </c>
      <c r="S368" s="189">
        <v>0</v>
      </c>
      <c r="T368" s="190">
        <f>S368*H368</f>
        <v>0</v>
      </c>
      <c r="U368" s="34"/>
      <c r="V368" s="34"/>
      <c r="W368" s="34"/>
      <c r="X368" s="34"/>
      <c r="Y368" s="34"/>
      <c r="Z368" s="34"/>
      <c r="AA368" s="34"/>
      <c r="AB368" s="34"/>
      <c r="AC368" s="34"/>
      <c r="AD368" s="34"/>
      <c r="AE368" s="34"/>
      <c r="AR368" s="191" t="s">
        <v>129</v>
      </c>
      <c r="AT368" s="191" t="s">
        <v>125</v>
      </c>
      <c r="AU368" s="191" t="s">
        <v>81</v>
      </c>
      <c r="AY368" s="17" t="s">
        <v>124</v>
      </c>
      <c r="BE368" s="192">
        <f>IF(N368="základní",J368,0)</f>
        <v>0</v>
      </c>
      <c r="BF368" s="192">
        <f>IF(N368="snížená",J368,0)</f>
        <v>0</v>
      </c>
      <c r="BG368" s="192">
        <f>IF(N368="zákl. přenesená",J368,0)</f>
        <v>0</v>
      </c>
      <c r="BH368" s="192">
        <f>IF(N368="sníž. přenesená",J368,0)</f>
        <v>0</v>
      </c>
      <c r="BI368" s="192">
        <f>IF(N368="nulová",J368,0)</f>
        <v>0</v>
      </c>
      <c r="BJ368" s="17" t="s">
        <v>81</v>
      </c>
      <c r="BK368" s="192">
        <f>ROUND(I368*H368,2)</f>
        <v>0</v>
      </c>
      <c r="BL368" s="17" t="s">
        <v>129</v>
      </c>
      <c r="BM368" s="191" t="s">
        <v>1114</v>
      </c>
    </row>
    <row r="369" spans="1:65" s="11" customFormat="1" ht="25.9" customHeight="1">
      <c r="B369" s="165"/>
      <c r="C369" s="166"/>
      <c r="D369" s="167" t="s">
        <v>72</v>
      </c>
      <c r="E369" s="168" t="s">
        <v>1734</v>
      </c>
      <c r="F369" s="168" t="s">
        <v>1735</v>
      </c>
      <c r="G369" s="166"/>
      <c r="H369" s="166"/>
      <c r="I369" s="169"/>
      <c r="J369" s="170">
        <f>BK369</f>
        <v>0</v>
      </c>
      <c r="K369" s="166"/>
      <c r="L369" s="171"/>
      <c r="M369" s="172"/>
      <c r="N369" s="173"/>
      <c r="O369" s="173"/>
      <c r="P369" s="174">
        <f>SUM(P370:P473)</f>
        <v>0</v>
      </c>
      <c r="Q369" s="173"/>
      <c r="R369" s="174">
        <f>SUM(R370:R473)</f>
        <v>0</v>
      </c>
      <c r="S369" s="173"/>
      <c r="T369" s="175">
        <f>SUM(T370:T473)</f>
        <v>0</v>
      </c>
      <c r="AR369" s="176" t="s">
        <v>81</v>
      </c>
      <c r="AT369" s="177" t="s">
        <v>72</v>
      </c>
      <c r="AU369" s="177" t="s">
        <v>73</v>
      </c>
      <c r="AY369" s="176" t="s">
        <v>124</v>
      </c>
      <c r="BK369" s="178">
        <f>SUM(BK370:BK473)</f>
        <v>0</v>
      </c>
    </row>
    <row r="370" spans="1:65" s="2" customFormat="1" ht="24.2" customHeight="1">
      <c r="A370" s="34"/>
      <c r="B370" s="35"/>
      <c r="C370" s="179" t="s">
        <v>1736</v>
      </c>
      <c r="D370" s="179" t="s">
        <v>125</v>
      </c>
      <c r="E370" s="180" t="s">
        <v>1737</v>
      </c>
      <c r="F370" s="181" t="s">
        <v>1738</v>
      </c>
      <c r="G370" s="182" t="s">
        <v>928</v>
      </c>
      <c r="H370" s="183">
        <v>5</v>
      </c>
      <c r="I370" s="184"/>
      <c r="J370" s="185">
        <f>ROUND(I370*H370,2)</f>
        <v>0</v>
      </c>
      <c r="K370" s="186"/>
      <c r="L370" s="39"/>
      <c r="M370" s="187" t="s">
        <v>1</v>
      </c>
      <c r="N370" s="188" t="s">
        <v>38</v>
      </c>
      <c r="O370" s="71"/>
      <c r="P370" s="189">
        <f>O370*H370</f>
        <v>0</v>
      </c>
      <c r="Q370" s="189">
        <v>0</v>
      </c>
      <c r="R370" s="189">
        <f>Q370*H370</f>
        <v>0</v>
      </c>
      <c r="S370" s="189">
        <v>0</v>
      </c>
      <c r="T370" s="190">
        <f>S370*H370</f>
        <v>0</v>
      </c>
      <c r="U370" s="34"/>
      <c r="V370" s="34"/>
      <c r="W370" s="34"/>
      <c r="X370" s="34"/>
      <c r="Y370" s="34"/>
      <c r="Z370" s="34"/>
      <c r="AA370" s="34"/>
      <c r="AB370" s="34"/>
      <c r="AC370" s="34"/>
      <c r="AD370" s="34"/>
      <c r="AE370" s="34"/>
      <c r="AR370" s="191" t="s">
        <v>129</v>
      </c>
      <c r="AT370" s="191" t="s">
        <v>125</v>
      </c>
      <c r="AU370" s="191" t="s">
        <v>81</v>
      </c>
      <c r="AY370" s="17" t="s">
        <v>124</v>
      </c>
      <c r="BE370" s="192">
        <f>IF(N370="základní",J370,0)</f>
        <v>0</v>
      </c>
      <c r="BF370" s="192">
        <f>IF(N370="snížená",J370,0)</f>
        <v>0</v>
      </c>
      <c r="BG370" s="192">
        <f>IF(N370="zákl. přenesená",J370,0)</f>
        <v>0</v>
      </c>
      <c r="BH370" s="192">
        <f>IF(N370="sníž. přenesená",J370,0)</f>
        <v>0</v>
      </c>
      <c r="BI370" s="192">
        <f>IF(N370="nulová",J370,0)</f>
        <v>0</v>
      </c>
      <c r="BJ370" s="17" t="s">
        <v>81</v>
      </c>
      <c r="BK370" s="192">
        <f>ROUND(I370*H370,2)</f>
        <v>0</v>
      </c>
      <c r="BL370" s="17" t="s">
        <v>129</v>
      </c>
      <c r="BM370" s="191" t="s">
        <v>1118</v>
      </c>
    </row>
    <row r="371" spans="1:65" s="12" customFormat="1" ht="11.25">
      <c r="B371" s="203"/>
      <c r="C371" s="204"/>
      <c r="D371" s="193" t="s">
        <v>200</v>
      </c>
      <c r="E371" s="205" t="s">
        <v>1</v>
      </c>
      <c r="F371" s="206" t="s">
        <v>1538</v>
      </c>
      <c r="G371" s="204"/>
      <c r="H371" s="205" t="s">
        <v>1</v>
      </c>
      <c r="I371" s="207"/>
      <c r="J371" s="204"/>
      <c r="K371" s="204"/>
      <c r="L371" s="208"/>
      <c r="M371" s="209"/>
      <c r="N371" s="210"/>
      <c r="O371" s="210"/>
      <c r="P371" s="210"/>
      <c r="Q371" s="210"/>
      <c r="R371" s="210"/>
      <c r="S371" s="210"/>
      <c r="T371" s="211"/>
      <c r="AT371" s="212" t="s">
        <v>200</v>
      </c>
      <c r="AU371" s="212" t="s">
        <v>81</v>
      </c>
      <c r="AV371" s="12" t="s">
        <v>81</v>
      </c>
      <c r="AW371" s="12" t="s">
        <v>30</v>
      </c>
      <c r="AX371" s="12" t="s">
        <v>73</v>
      </c>
      <c r="AY371" s="212" t="s">
        <v>124</v>
      </c>
    </row>
    <row r="372" spans="1:65" s="13" customFormat="1" ht="11.25">
      <c r="B372" s="213"/>
      <c r="C372" s="214"/>
      <c r="D372" s="193" t="s">
        <v>200</v>
      </c>
      <c r="E372" s="215" t="s">
        <v>1</v>
      </c>
      <c r="F372" s="216" t="s">
        <v>144</v>
      </c>
      <c r="G372" s="214"/>
      <c r="H372" s="217">
        <v>5</v>
      </c>
      <c r="I372" s="218"/>
      <c r="J372" s="214"/>
      <c r="K372" s="214"/>
      <c r="L372" s="219"/>
      <c r="M372" s="220"/>
      <c r="N372" s="221"/>
      <c r="O372" s="221"/>
      <c r="P372" s="221"/>
      <c r="Q372" s="221"/>
      <c r="R372" s="221"/>
      <c r="S372" s="221"/>
      <c r="T372" s="222"/>
      <c r="AT372" s="223" t="s">
        <v>200</v>
      </c>
      <c r="AU372" s="223" t="s">
        <v>81</v>
      </c>
      <c r="AV372" s="13" t="s">
        <v>83</v>
      </c>
      <c r="AW372" s="13" t="s">
        <v>30</v>
      </c>
      <c r="AX372" s="13" t="s">
        <v>73</v>
      </c>
      <c r="AY372" s="223" t="s">
        <v>124</v>
      </c>
    </row>
    <row r="373" spans="1:65" s="14" customFormat="1" ht="11.25">
      <c r="B373" s="224"/>
      <c r="C373" s="225"/>
      <c r="D373" s="193" t="s">
        <v>200</v>
      </c>
      <c r="E373" s="226" t="s">
        <v>1</v>
      </c>
      <c r="F373" s="227" t="s">
        <v>205</v>
      </c>
      <c r="G373" s="225"/>
      <c r="H373" s="228">
        <v>5</v>
      </c>
      <c r="I373" s="229"/>
      <c r="J373" s="225"/>
      <c r="K373" s="225"/>
      <c r="L373" s="230"/>
      <c r="M373" s="231"/>
      <c r="N373" s="232"/>
      <c r="O373" s="232"/>
      <c r="P373" s="232"/>
      <c r="Q373" s="232"/>
      <c r="R373" s="232"/>
      <c r="S373" s="232"/>
      <c r="T373" s="233"/>
      <c r="AT373" s="234" t="s">
        <v>200</v>
      </c>
      <c r="AU373" s="234" t="s">
        <v>81</v>
      </c>
      <c r="AV373" s="14" t="s">
        <v>129</v>
      </c>
      <c r="AW373" s="14" t="s">
        <v>30</v>
      </c>
      <c r="AX373" s="14" t="s">
        <v>81</v>
      </c>
      <c r="AY373" s="234" t="s">
        <v>124</v>
      </c>
    </row>
    <row r="374" spans="1:65" s="2" customFormat="1" ht="24.2" customHeight="1">
      <c r="A374" s="34"/>
      <c r="B374" s="35"/>
      <c r="C374" s="179" t="s">
        <v>1739</v>
      </c>
      <c r="D374" s="179" t="s">
        <v>125</v>
      </c>
      <c r="E374" s="180" t="s">
        <v>1740</v>
      </c>
      <c r="F374" s="181" t="s">
        <v>1741</v>
      </c>
      <c r="G374" s="182" t="s">
        <v>226</v>
      </c>
      <c r="H374" s="183">
        <v>1</v>
      </c>
      <c r="I374" s="184"/>
      <c r="J374" s="185">
        <f>ROUND(I374*H374,2)</f>
        <v>0</v>
      </c>
      <c r="K374" s="186"/>
      <c r="L374" s="39"/>
      <c r="M374" s="187" t="s">
        <v>1</v>
      </c>
      <c r="N374" s="188" t="s">
        <v>38</v>
      </c>
      <c r="O374" s="71"/>
      <c r="P374" s="189">
        <f>O374*H374</f>
        <v>0</v>
      </c>
      <c r="Q374" s="189">
        <v>0</v>
      </c>
      <c r="R374" s="189">
        <f>Q374*H374</f>
        <v>0</v>
      </c>
      <c r="S374" s="189">
        <v>0</v>
      </c>
      <c r="T374" s="190">
        <f>S374*H374</f>
        <v>0</v>
      </c>
      <c r="U374" s="34"/>
      <c r="V374" s="34"/>
      <c r="W374" s="34"/>
      <c r="X374" s="34"/>
      <c r="Y374" s="34"/>
      <c r="Z374" s="34"/>
      <c r="AA374" s="34"/>
      <c r="AB374" s="34"/>
      <c r="AC374" s="34"/>
      <c r="AD374" s="34"/>
      <c r="AE374" s="34"/>
      <c r="AR374" s="191" t="s">
        <v>129</v>
      </c>
      <c r="AT374" s="191" t="s">
        <v>125</v>
      </c>
      <c r="AU374" s="191" t="s">
        <v>81</v>
      </c>
      <c r="AY374" s="17" t="s">
        <v>124</v>
      </c>
      <c r="BE374" s="192">
        <f>IF(N374="základní",J374,0)</f>
        <v>0</v>
      </c>
      <c r="BF374" s="192">
        <f>IF(N374="snížená",J374,0)</f>
        <v>0</v>
      </c>
      <c r="BG374" s="192">
        <f>IF(N374="zákl. přenesená",J374,0)</f>
        <v>0</v>
      </c>
      <c r="BH374" s="192">
        <f>IF(N374="sníž. přenesená",J374,0)</f>
        <v>0</v>
      </c>
      <c r="BI374" s="192">
        <f>IF(N374="nulová",J374,0)</f>
        <v>0</v>
      </c>
      <c r="BJ374" s="17" t="s">
        <v>81</v>
      </c>
      <c r="BK374" s="192">
        <f>ROUND(I374*H374,2)</f>
        <v>0</v>
      </c>
      <c r="BL374" s="17" t="s">
        <v>129</v>
      </c>
      <c r="BM374" s="191" t="s">
        <v>1123</v>
      </c>
    </row>
    <row r="375" spans="1:65" s="12" customFormat="1" ht="11.25">
      <c r="B375" s="203"/>
      <c r="C375" s="204"/>
      <c r="D375" s="193" t="s">
        <v>200</v>
      </c>
      <c r="E375" s="205" t="s">
        <v>1</v>
      </c>
      <c r="F375" s="206" t="s">
        <v>1538</v>
      </c>
      <c r="G375" s="204"/>
      <c r="H375" s="205" t="s">
        <v>1</v>
      </c>
      <c r="I375" s="207"/>
      <c r="J375" s="204"/>
      <c r="K375" s="204"/>
      <c r="L375" s="208"/>
      <c r="M375" s="209"/>
      <c r="N375" s="210"/>
      <c r="O375" s="210"/>
      <c r="P375" s="210"/>
      <c r="Q375" s="210"/>
      <c r="R375" s="210"/>
      <c r="S375" s="210"/>
      <c r="T375" s="211"/>
      <c r="AT375" s="212" t="s">
        <v>200</v>
      </c>
      <c r="AU375" s="212" t="s">
        <v>81</v>
      </c>
      <c r="AV375" s="12" t="s">
        <v>81</v>
      </c>
      <c r="AW375" s="12" t="s">
        <v>30</v>
      </c>
      <c r="AX375" s="12" t="s">
        <v>73</v>
      </c>
      <c r="AY375" s="212" t="s">
        <v>124</v>
      </c>
    </row>
    <row r="376" spans="1:65" s="13" customFormat="1" ht="11.25">
      <c r="B376" s="213"/>
      <c r="C376" s="214"/>
      <c r="D376" s="193" t="s">
        <v>200</v>
      </c>
      <c r="E376" s="215" t="s">
        <v>1</v>
      </c>
      <c r="F376" s="216" t="s">
        <v>81</v>
      </c>
      <c r="G376" s="214"/>
      <c r="H376" s="217">
        <v>1</v>
      </c>
      <c r="I376" s="218"/>
      <c r="J376" s="214"/>
      <c r="K376" s="214"/>
      <c r="L376" s="219"/>
      <c r="M376" s="220"/>
      <c r="N376" s="221"/>
      <c r="O376" s="221"/>
      <c r="P376" s="221"/>
      <c r="Q376" s="221"/>
      <c r="R376" s="221"/>
      <c r="S376" s="221"/>
      <c r="T376" s="222"/>
      <c r="AT376" s="223" t="s">
        <v>200</v>
      </c>
      <c r="AU376" s="223" t="s">
        <v>81</v>
      </c>
      <c r="AV376" s="13" t="s">
        <v>83</v>
      </c>
      <c r="AW376" s="13" t="s">
        <v>30</v>
      </c>
      <c r="AX376" s="13" t="s">
        <v>73</v>
      </c>
      <c r="AY376" s="223" t="s">
        <v>124</v>
      </c>
    </row>
    <row r="377" spans="1:65" s="14" customFormat="1" ht="11.25">
      <c r="B377" s="224"/>
      <c r="C377" s="225"/>
      <c r="D377" s="193" t="s">
        <v>200</v>
      </c>
      <c r="E377" s="226" t="s">
        <v>1</v>
      </c>
      <c r="F377" s="227" t="s">
        <v>205</v>
      </c>
      <c r="G377" s="225"/>
      <c r="H377" s="228">
        <v>1</v>
      </c>
      <c r="I377" s="229"/>
      <c r="J377" s="225"/>
      <c r="K377" s="225"/>
      <c r="L377" s="230"/>
      <c r="M377" s="231"/>
      <c r="N377" s="232"/>
      <c r="O377" s="232"/>
      <c r="P377" s="232"/>
      <c r="Q377" s="232"/>
      <c r="R377" s="232"/>
      <c r="S377" s="232"/>
      <c r="T377" s="233"/>
      <c r="AT377" s="234" t="s">
        <v>200</v>
      </c>
      <c r="AU377" s="234" t="s">
        <v>81</v>
      </c>
      <c r="AV377" s="14" t="s">
        <v>129</v>
      </c>
      <c r="AW377" s="14" t="s">
        <v>30</v>
      </c>
      <c r="AX377" s="14" t="s">
        <v>81</v>
      </c>
      <c r="AY377" s="234" t="s">
        <v>124</v>
      </c>
    </row>
    <row r="378" spans="1:65" s="2" customFormat="1" ht="16.5" customHeight="1">
      <c r="A378" s="34"/>
      <c r="B378" s="35"/>
      <c r="C378" s="179" t="s">
        <v>83</v>
      </c>
      <c r="D378" s="179" t="s">
        <v>125</v>
      </c>
      <c r="E378" s="180" t="s">
        <v>1742</v>
      </c>
      <c r="F378" s="181" t="s">
        <v>1743</v>
      </c>
      <c r="G378" s="182" t="s">
        <v>226</v>
      </c>
      <c r="H378" s="183">
        <v>1</v>
      </c>
      <c r="I378" s="184"/>
      <c r="J378" s="185">
        <f>ROUND(I378*H378,2)</f>
        <v>0</v>
      </c>
      <c r="K378" s="186"/>
      <c r="L378" s="39"/>
      <c r="M378" s="187" t="s">
        <v>1</v>
      </c>
      <c r="N378" s="188" t="s">
        <v>38</v>
      </c>
      <c r="O378" s="71"/>
      <c r="P378" s="189">
        <f>O378*H378</f>
        <v>0</v>
      </c>
      <c r="Q378" s="189">
        <v>0</v>
      </c>
      <c r="R378" s="189">
        <f>Q378*H378</f>
        <v>0</v>
      </c>
      <c r="S378" s="189">
        <v>0</v>
      </c>
      <c r="T378" s="190">
        <f>S378*H378</f>
        <v>0</v>
      </c>
      <c r="U378" s="34"/>
      <c r="V378" s="34"/>
      <c r="W378" s="34"/>
      <c r="X378" s="34"/>
      <c r="Y378" s="34"/>
      <c r="Z378" s="34"/>
      <c r="AA378" s="34"/>
      <c r="AB378" s="34"/>
      <c r="AC378" s="34"/>
      <c r="AD378" s="34"/>
      <c r="AE378" s="34"/>
      <c r="AR378" s="191" t="s">
        <v>129</v>
      </c>
      <c r="AT378" s="191" t="s">
        <v>125</v>
      </c>
      <c r="AU378" s="191" t="s">
        <v>81</v>
      </c>
      <c r="AY378" s="17" t="s">
        <v>124</v>
      </c>
      <c r="BE378" s="192">
        <f>IF(N378="základní",J378,0)</f>
        <v>0</v>
      </c>
      <c r="BF378" s="192">
        <f>IF(N378="snížená",J378,0)</f>
        <v>0</v>
      </c>
      <c r="BG378" s="192">
        <f>IF(N378="zákl. přenesená",J378,0)</f>
        <v>0</v>
      </c>
      <c r="BH378" s="192">
        <f>IF(N378="sníž. přenesená",J378,0)</f>
        <v>0</v>
      </c>
      <c r="BI378" s="192">
        <f>IF(N378="nulová",J378,0)</f>
        <v>0</v>
      </c>
      <c r="BJ378" s="17" t="s">
        <v>81</v>
      </c>
      <c r="BK378" s="192">
        <f>ROUND(I378*H378,2)</f>
        <v>0</v>
      </c>
      <c r="BL378" s="17" t="s">
        <v>129</v>
      </c>
      <c r="BM378" s="191" t="s">
        <v>1127</v>
      </c>
    </row>
    <row r="379" spans="1:65" s="2" customFormat="1" ht="21.75" customHeight="1">
      <c r="A379" s="34"/>
      <c r="B379" s="35"/>
      <c r="C379" s="179" t="s">
        <v>1744</v>
      </c>
      <c r="D379" s="179" t="s">
        <v>125</v>
      </c>
      <c r="E379" s="180" t="s">
        <v>1745</v>
      </c>
      <c r="F379" s="181" t="s">
        <v>1746</v>
      </c>
      <c r="G379" s="182" t="s">
        <v>928</v>
      </c>
      <c r="H379" s="183">
        <v>7</v>
      </c>
      <c r="I379" s="184"/>
      <c r="J379" s="185">
        <f>ROUND(I379*H379,2)</f>
        <v>0</v>
      </c>
      <c r="K379" s="186"/>
      <c r="L379" s="39"/>
      <c r="M379" s="187" t="s">
        <v>1</v>
      </c>
      <c r="N379" s="188" t="s">
        <v>38</v>
      </c>
      <c r="O379" s="71"/>
      <c r="P379" s="189">
        <f>O379*H379</f>
        <v>0</v>
      </c>
      <c r="Q379" s="189">
        <v>0</v>
      </c>
      <c r="R379" s="189">
        <f>Q379*H379</f>
        <v>0</v>
      </c>
      <c r="S379" s="189">
        <v>0</v>
      </c>
      <c r="T379" s="190">
        <f>S379*H379</f>
        <v>0</v>
      </c>
      <c r="U379" s="34"/>
      <c r="V379" s="34"/>
      <c r="W379" s="34"/>
      <c r="X379" s="34"/>
      <c r="Y379" s="34"/>
      <c r="Z379" s="34"/>
      <c r="AA379" s="34"/>
      <c r="AB379" s="34"/>
      <c r="AC379" s="34"/>
      <c r="AD379" s="34"/>
      <c r="AE379" s="34"/>
      <c r="AR379" s="191" t="s">
        <v>129</v>
      </c>
      <c r="AT379" s="191" t="s">
        <v>125</v>
      </c>
      <c r="AU379" s="191" t="s">
        <v>81</v>
      </c>
      <c r="AY379" s="17" t="s">
        <v>124</v>
      </c>
      <c r="BE379" s="192">
        <f>IF(N379="základní",J379,0)</f>
        <v>0</v>
      </c>
      <c r="BF379" s="192">
        <f>IF(N379="snížená",J379,0)</f>
        <v>0</v>
      </c>
      <c r="BG379" s="192">
        <f>IF(N379="zákl. přenesená",J379,0)</f>
        <v>0</v>
      </c>
      <c r="BH379" s="192">
        <f>IF(N379="sníž. přenesená",J379,0)</f>
        <v>0</v>
      </c>
      <c r="BI379" s="192">
        <f>IF(N379="nulová",J379,0)</f>
        <v>0</v>
      </c>
      <c r="BJ379" s="17" t="s">
        <v>81</v>
      </c>
      <c r="BK379" s="192">
        <f>ROUND(I379*H379,2)</f>
        <v>0</v>
      </c>
      <c r="BL379" s="17" t="s">
        <v>129</v>
      </c>
      <c r="BM379" s="191" t="s">
        <v>1133</v>
      </c>
    </row>
    <row r="380" spans="1:65" s="12" customFormat="1" ht="11.25">
      <c r="B380" s="203"/>
      <c r="C380" s="204"/>
      <c r="D380" s="193" t="s">
        <v>200</v>
      </c>
      <c r="E380" s="205" t="s">
        <v>1</v>
      </c>
      <c r="F380" s="206" t="s">
        <v>1538</v>
      </c>
      <c r="G380" s="204"/>
      <c r="H380" s="205" t="s">
        <v>1</v>
      </c>
      <c r="I380" s="207"/>
      <c r="J380" s="204"/>
      <c r="K380" s="204"/>
      <c r="L380" s="208"/>
      <c r="M380" s="209"/>
      <c r="N380" s="210"/>
      <c r="O380" s="210"/>
      <c r="P380" s="210"/>
      <c r="Q380" s="210"/>
      <c r="R380" s="210"/>
      <c r="S380" s="210"/>
      <c r="T380" s="211"/>
      <c r="AT380" s="212" t="s">
        <v>200</v>
      </c>
      <c r="AU380" s="212" t="s">
        <v>81</v>
      </c>
      <c r="AV380" s="12" t="s">
        <v>81</v>
      </c>
      <c r="AW380" s="12" t="s">
        <v>30</v>
      </c>
      <c r="AX380" s="12" t="s">
        <v>73</v>
      </c>
      <c r="AY380" s="212" t="s">
        <v>124</v>
      </c>
    </row>
    <row r="381" spans="1:65" s="13" customFormat="1" ht="11.25">
      <c r="B381" s="213"/>
      <c r="C381" s="214"/>
      <c r="D381" s="193" t="s">
        <v>200</v>
      </c>
      <c r="E381" s="215" t="s">
        <v>1</v>
      </c>
      <c r="F381" s="216" t="s">
        <v>155</v>
      </c>
      <c r="G381" s="214"/>
      <c r="H381" s="217">
        <v>7</v>
      </c>
      <c r="I381" s="218"/>
      <c r="J381" s="214"/>
      <c r="K381" s="214"/>
      <c r="L381" s="219"/>
      <c r="M381" s="220"/>
      <c r="N381" s="221"/>
      <c r="O381" s="221"/>
      <c r="P381" s="221"/>
      <c r="Q381" s="221"/>
      <c r="R381" s="221"/>
      <c r="S381" s="221"/>
      <c r="T381" s="222"/>
      <c r="AT381" s="223" t="s">
        <v>200</v>
      </c>
      <c r="AU381" s="223" t="s">
        <v>81</v>
      </c>
      <c r="AV381" s="13" t="s">
        <v>83</v>
      </c>
      <c r="AW381" s="13" t="s">
        <v>30</v>
      </c>
      <c r="AX381" s="13" t="s">
        <v>73</v>
      </c>
      <c r="AY381" s="223" t="s">
        <v>124</v>
      </c>
    </row>
    <row r="382" spans="1:65" s="14" customFormat="1" ht="11.25">
      <c r="B382" s="224"/>
      <c r="C382" s="225"/>
      <c r="D382" s="193" t="s">
        <v>200</v>
      </c>
      <c r="E382" s="226" t="s">
        <v>1</v>
      </c>
      <c r="F382" s="227" t="s">
        <v>205</v>
      </c>
      <c r="G382" s="225"/>
      <c r="H382" s="228">
        <v>7</v>
      </c>
      <c r="I382" s="229"/>
      <c r="J382" s="225"/>
      <c r="K382" s="225"/>
      <c r="L382" s="230"/>
      <c r="M382" s="231"/>
      <c r="N382" s="232"/>
      <c r="O382" s="232"/>
      <c r="P382" s="232"/>
      <c r="Q382" s="232"/>
      <c r="R382" s="232"/>
      <c r="S382" s="232"/>
      <c r="T382" s="233"/>
      <c r="AT382" s="234" t="s">
        <v>200</v>
      </c>
      <c r="AU382" s="234" t="s">
        <v>81</v>
      </c>
      <c r="AV382" s="14" t="s">
        <v>129</v>
      </c>
      <c r="AW382" s="14" t="s">
        <v>30</v>
      </c>
      <c r="AX382" s="14" t="s">
        <v>81</v>
      </c>
      <c r="AY382" s="234" t="s">
        <v>124</v>
      </c>
    </row>
    <row r="383" spans="1:65" s="2" customFormat="1" ht="37.9" customHeight="1">
      <c r="A383" s="34"/>
      <c r="B383" s="35"/>
      <c r="C383" s="179" t="s">
        <v>1747</v>
      </c>
      <c r="D383" s="179" t="s">
        <v>125</v>
      </c>
      <c r="E383" s="180" t="s">
        <v>1748</v>
      </c>
      <c r="F383" s="181" t="s">
        <v>1749</v>
      </c>
      <c r="G383" s="182" t="s">
        <v>928</v>
      </c>
      <c r="H383" s="183">
        <v>7</v>
      </c>
      <c r="I383" s="184"/>
      <c r="J383" s="185">
        <f>ROUND(I383*H383,2)</f>
        <v>0</v>
      </c>
      <c r="K383" s="186"/>
      <c r="L383" s="39"/>
      <c r="M383" s="187" t="s">
        <v>1</v>
      </c>
      <c r="N383" s="188" t="s">
        <v>38</v>
      </c>
      <c r="O383" s="71"/>
      <c r="P383" s="189">
        <f>O383*H383</f>
        <v>0</v>
      </c>
      <c r="Q383" s="189">
        <v>0</v>
      </c>
      <c r="R383" s="189">
        <f>Q383*H383</f>
        <v>0</v>
      </c>
      <c r="S383" s="189">
        <v>0</v>
      </c>
      <c r="T383" s="190">
        <f>S383*H383</f>
        <v>0</v>
      </c>
      <c r="U383" s="34"/>
      <c r="V383" s="34"/>
      <c r="W383" s="34"/>
      <c r="X383" s="34"/>
      <c r="Y383" s="34"/>
      <c r="Z383" s="34"/>
      <c r="AA383" s="34"/>
      <c r="AB383" s="34"/>
      <c r="AC383" s="34"/>
      <c r="AD383" s="34"/>
      <c r="AE383" s="34"/>
      <c r="AR383" s="191" t="s">
        <v>129</v>
      </c>
      <c r="AT383" s="191" t="s">
        <v>125</v>
      </c>
      <c r="AU383" s="191" t="s">
        <v>81</v>
      </c>
      <c r="AY383" s="17" t="s">
        <v>124</v>
      </c>
      <c r="BE383" s="192">
        <f>IF(N383="základní",J383,0)</f>
        <v>0</v>
      </c>
      <c r="BF383" s="192">
        <f>IF(N383="snížená",J383,0)</f>
        <v>0</v>
      </c>
      <c r="BG383" s="192">
        <f>IF(N383="zákl. přenesená",J383,0)</f>
        <v>0</v>
      </c>
      <c r="BH383" s="192">
        <f>IF(N383="sníž. přenesená",J383,0)</f>
        <v>0</v>
      </c>
      <c r="BI383" s="192">
        <f>IF(N383="nulová",J383,0)</f>
        <v>0</v>
      </c>
      <c r="BJ383" s="17" t="s">
        <v>81</v>
      </c>
      <c r="BK383" s="192">
        <f>ROUND(I383*H383,2)</f>
        <v>0</v>
      </c>
      <c r="BL383" s="17" t="s">
        <v>129</v>
      </c>
      <c r="BM383" s="191" t="s">
        <v>1750</v>
      </c>
    </row>
    <row r="384" spans="1:65" s="12" customFormat="1" ht="11.25">
      <c r="B384" s="203"/>
      <c r="C384" s="204"/>
      <c r="D384" s="193" t="s">
        <v>200</v>
      </c>
      <c r="E384" s="205" t="s">
        <v>1</v>
      </c>
      <c r="F384" s="206" t="s">
        <v>1538</v>
      </c>
      <c r="G384" s="204"/>
      <c r="H384" s="205" t="s">
        <v>1</v>
      </c>
      <c r="I384" s="207"/>
      <c r="J384" s="204"/>
      <c r="K384" s="204"/>
      <c r="L384" s="208"/>
      <c r="M384" s="209"/>
      <c r="N384" s="210"/>
      <c r="O384" s="210"/>
      <c r="P384" s="210"/>
      <c r="Q384" s="210"/>
      <c r="R384" s="210"/>
      <c r="S384" s="210"/>
      <c r="T384" s="211"/>
      <c r="AT384" s="212" t="s">
        <v>200</v>
      </c>
      <c r="AU384" s="212" t="s">
        <v>81</v>
      </c>
      <c r="AV384" s="12" t="s">
        <v>81</v>
      </c>
      <c r="AW384" s="12" t="s">
        <v>30</v>
      </c>
      <c r="AX384" s="12" t="s">
        <v>73</v>
      </c>
      <c r="AY384" s="212" t="s">
        <v>124</v>
      </c>
    </row>
    <row r="385" spans="1:65" s="13" customFormat="1" ht="11.25">
      <c r="B385" s="213"/>
      <c r="C385" s="214"/>
      <c r="D385" s="193" t="s">
        <v>200</v>
      </c>
      <c r="E385" s="215" t="s">
        <v>1</v>
      </c>
      <c r="F385" s="216" t="s">
        <v>155</v>
      </c>
      <c r="G385" s="214"/>
      <c r="H385" s="217">
        <v>7</v>
      </c>
      <c r="I385" s="218"/>
      <c r="J385" s="214"/>
      <c r="K385" s="214"/>
      <c r="L385" s="219"/>
      <c r="M385" s="220"/>
      <c r="N385" s="221"/>
      <c r="O385" s="221"/>
      <c r="P385" s="221"/>
      <c r="Q385" s="221"/>
      <c r="R385" s="221"/>
      <c r="S385" s="221"/>
      <c r="T385" s="222"/>
      <c r="AT385" s="223" t="s">
        <v>200</v>
      </c>
      <c r="AU385" s="223" t="s">
        <v>81</v>
      </c>
      <c r="AV385" s="13" t="s">
        <v>83</v>
      </c>
      <c r="AW385" s="13" t="s">
        <v>30</v>
      </c>
      <c r="AX385" s="13" t="s">
        <v>73</v>
      </c>
      <c r="AY385" s="223" t="s">
        <v>124</v>
      </c>
    </row>
    <row r="386" spans="1:65" s="14" customFormat="1" ht="11.25">
      <c r="B386" s="224"/>
      <c r="C386" s="225"/>
      <c r="D386" s="193" t="s">
        <v>200</v>
      </c>
      <c r="E386" s="226" t="s">
        <v>1</v>
      </c>
      <c r="F386" s="227" t="s">
        <v>205</v>
      </c>
      <c r="G386" s="225"/>
      <c r="H386" s="228">
        <v>7</v>
      </c>
      <c r="I386" s="229"/>
      <c r="J386" s="225"/>
      <c r="K386" s="225"/>
      <c r="L386" s="230"/>
      <c r="M386" s="231"/>
      <c r="N386" s="232"/>
      <c r="O386" s="232"/>
      <c r="P386" s="232"/>
      <c r="Q386" s="232"/>
      <c r="R386" s="232"/>
      <c r="S386" s="232"/>
      <c r="T386" s="233"/>
      <c r="AT386" s="234" t="s">
        <v>200</v>
      </c>
      <c r="AU386" s="234" t="s">
        <v>81</v>
      </c>
      <c r="AV386" s="14" t="s">
        <v>129</v>
      </c>
      <c r="AW386" s="14" t="s">
        <v>30</v>
      </c>
      <c r="AX386" s="14" t="s">
        <v>81</v>
      </c>
      <c r="AY386" s="234" t="s">
        <v>124</v>
      </c>
    </row>
    <row r="387" spans="1:65" s="2" customFormat="1" ht="16.5" customHeight="1">
      <c r="A387" s="34"/>
      <c r="B387" s="35"/>
      <c r="C387" s="179" t="s">
        <v>1751</v>
      </c>
      <c r="D387" s="179" t="s">
        <v>125</v>
      </c>
      <c r="E387" s="180" t="s">
        <v>1752</v>
      </c>
      <c r="F387" s="181" t="s">
        <v>1753</v>
      </c>
      <c r="G387" s="182" t="s">
        <v>928</v>
      </c>
      <c r="H387" s="183">
        <v>1</v>
      </c>
      <c r="I387" s="184"/>
      <c r="J387" s="185">
        <f>ROUND(I387*H387,2)</f>
        <v>0</v>
      </c>
      <c r="K387" s="186"/>
      <c r="L387" s="39"/>
      <c r="M387" s="187" t="s">
        <v>1</v>
      </c>
      <c r="N387" s="188" t="s">
        <v>38</v>
      </c>
      <c r="O387" s="71"/>
      <c r="P387" s="189">
        <f>O387*H387</f>
        <v>0</v>
      </c>
      <c r="Q387" s="189">
        <v>0</v>
      </c>
      <c r="R387" s="189">
        <f>Q387*H387</f>
        <v>0</v>
      </c>
      <c r="S387" s="189">
        <v>0</v>
      </c>
      <c r="T387" s="190">
        <f>S387*H387</f>
        <v>0</v>
      </c>
      <c r="U387" s="34"/>
      <c r="V387" s="34"/>
      <c r="W387" s="34"/>
      <c r="X387" s="34"/>
      <c r="Y387" s="34"/>
      <c r="Z387" s="34"/>
      <c r="AA387" s="34"/>
      <c r="AB387" s="34"/>
      <c r="AC387" s="34"/>
      <c r="AD387" s="34"/>
      <c r="AE387" s="34"/>
      <c r="AR387" s="191" t="s">
        <v>129</v>
      </c>
      <c r="AT387" s="191" t="s">
        <v>125</v>
      </c>
      <c r="AU387" s="191" t="s">
        <v>81</v>
      </c>
      <c r="AY387" s="17" t="s">
        <v>124</v>
      </c>
      <c r="BE387" s="192">
        <f>IF(N387="základní",J387,0)</f>
        <v>0</v>
      </c>
      <c r="BF387" s="192">
        <f>IF(N387="snížená",J387,0)</f>
        <v>0</v>
      </c>
      <c r="BG387" s="192">
        <f>IF(N387="zákl. přenesená",J387,0)</f>
        <v>0</v>
      </c>
      <c r="BH387" s="192">
        <f>IF(N387="sníž. přenesená",J387,0)</f>
        <v>0</v>
      </c>
      <c r="BI387" s="192">
        <f>IF(N387="nulová",J387,0)</f>
        <v>0</v>
      </c>
      <c r="BJ387" s="17" t="s">
        <v>81</v>
      </c>
      <c r="BK387" s="192">
        <f>ROUND(I387*H387,2)</f>
        <v>0</v>
      </c>
      <c r="BL387" s="17" t="s">
        <v>129</v>
      </c>
      <c r="BM387" s="191" t="s">
        <v>1754</v>
      </c>
    </row>
    <row r="388" spans="1:65" s="12" customFormat="1" ht="11.25">
      <c r="B388" s="203"/>
      <c r="C388" s="204"/>
      <c r="D388" s="193" t="s">
        <v>200</v>
      </c>
      <c r="E388" s="205" t="s">
        <v>1</v>
      </c>
      <c r="F388" s="206" t="s">
        <v>1538</v>
      </c>
      <c r="G388" s="204"/>
      <c r="H388" s="205" t="s">
        <v>1</v>
      </c>
      <c r="I388" s="207"/>
      <c r="J388" s="204"/>
      <c r="K388" s="204"/>
      <c r="L388" s="208"/>
      <c r="M388" s="209"/>
      <c r="N388" s="210"/>
      <c r="O388" s="210"/>
      <c r="P388" s="210"/>
      <c r="Q388" s="210"/>
      <c r="R388" s="210"/>
      <c r="S388" s="210"/>
      <c r="T388" s="211"/>
      <c r="AT388" s="212" t="s">
        <v>200</v>
      </c>
      <c r="AU388" s="212" t="s">
        <v>81</v>
      </c>
      <c r="AV388" s="12" t="s">
        <v>81</v>
      </c>
      <c r="AW388" s="12" t="s">
        <v>30</v>
      </c>
      <c r="AX388" s="12" t="s">
        <v>73</v>
      </c>
      <c r="AY388" s="212" t="s">
        <v>124</v>
      </c>
    </row>
    <row r="389" spans="1:65" s="13" customFormat="1" ht="11.25">
      <c r="B389" s="213"/>
      <c r="C389" s="214"/>
      <c r="D389" s="193" t="s">
        <v>200</v>
      </c>
      <c r="E389" s="215" t="s">
        <v>1</v>
      </c>
      <c r="F389" s="216" t="s">
        <v>81</v>
      </c>
      <c r="G389" s="214"/>
      <c r="H389" s="217">
        <v>1</v>
      </c>
      <c r="I389" s="218"/>
      <c r="J389" s="214"/>
      <c r="K389" s="214"/>
      <c r="L389" s="219"/>
      <c r="M389" s="220"/>
      <c r="N389" s="221"/>
      <c r="O389" s="221"/>
      <c r="P389" s="221"/>
      <c r="Q389" s="221"/>
      <c r="R389" s="221"/>
      <c r="S389" s="221"/>
      <c r="T389" s="222"/>
      <c r="AT389" s="223" t="s">
        <v>200</v>
      </c>
      <c r="AU389" s="223" t="s">
        <v>81</v>
      </c>
      <c r="AV389" s="13" t="s">
        <v>83</v>
      </c>
      <c r="AW389" s="13" t="s">
        <v>30</v>
      </c>
      <c r="AX389" s="13" t="s">
        <v>73</v>
      </c>
      <c r="AY389" s="223" t="s">
        <v>124</v>
      </c>
    </row>
    <row r="390" spans="1:65" s="14" customFormat="1" ht="11.25">
      <c r="B390" s="224"/>
      <c r="C390" s="225"/>
      <c r="D390" s="193" t="s">
        <v>200</v>
      </c>
      <c r="E390" s="226" t="s">
        <v>1</v>
      </c>
      <c r="F390" s="227" t="s">
        <v>205</v>
      </c>
      <c r="G390" s="225"/>
      <c r="H390" s="228">
        <v>1</v>
      </c>
      <c r="I390" s="229"/>
      <c r="J390" s="225"/>
      <c r="K390" s="225"/>
      <c r="L390" s="230"/>
      <c r="M390" s="231"/>
      <c r="N390" s="232"/>
      <c r="O390" s="232"/>
      <c r="P390" s="232"/>
      <c r="Q390" s="232"/>
      <c r="R390" s="232"/>
      <c r="S390" s="232"/>
      <c r="T390" s="233"/>
      <c r="AT390" s="234" t="s">
        <v>200</v>
      </c>
      <c r="AU390" s="234" t="s">
        <v>81</v>
      </c>
      <c r="AV390" s="14" t="s">
        <v>129</v>
      </c>
      <c r="AW390" s="14" t="s">
        <v>30</v>
      </c>
      <c r="AX390" s="14" t="s">
        <v>81</v>
      </c>
      <c r="AY390" s="234" t="s">
        <v>124</v>
      </c>
    </row>
    <row r="391" spans="1:65" s="2" customFormat="1" ht="24.2" customHeight="1">
      <c r="A391" s="34"/>
      <c r="B391" s="35"/>
      <c r="C391" s="179" t="s">
        <v>1755</v>
      </c>
      <c r="D391" s="179" t="s">
        <v>125</v>
      </c>
      <c r="E391" s="180" t="s">
        <v>1756</v>
      </c>
      <c r="F391" s="181" t="s">
        <v>1757</v>
      </c>
      <c r="G391" s="182" t="s">
        <v>928</v>
      </c>
      <c r="H391" s="183">
        <v>1</v>
      </c>
      <c r="I391" s="184"/>
      <c r="J391" s="185">
        <f>ROUND(I391*H391,2)</f>
        <v>0</v>
      </c>
      <c r="K391" s="186"/>
      <c r="L391" s="39"/>
      <c r="M391" s="187" t="s">
        <v>1</v>
      </c>
      <c r="N391" s="188" t="s">
        <v>38</v>
      </c>
      <c r="O391" s="71"/>
      <c r="P391" s="189">
        <f>O391*H391</f>
        <v>0</v>
      </c>
      <c r="Q391" s="189">
        <v>0</v>
      </c>
      <c r="R391" s="189">
        <f>Q391*H391</f>
        <v>0</v>
      </c>
      <c r="S391" s="189">
        <v>0</v>
      </c>
      <c r="T391" s="190">
        <f>S391*H391</f>
        <v>0</v>
      </c>
      <c r="U391" s="34"/>
      <c r="V391" s="34"/>
      <c r="W391" s="34"/>
      <c r="X391" s="34"/>
      <c r="Y391" s="34"/>
      <c r="Z391" s="34"/>
      <c r="AA391" s="34"/>
      <c r="AB391" s="34"/>
      <c r="AC391" s="34"/>
      <c r="AD391" s="34"/>
      <c r="AE391" s="34"/>
      <c r="AR391" s="191" t="s">
        <v>129</v>
      </c>
      <c r="AT391" s="191" t="s">
        <v>125</v>
      </c>
      <c r="AU391" s="191" t="s">
        <v>81</v>
      </c>
      <c r="AY391" s="17" t="s">
        <v>124</v>
      </c>
      <c r="BE391" s="192">
        <f>IF(N391="základní",J391,0)</f>
        <v>0</v>
      </c>
      <c r="BF391" s="192">
        <f>IF(N391="snížená",J391,0)</f>
        <v>0</v>
      </c>
      <c r="BG391" s="192">
        <f>IF(N391="zákl. přenesená",J391,0)</f>
        <v>0</v>
      </c>
      <c r="BH391" s="192">
        <f>IF(N391="sníž. přenesená",J391,0)</f>
        <v>0</v>
      </c>
      <c r="BI391" s="192">
        <f>IF(N391="nulová",J391,0)</f>
        <v>0</v>
      </c>
      <c r="BJ391" s="17" t="s">
        <v>81</v>
      </c>
      <c r="BK391" s="192">
        <f>ROUND(I391*H391,2)</f>
        <v>0</v>
      </c>
      <c r="BL391" s="17" t="s">
        <v>129</v>
      </c>
      <c r="BM391" s="191" t="s">
        <v>1136</v>
      </c>
    </row>
    <row r="392" spans="1:65" s="12" customFormat="1" ht="11.25">
      <c r="B392" s="203"/>
      <c r="C392" s="204"/>
      <c r="D392" s="193" t="s">
        <v>200</v>
      </c>
      <c r="E392" s="205" t="s">
        <v>1</v>
      </c>
      <c r="F392" s="206" t="s">
        <v>1538</v>
      </c>
      <c r="G392" s="204"/>
      <c r="H392" s="205" t="s">
        <v>1</v>
      </c>
      <c r="I392" s="207"/>
      <c r="J392" s="204"/>
      <c r="K392" s="204"/>
      <c r="L392" s="208"/>
      <c r="M392" s="209"/>
      <c r="N392" s="210"/>
      <c r="O392" s="210"/>
      <c r="P392" s="210"/>
      <c r="Q392" s="210"/>
      <c r="R392" s="210"/>
      <c r="S392" s="210"/>
      <c r="T392" s="211"/>
      <c r="AT392" s="212" t="s">
        <v>200</v>
      </c>
      <c r="AU392" s="212" t="s">
        <v>81</v>
      </c>
      <c r="AV392" s="12" t="s">
        <v>81</v>
      </c>
      <c r="AW392" s="12" t="s">
        <v>30</v>
      </c>
      <c r="AX392" s="12" t="s">
        <v>73</v>
      </c>
      <c r="AY392" s="212" t="s">
        <v>124</v>
      </c>
    </row>
    <row r="393" spans="1:65" s="13" customFormat="1" ht="11.25">
      <c r="B393" s="213"/>
      <c r="C393" s="214"/>
      <c r="D393" s="193" t="s">
        <v>200</v>
      </c>
      <c r="E393" s="215" t="s">
        <v>1</v>
      </c>
      <c r="F393" s="216" t="s">
        <v>81</v>
      </c>
      <c r="G393" s="214"/>
      <c r="H393" s="217">
        <v>1</v>
      </c>
      <c r="I393" s="218"/>
      <c r="J393" s="214"/>
      <c r="K393" s="214"/>
      <c r="L393" s="219"/>
      <c r="M393" s="220"/>
      <c r="N393" s="221"/>
      <c r="O393" s="221"/>
      <c r="P393" s="221"/>
      <c r="Q393" s="221"/>
      <c r="R393" s="221"/>
      <c r="S393" s="221"/>
      <c r="T393" s="222"/>
      <c r="AT393" s="223" t="s">
        <v>200</v>
      </c>
      <c r="AU393" s="223" t="s">
        <v>81</v>
      </c>
      <c r="AV393" s="13" t="s">
        <v>83</v>
      </c>
      <c r="AW393" s="13" t="s">
        <v>30</v>
      </c>
      <c r="AX393" s="13" t="s">
        <v>73</v>
      </c>
      <c r="AY393" s="223" t="s">
        <v>124</v>
      </c>
    </row>
    <row r="394" spans="1:65" s="14" customFormat="1" ht="11.25">
      <c r="B394" s="224"/>
      <c r="C394" s="225"/>
      <c r="D394" s="193" t="s">
        <v>200</v>
      </c>
      <c r="E394" s="226" t="s">
        <v>1</v>
      </c>
      <c r="F394" s="227" t="s">
        <v>205</v>
      </c>
      <c r="G394" s="225"/>
      <c r="H394" s="228">
        <v>1</v>
      </c>
      <c r="I394" s="229"/>
      <c r="J394" s="225"/>
      <c r="K394" s="225"/>
      <c r="L394" s="230"/>
      <c r="M394" s="231"/>
      <c r="N394" s="232"/>
      <c r="O394" s="232"/>
      <c r="P394" s="232"/>
      <c r="Q394" s="232"/>
      <c r="R394" s="232"/>
      <c r="S394" s="232"/>
      <c r="T394" s="233"/>
      <c r="AT394" s="234" t="s">
        <v>200</v>
      </c>
      <c r="AU394" s="234" t="s">
        <v>81</v>
      </c>
      <c r="AV394" s="14" t="s">
        <v>129</v>
      </c>
      <c r="AW394" s="14" t="s">
        <v>30</v>
      </c>
      <c r="AX394" s="14" t="s">
        <v>81</v>
      </c>
      <c r="AY394" s="234" t="s">
        <v>124</v>
      </c>
    </row>
    <row r="395" spans="1:65" s="2" customFormat="1" ht="24.2" customHeight="1">
      <c r="A395" s="34"/>
      <c r="B395" s="35"/>
      <c r="C395" s="179" t="s">
        <v>1758</v>
      </c>
      <c r="D395" s="179" t="s">
        <v>125</v>
      </c>
      <c r="E395" s="180" t="s">
        <v>1759</v>
      </c>
      <c r="F395" s="181" t="s">
        <v>1760</v>
      </c>
      <c r="G395" s="182" t="s">
        <v>928</v>
      </c>
      <c r="H395" s="183">
        <v>4</v>
      </c>
      <c r="I395" s="184"/>
      <c r="J395" s="185">
        <f>ROUND(I395*H395,2)</f>
        <v>0</v>
      </c>
      <c r="K395" s="186"/>
      <c r="L395" s="39"/>
      <c r="M395" s="187" t="s">
        <v>1</v>
      </c>
      <c r="N395" s="188" t="s">
        <v>38</v>
      </c>
      <c r="O395" s="71"/>
      <c r="P395" s="189">
        <f>O395*H395</f>
        <v>0</v>
      </c>
      <c r="Q395" s="189">
        <v>0</v>
      </c>
      <c r="R395" s="189">
        <f>Q395*H395</f>
        <v>0</v>
      </c>
      <c r="S395" s="189">
        <v>0</v>
      </c>
      <c r="T395" s="190">
        <f>S395*H395</f>
        <v>0</v>
      </c>
      <c r="U395" s="34"/>
      <c r="V395" s="34"/>
      <c r="W395" s="34"/>
      <c r="X395" s="34"/>
      <c r="Y395" s="34"/>
      <c r="Z395" s="34"/>
      <c r="AA395" s="34"/>
      <c r="AB395" s="34"/>
      <c r="AC395" s="34"/>
      <c r="AD395" s="34"/>
      <c r="AE395" s="34"/>
      <c r="AR395" s="191" t="s">
        <v>129</v>
      </c>
      <c r="AT395" s="191" t="s">
        <v>125</v>
      </c>
      <c r="AU395" s="191" t="s">
        <v>81</v>
      </c>
      <c r="AY395" s="17" t="s">
        <v>124</v>
      </c>
      <c r="BE395" s="192">
        <f>IF(N395="základní",J395,0)</f>
        <v>0</v>
      </c>
      <c r="BF395" s="192">
        <f>IF(N395="snížená",J395,0)</f>
        <v>0</v>
      </c>
      <c r="BG395" s="192">
        <f>IF(N395="zákl. přenesená",J395,0)</f>
        <v>0</v>
      </c>
      <c r="BH395" s="192">
        <f>IF(N395="sníž. přenesená",J395,0)</f>
        <v>0</v>
      </c>
      <c r="BI395" s="192">
        <f>IF(N395="nulová",J395,0)</f>
        <v>0</v>
      </c>
      <c r="BJ395" s="17" t="s">
        <v>81</v>
      </c>
      <c r="BK395" s="192">
        <f>ROUND(I395*H395,2)</f>
        <v>0</v>
      </c>
      <c r="BL395" s="17" t="s">
        <v>129</v>
      </c>
      <c r="BM395" s="191" t="s">
        <v>1761</v>
      </c>
    </row>
    <row r="396" spans="1:65" s="12" customFormat="1" ht="11.25">
      <c r="B396" s="203"/>
      <c r="C396" s="204"/>
      <c r="D396" s="193" t="s">
        <v>200</v>
      </c>
      <c r="E396" s="205" t="s">
        <v>1</v>
      </c>
      <c r="F396" s="206" t="s">
        <v>1538</v>
      </c>
      <c r="G396" s="204"/>
      <c r="H396" s="205" t="s">
        <v>1</v>
      </c>
      <c r="I396" s="207"/>
      <c r="J396" s="204"/>
      <c r="K396" s="204"/>
      <c r="L396" s="208"/>
      <c r="M396" s="209"/>
      <c r="N396" s="210"/>
      <c r="O396" s="210"/>
      <c r="P396" s="210"/>
      <c r="Q396" s="210"/>
      <c r="R396" s="210"/>
      <c r="S396" s="210"/>
      <c r="T396" s="211"/>
      <c r="AT396" s="212" t="s">
        <v>200</v>
      </c>
      <c r="AU396" s="212" t="s">
        <v>81</v>
      </c>
      <c r="AV396" s="12" t="s">
        <v>81</v>
      </c>
      <c r="AW396" s="12" t="s">
        <v>30</v>
      </c>
      <c r="AX396" s="12" t="s">
        <v>73</v>
      </c>
      <c r="AY396" s="212" t="s">
        <v>124</v>
      </c>
    </row>
    <row r="397" spans="1:65" s="13" customFormat="1" ht="11.25">
      <c r="B397" s="213"/>
      <c r="C397" s="214"/>
      <c r="D397" s="193" t="s">
        <v>200</v>
      </c>
      <c r="E397" s="215" t="s">
        <v>1</v>
      </c>
      <c r="F397" s="216" t="s">
        <v>129</v>
      </c>
      <c r="G397" s="214"/>
      <c r="H397" s="217">
        <v>4</v>
      </c>
      <c r="I397" s="218"/>
      <c r="J397" s="214"/>
      <c r="K397" s="214"/>
      <c r="L397" s="219"/>
      <c r="M397" s="220"/>
      <c r="N397" s="221"/>
      <c r="O397" s="221"/>
      <c r="P397" s="221"/>
      <c r="Q397" s="221"/>
      <c r="R397" s="221"/>
      <c r="S397" s="221"/>
      <c r="T397" s="222"/>
      <c r="AT397" s="223" t="s">
        <v>200</v>
      </c>
      <c r="AU397" s="223" t="s">
        <v>81</v>
      </c>
      <c r="AV397" s="13" t="s">
        <v>83</v>
      </c>
      <c r="AW397" s="13" t="s">
        <v>30</v>
      </c>
      <c r="AX397" s="13" t="s">
        <v>73</v>
      </c>
      <c r="AY397" s="223" t="s">
        <v>124</v>
      </c>
    </row>
    <row r="398" spans="1:65" s="14" customFormat="1" ht="11.25">
      <c r="B398" s="224"/>
      <c r="C398" s="225"/>
      <c r="D398" s="193" t="s">
        <v>200</v>
      </c>
      <c r="E398" s="226" t="s">
        <v>1</v>
      </c>
      <c r="F398" s="227" t="s">
        <v>205</v>
      </c>
      <c r="G398" s="225"/>
      <c r="H398" s="228">
        <v>4</v>
      </c>
      <c r="I398" s="229"/>
      <c r="J398" s="225"/>
      <c r="K398" s="225"/>
      <c r="L398" s="230"/>
      <c r="M398" s="231"/>
      <c r="N398" s="232"/>
      <c r="O398" s="232"/>
      <c r="P398" s="232"/>
      <c r="Q398" s="232"/>
      <c r="R398" s="232"/>
      <c r="S398" s="232"/>
      <c r="T398" s="233"/>
      <c r="AT398" s="234" t="s">
        <v>200</v>
      </c>
      <c r="AU398" s="234" t="s">
        <v>81</v>
      </c>
      <c r="AV398" s="14" t="s">
        <v>129</v>
      </c>
      <c r="AW398" s="14" t="s">
        <v>30</v>
      </c>
      <c r="AX398" s="14" t="s">
        <v>81</v>
      </c>
      <c r="AY398" s="234" t="s">
        <v>124</v>
      </c>
    </row>
    <row r="399" spans="1:65" s="2" customFormat="1" ht="24.2" customHeight="1">
      <c r="A399" s="34"/>
      <c r="B399" s="35"/>
      <c r="C399" s="179" t="s">
        <v>1758</v>
      </c>
      <c r="D399" s="179" t="s">
        <v>125</v>
      </c>
      <c r="E399" s="180" t="s">
        <v>1762</v>
      </c>
      <c r="F399" s="181" t="s">
        <v>1763</v>
      </c>
      <c r="G399" s="182" t="s">
        <v>928</v>
      </c>
      <c r="H399" s="183">
        <v>4</v>
      </c>
      <c r="I399" s="184"/>
      <c r="J399" s="185">
        <f>ROUND(I399*H399,2)</f>
        <v>0</v>
      </c>
      <c r="K399" s="186"/>
      <c r="L399" s="39"/>
      <c r="M399" s="187" t="s">
        <v>1</v>
      </c>
      <c r="N399" s="188" t="s">
        <v>38</v>
      </c>
      <c r="O399" s="71"/>
      <c r="P399" s="189">
        <f>O399*H399</f>
        <v>0</v>
      </c>
      <c r="Q399" s="189">
        <v>0</v>
      </c>
      <c r="R399" s="189">
        <f>Q399*H399</f>
        <v>0</v>
      </c>
      <c r="S399" s="189">
        <v>0</v>
      </c>
      <c r="T399" s="190">
        <f>S399*H399</f>
        <v>0</v>
      </c>
      <c r="U399" s="34"/>
      <c r="V399" s="34"/>
      <c r="W399" s="34"/>
      <c r="X399" s="34"/>
      <c r="Y399" s="34"/>
      <c r="Z399" s="34"/>
      <c r="AA399" s="34"/>
      <c r="AB399" s="34"/>
      <c r="AC399" s="34"/>
      <c r="AD399" s="34"/>
      <c r="AE399" s="34"/>
      <c r="AR399" s="191" t="s">
        <v>129</v>
      </c>
      <c r="AT399" s="191" t="s">
        <v>125</v>
      </c>
      <c r="AU399" s="191" t="s">
        <v>81</v>
      </c>
      <c r="AY399" s="17" t="s">
        <v>124</v>
      </c>
      <c r="BE399" s="192">
        <f>IF(N399="základní",J399,0)</f>
        <v>0</v>
      </c>
      <c r="BF399" s="192">
        <f>IF(N399="snížená",J399,0)</f>
        <v>0</v>
      </c>
      <c r="BG399" s="192">
        <f>IF(N399="zákl. přenesená",J399,0)</f>
        <v>0</v>
      </c>
      <c r="BH399" s="192">
        <f>IF(N399="sníž. přenesená",J399,0)</f>
        <v>0</v>
      </c>
      <c r="BI399" s="192">
        <f>IF(N399="nulová",J399,0)</f>
        <v>0</v>
      </c>
      <c r="BJ399" s="17" t="s">
        <v>81</v>
      </c>
      <c r="BK399" s="192">
        <f>ROUND(I399*H399,2)</f>
        <v>0</v>
      </c>
      <c r="BL399" s="17" t="s">
        <v>129</v>
      </c>
      <c r="BM399" s="191" t="s">
        <v>1139</v>
      </c>
    </row>
    <row r="400" spans="1:65" s="12" customFormat="1" ht="11.25">
      <c r="B400" s="203"/>
      <c r="C400" s="204"/>
      <c r="D400" s="193" t="s">
        <v>200</v>
      </c>
      <c r="E400" s="205" t="s">
        <v>1</v>
      </c>
      <c r="F400" s="206" t="s">
        <v>1538</v>
      </c>
      <c r="G400" s="204"/>
      <c r="H400" s="205" t="s">
        <v>1</v>
      </c>
      <c r="I400" s="207"/>
      <c r="J400" s="204"/>
      <c r="K400" s="204"/>
      <c r="L400" s="208"/>
      <c r="M400" s="209"/>
      <c r="N400" s="210"/>
      <c r="O400" s="210"/>
      <c r="P400" s="210"/>
      <c r="Q400" s="210"/>
      <c r="R400" s="210"/>
      <c r="S400" s="210"/>
      <c r="T400" s="211"/>
      <c r="AT400" s="212" t="s">
        <v>200</v>
      </c>
      <c r="AU400" s="212" t="s">
        <v>81</v>
      </c>
      <c r="AV400" s="12" t="s">
        <v>81</v>
      </c>
      <c r="AW400" s="12" t="s">
        <v>30</v>
      </c>
      <c r="AX400" s="12" t="s">
        <v>73</v>
      </c>
      <c r="AY400" s="212" t="s">
        <v>124</v>
      </c>
    </row>
    <row r="401" spans="1:65" s="13" customFormat="1" ht="11.25">
      <c r="B401" s="213"/>
      <c r="C401" s="214"/>
      <c r="D401" s="193" t="s">
        <v>200</v>
      </c>
      <c r="E401" s="215" t="s">
        <v>1</v>
      </c>
      <c r="F401" s="216" t="s">
        <v>129</v>
      </c>
      <c r="G401" s="214"/>
      <c r="H401" s="217">
        <v>4</v>
      </c>
      <c r="I401" s="218"/>
      <c r="J401" s="214"/>
      <c r="K401" s="214"/>
      <c r="L401" s="219"/>
      <c r="M401" s="220"/>
      <c r="N401" s="221"/>
      <c r="O401" s="221"/>
      <c r="P401" s="221"/>
      <c r="Q401" s="221"/>
      <c r="R401" s="221"/>
      <c r="S401" s="221"/>
      <c r="T401" s="222"/>
      <c r="AT401" s="223" t="s">
        <v>200</v>
      </c>
      <c r="AU401" s="223" t="s">
        <v>81</v>
      </c>
      <c r="AV401" s="13" t="s">
        <v>83</v>
      </c>
      <c r="AW401" s="13" t="s">
        <v>30</v>
      </c>
      <c r="AX401" s="13" t="s">
        <v>73</v>
      </c>
      <c r="AY401" s="223" t="s">
        <v>124</v>
      </c>
    </row>
    <row r="402" spans="1:65" s="14" customFormat="1" ht="11.25">
      <c r="B402" s="224"/>
      <c r="C402" s="225"/>
      <c r="D402" s="193" t="s">
        <v>200</v>
      </c>
      <c r="E402" s="226" t="s">
        <v>1</v>
      </c>
      <c r="F402" s="227" t="s">
        <v>205</v>
      </c>
      <c r="G402" s="225"/>
      <c r="H402" s="228">
        <v>4</v>
      </c>
      <c r="I402" s="229"/>
      <c r="J402" s="225"/>
      <c r="K402" s="225"/>
      <c r="L402" s="230"/>
      <c r="M402" s="231"/>
      <c r="N402" s="232"/>
      <c r="O402" s="232"/>
      <c r="P402" s="232"/>
      <c r="Q402" s="232"/>
      <c r="R402" s="232"/>
      <c r="S402" s="232"/>
      <c r="T402" s="233"/>
      <c r="AT402" s="234" t="s">
        <v>200</v>
      </c>
      <c r="AU402" s="234" t="s">
        <v>81</v>
      </c>
      <c r="AV402" s="14" t="s">
        <v>129</v>
      </c>
      <c r="AW402" s="14" t="s">
        <v>30</v>
      </c>
      <c r="AX402" s="14" t="s">
        <v>81</v>
      </c>
      <c r="AY402" s="234" t="s">
        <v>124</v>
      </c>
    </row>
    <row r="403" spans="1:65" s="2" customFormat="1" ht="21.75" customHeight="1">
      <c r="A403" s="34"/>
      <c r="B403" s="35"/>
      <c r="C403" s="179" t="s">
        <v>1764</v>
      </c>
      <c r="D403" s="179" t="s">
        <v>125</v>
      </c>
      <c r="E403" s="180" t="s">
        <v>1765</v>
      </c>
      <c r="F403" s="181" t="s">
        <v>1766</v>
      </c>
      <c r="G403" s="182" t="s">
        <v>928</v>
      </c>
      <c r="H403" s="183">
        <v>4</v>
      </c>
      <c r="I403" s="184"/>
      <c r="J403" s="185">
        <f>ROUND(I403*H403,2)</f>
        <v>0</v>
      </c>
      <c r="K403" s="186"/>
      <c r="L403" s="39"/>
      <c r="M403" s="187" t="s">
        <v>1</v>
      </c>
      <c r="N403" s="188" t="s">
        <v>38</v>
      </c>
      <c r="O403" s="71"/>
      <c r="P403" s="189">
        <f>O403*H403</f>
        <v>0</v>
      </c>
      <c r="Q403" s="189">
        <v>0</v>
      </c>
      <c r="R403" s="189">
        <f>Q403*H403</f>
        <v>0</v>
      </c>
      <c r="S403" s="189">
        <v>0</v>
      </c>
      <c r="T403" s="190">
        <f>S403*H403</f>
        <v>0</v>
      </c>
      <c r="U403" s="34"/>
      <c r="V403" s="34"/>
      <c r="W403" s="34"/>
      <c r="X403" s="34"/>
      <c r="Y403" s="34"/>
      <c r="Z403" s="34"/>
      <c r="AA403" s="34"/>
      <c r="AB403" s="34"/>
      <c r="AC403" s="34"/>
      <c r="AD403" s="34"/>
      <c r="AE403" s="34"/>
      <c r="AR403" s="191" t="s">
        <v>129</v>
      </c>
      <c r="AT403" s="191" t="s">
        <v>125</v>
      </c>
      <c r="AU403" s="191" t="s">
        <v>81</v>
      </c>
      <c r="AY403" s="17" t="s">
        <v>124</v>
      </c>
      <c r="BE403" s="192">
        <f>IF(N403="základní",J403,0)</f>
        <v>0</v>
      </c>
      <c r="BF403" s="192">
        <f>IF(N403="snížená",J403,0)</f>
        <v>0</v>
      </c>
      <c r="BG403" s="192">
        <f>IF(N403="zákl. přenesená",J403,0)</f>
        <v>0</v>
      </c>
      <c r="BH403" s="192">
        <f>IF(N403="sníž. přenesená",J403,0)</f>
        <v>0</v>
      </c>
      <c r="BI403" s="192">
        <f>IF(N403="nulová",J403,0)</f>
        <v>0</v>
      </c>
      <c r="BJ403" s="17" t="s">
        <v>81</v>
      </c>
      <c r="BK403" s="192">
        <f>ROUND(I403*H403,2)</f>
        <v>0</v>
      </c>
      <c r="BL403" s="17" t="s">
        <v>129</v>
      </c>
      <c r="BM403" s="191" t="s">
        <v>1155</v>
      </c>
    </row>
    <row r="404" spans="1:65" s="12" customFormat="1" ht="11.25">
      <c r="B404" s="203"/>
      <c r="C404" s="204"/>
      <c r="D404" s="193" t="s">
        <v>200</v>
      </c>
      <c r="E404" s="205" t="s">
        <v>1</v>
      </c>
      <c r="F404" s="206" t="s">
        <v>1538</v>
      </c>
      <c r="G404" s="204"/>
      <c r="H404" s="205" t="s">
        <v>1</v>
      </c>
      <c r="I404" s="207"/>
      <c r="J404" s="204"/>
      <c r="K404" s="204"/>
      <c r="L404" s="208"/>
      <c r="M404" s="209"/>
      <c r="N404" s="210"/>
      <c r="O404" s="210"/>
      <c r="P404" s="210"/>
      <c r="Q404" s="210"/>
      <c r="R404" s="210"/>
      <c r="S404" s="210"/>
      <c r="T404" s="211"/>
      <c r="AT404" s="212" t="s">
        <v>200</v>
      </c>
      <c r="AU404" s="212" t="s">
        <v>81</v>
      </c>
      <c r="AV404" s="12" t="s">
        <v>81</v>
      </c>
      <c r="AW404" s="12" t="s">
        <v>30</v>
      </c>
      <c r="AX404" s="12" t="s">
        <v>73</v>
      </c>
      <c r="AY404" s="212" t="s">
        <v>124</v>
      </c>
    </row>
    <row r="405" spans="1:65" s="13" customFormat="1" ht="11.25">
      <c r="B405" s="213"/>
      <c r="C405" s="214"/>
      <c r="D405" s="193" t="s">
        <v>200</v>
      </c>
      <c r="E405" s="215" t="s">
        <v>1</v>
      </c>
      <c r="F405" s="216" t="s">
        <v>129</v>
      </c>
      <c r="G405" s="214"/>
      <c r="H405" s="217">
        <v>4</v>
      </c>
      <c r="I405" s="218"/>
      <c r="J405" s="214"/>
      <c r="K405" s="214"/>
      <c r="L405" s="219"/>
      <c r="M405" s="220"/>
      <c r="N405" s="221"/>
      <c r="O405" s="221"/>
      <c r="P405" s="221"/>
      <c r="Q405" s="221"/>
      <c r="R405" s="221"/>
      <c r="S405" s="221"/>
      <c r="T405" s="222"/>
      <c r="AT405" s="223" t="s">
        <v>200</v>
      </c>
      <c r="AU405" s="223" t="s">
        <v>81</v>
      </c>
      <c r="AV405" s="13" t="s">
        <v>83</v>
      </c>
      <c r="AW405" s="13" t="s">
        <v>30</v>
      </c>
      <c r="AX405" s="13" t="s">
        <v>73</v>
      </c>
      <c r="AY405" s="223" t="s">
        <v>124</v>
      </c>
    </row>
    <row r="406" spans="1:65" s="14" customFormat="1" ht="11.25">
      <c r="B406" s="224"/>
      <c r="C406" s="225"/>
      <c r="D406" s="193" t="s">
        <v>200</v>
      </c>
      <c r="E406" s="226" t="s">
        <v>1</v>
      </c>
      <c r="F406" s="227" t="s">
        <v>205</v>
      </c>
      <c r="G406" s="225"/>
      <c r="H406" s="228">
        <v>4</v>
      </c>
      <c r="I406" s="229"/>
      <c r="J406" s="225"/>
      <c r="K406" s="225"/>
      <c r="L406" s="230"/>
      <c r="M406" s="231"/>
      <c r="N406" s="232"/>
      <c r="O406" s="232"/>
      <c r="P406" s="232"/>
      <c r="Q406" s="232"/>
      <c r="R406" s="232"/>
      <c r="S406" s="232"/>
      <c r="T406" s="233"/>
      <c r="AT406" s="234" t="s">
        <v>200</v>
      </c>
      <c r="AU406" s="234" t="s">
        <v>81</v>
      </c>
      <c r="AV406" s="14" t="s">
        <v>129</v>
      </c>
      <c r="AW406" s="14" t="s">
        <v>30</v>
      </c>
      <c r="AX406" s="14" t="s">
        <v>81</v>
      </c>
      <c r="AY406" s="234" t="s">
        <v>124</v>
      </c>
    </row>
    <row r="407" spans="1:65" s="2" customFormat="1" ht="49.15" customHeight="1">
      <c r="A407" s="34"/>
      <c r="B407" s="35"/>
      <c r="C407" s="179" t="s">
        <v>1767</v>
      </c>
      <c r="D407" s="179" t="s">
        <v>125</v>
      </c>
      <c r="E407" s="180" t="s">
        <v>1768</v>
      </c>
      <c r="F407" s="181" t="s">
        <v>1769</v>
      </c>
      <c r="G407" s="182" t="s">
        <v>928</v>
      </c>
      <c r="H407" s="183">
        <v>4</v>
      </c>
      <c r="I407" s="184"/>
      <c r="J407" s="185">
        <f>ROUND(I407*H407,2)</f>
        <v>0</v>
      </c>
      <c r="K407" s="186"/>
      <c r="L407" s="39"/>
      <c r="M407" s="187" t="s">
        <v>1</v>
      </c>
      <c r="N407" s="188" t="s">
        <v>38</v>
      </c>
      <c r="O407" s="71"/>
      <c r="P407" s="189">
        <f>O407*H407</f>
        <v>0</v>
      </c>
      <c r="Q407" s="189">
        <v>0</v>
      </c>
      <c r="R407" s="189">
        <f>Q407*H407</f>
        <v>0</v>
      </c>
      <c r="S407" s="189">
        <v>0</v>
      </c>
      <c r="T407" s="190">
        <f>S407*H407</f>
        <v>0</v>
      </c>
      <c r="U407" s="34"/>
      <c r="V407" s="34"/>
      <c r="W407" s="34"/>
      <c r="X407" s="34"/>
      <c r="Y407" s="34"/>
      <c r="Z407" s="34"/>
      <c r="AA407" s="34"/>
      <c r="AB407" s="34"/>
      <c r="AC407" s="34"/>
      <c r="AD407" s="34"/>
      <c r="AE407" s="34"/>
      <c r="AR407" s="191" t="s">
        <v>129</v>
      </c>
      <c r="AT407" s="191" t="s">
        <v>125</v>
      </c>
      <c r="AU407" s="191" t="s">
        <v>81</v>
      </c>
      <c r="AY407" s="17" t="s">
        <v>124</v>
      </c>
      <c r="BE407" s="192">
        <f>IF(N407="základní",J407,0)</f>
        <v>0</v>
      </c>
      <c r="BF407" s="192">
        <f>IF(N407="snížená",J407,0)</f>
        <v>0</v>
      </c>
      <c r="BG407" s="192">
        <f>IF(N407="zákl. přenesená",J407,0)</f>
        <v>0</v>
      </c>
      <c r="BH407" s="192">
        <f>IF(N407="sníž. přenesená",J407,0)</f>
        <v>0</v>
      </c>
      <c r="BI407" s="192">
        <f>IF(N407="nulová",J407,0)</f>
        <v>0</v>
      </c>
      <c r="BJ407" s="17" t="s">
        <v>81</v>
      </c>
      <c r="BK407" s="192">
        <f>ROUND(I407*H407,2)</f>
        <v>0</v>
      </c>
      <c r="BL407" s="17" t="s">
        <v>129</v>
      </c>
      <c r="BM407" s="191" t="s">
        <v>1160</v>
      </c>
    </row>
    <row r="408" spans="1:65" s="12" customFormat="1" ht="11.25">
      <c r="B408" s="203"/>
      <c r="C408" s="204"/>
      <c r="D408" s="193" t="s">
        <v>200</v>
      </c>
      <c r="E408" s="205" t="s">
        <v>1</v>
      </c>
      <c r="F408" s="206" t="s">
        <v>1538</v>
      </c>
      <c r="G408" s="204"/>
      <c r="H408" s="205" t="s">
        <v>1</v>
      </c>
      <c r="I408" s="207"/>
      <c r="J408" s="204"/>
      <c r="K408" s="204"/>
      <c r="L408" s="208"/>
      <c r="M408" s="209"/>
      <c r="N408" s="210"/>
      <c r="O408" s="210"/>
      <c r="P408" s="210"/>
      <c r="Q408" s="210"/>
      <c r="R408" s="210"/>
      <c r="S408" s="210"/>
      <c r="T408" s="211"/>
      <c r="AT408" s="212" t="s">
        <v>200</v>
      </c>
      <c r="AU408" s="212" t="s">
        <v>81</v>
      </c>
      <c r="AV408" s="12" t="s">
        <v>81</v>
      </c>
      <c r="AW408" s="12" t="s">
        <v>30</v>
      </c>
      <c r="AX408" s="12" t="s">
        <v>73</v>
      </c>
      <c r="AY408" s="212" t="s">
        <v>124</v>
      </c>
    </row>
    <row r="409" spans="1:65" s="13" customFormat="1" ht="11.25">
      <c r="B409" s="213"/>
      <c r="C409" s="214"/>
      <c r="D409" s="193" t="s">
        <v>200</v>
      </c>
      <c r="E409" s="215" t="s">
        <v>1</v>
      </c>
      <c r="F409" s="216" t="s">
        <v>129</v>
      </c>
      <c r="G409" s="214"/>
      <c r="H409" s="217">
        <v>4</v>
      </c>
      <c r="I409" s="218"/>
      <c r="J409" s="214"/>
      <c r="K409" s="214"/>
      <c r="L409" s="219"/>
      <c r="M409" s="220"/>
      <c r="N409" s="221"/>
      <c r="O409" s="221"/>
      <c r="P409" s="221"/>
      <c r="Q409" s="221"/>
      <c r="R409" s="221"/>
      <c r="S409" s="221"/>
      <c r="T409" s="222"/>
      <c r="AT409" s="223" t="s">
        <v>200</v>
      </c>
      <c r="AU409" s="223" t="s">
        <v>81</v>
      </c>
      <c r="AV409" s="13" t="s">
        <v>83</v>
      </c>
      <c r="AW409" s="13" t="s">
        <v>30</v>
      </c>
      <c r="AX409" s="13" t="s">
        <v>73</v>
      </c>
      <c r="AY409" s="223" t="s">
        <v>124</v>
      </c>
    </row>
    <row r="410" spans="1:65" s="14" customFormat="1" ht="11.25">
      <c r="B410" s="224"/>
      <c r="C410" s="225"/>
      <c r="D410" s="193" t="s">
        <v>200</v>
      </c>
      <c r="E410" s="226" t="s">
        <v>1</v>
      </c>
      <c r="F410" s="227" t="s">
        <v>205</v>
      </c>
      <c r="G410" s="225"/>
      <c r="H410" s="228">
        <v>4</v>
      </c>
      <c r="I410" s="229"/>
      <c r="J410" s="225"/>
      <c r="K410" s="225"/>
      <c r="L410" s="230"/>
      <c r="M410" s="231"/>
      <c r="N410" s="232"/>
      <c r="O410" s="232"/>
      <c r="P410" s="232"/>
      <c r="Q410" s="232"/>
      <c r="R410" s="232"/>
      <c r="S410" s="232"/>
      <c r="T410" s="233"/>
      <c r="AT410" s="234" t="s">
        <v>200</v>
      </c>
      <c r="AU410" s="234" t="s">
        <v>81</v>
      </c>
      <c r="AV410" s="14" t="s">
        <v>129</v>
      </c>
      <c r="AW410" s="14" t="s">
        <v>30</v>
      </c>
      <c r="AX410" s="14" t="s">
        <v>81</v>
      </c>
      <c r="AY410" s="234" t="s">
        <v>124</v>
      </c>
    </row>
    <row r="411" spans="1:65" s="2" customFormat="1" ht="24.2" customHeight="1">
      <c r="A411" s="34"/>
      <c r="B411" s="35"/>
      <c r="C411" s="179" t="s">
        <v>1770</v>
      </c>
      <c r="D411" s="179" t="s">
        <v>125</v>
      </c>
      <c r="E411" s="180" t="s">
        <v>1771</v>
      </c>
      <c r="F411" s="181" t="s">
        <v>1772</v>
      </c>
      <c r="G411" s="182" t="s">
        <v>928</v>
      </c>
      <c r="H411" s="183">
        <v>1</v>
      </c>
      <c r="I411" s="184"/>
      <c r="J411" s="185">
        <f>ROUND(I411*H411,2)</f>
        <v>0</v>
      </c>
      <c r="K411" s="186"/>
      <c r="L411" s="39"/>
      <c r="M411" s="187" t="s">
        <v>1</v>
      </c>
      <c r="N411" s="188" t="s">
        <v>38</v>
      </c>
      <c r="O411" s="71"/>
      <c r="P411" s="189">
        <f>O411*H411</f>
        <v>0</v>
      </c>
      <c r="Q411" s="189">
        <v>0</v>
      </c>
      <c r="R411" s="189">
        <f>Q411*H411</f>
        <v>0</v>
      </c>
      <c r="S411" s="189">
        <v>0</v>
      </c>
      <c r="T411" s="190">
        <f>S411*H411</f>
        <v>0</v>
      </c>
      <c r="U411" s="34"/>
      <c r="V411" s="34"/>
      <c r="W411" s="34"/>
      <c r="X411" s="34"/>
      <c r="Y411" s="34"/>
      <c r="Z411" s="34"/>
      <c r="AA411" s="34"/>
      <c r="AB411" s="34"/>
      <c r="AC411" s="34"/>
      <c r="AD411" s="34"/>
      <c r="AE411" s="34"/>
      <c r="AR411" s="191" t="s">
        <v>129</v>
      </c>
      <c r="AT411" s="191" t="s">
        <v>125</v>
      </c>
      <c r="AU411" s="191" t="s">
        <v>81</v>
      </c>
      <c r="AY411" s="17" t="s">
        <v>124</v>
      </c>
      <c r="BE411" s="192">
        <f>IF(N411="základní",J411,0)</f>
        <v>0</v>
      </c>
      <c r="BF411" s="192">
        <f>IF(N411="snížená",J411,0)</f>
        <v>0</v>
      </c>
      <c r="BG411" s="192">
        <f>IF(N411="zákl. přenesená",J411,0)</f>
        <v>0</v>
      </c>
      <c r="BH411" s="192">
        <f>IF(N411="sníž. přenesená",J411,0)</f>
        <v>0</v>
      </c>
      <c r="BI411" s="192">
        <f>IF(N411="nulová",J411,0)</f>
        <v>0</v>
      </c>
      <c r="BJ411" s="17" t="s">
        <v>81</v>
      </c>
      <c r="BK411" s="192">
        <f>ROUND(I411*H411,2)</f>
        <v>0</v>
      </c>
      <c r="BL411" s="17" t="s">
        <v>129</v>
      </c>
      <c r="BM411" s="191" t="s">
        <v>1167</v>
      </c>
    </row>
    <row r="412" spans="1:65" s="12" customFormat="1" ht="11.25">
      <c r="B412" s="203"/>
      <c r="C412" s="204"/>
      <c r="D412" s="193" t="s">
        <v>200</v>
      </c>
      <c r="E412" s="205" t="s">
        <v>1</v>
      </c>
      <c r="F412" s="206" t="s">
        <v>1538</v>
      </c>
      <c r="G412" s="204"/>
      <c r="H412" s="205" t="s">
        <v>1</v>
      </c>
      <c r="I412" s="207"/>
      <c r="J412" s="204"/>
      <c r="K412" s="204"/>
      <c r="L412" s="208"/>
      <c r="M412" s="209"/>
      <c r="N412" s="210"/>
      <c r="O412" s="210"/>
      <c r="P412" s="210"/>
      <c r="Q412" s="210"/>
      <c r="R412" s="210"/>
      <c r="S412" s="210"/>
      <c r="T412" s="211"/>
      <c r="AT412" s="212" t="s">
        <v>200</v>
      </c>
      <c r="AU412" s="212" t="s">
        <v>81</v>
      </c>
      <c r="AV412" s="12" t="s">
        <v>81</v>
      </c>
      <c r="AW412" s="12" t="s">
        <v>30</v>
      </c>
      <c r="AX412" s="12" t="s">
        <v>73</v>
      </c>
      <c r="AY412" s="212" t="s">
        <v>124</v>
      </c>
    </row>
    <row r="413" spans="1:65" s="13" customFormat="1" ht="11.25">
      <c r="B413" s="213"/>
      <c r="C413" s="214"/>
      <c r="D413" s="193" t="s">
        <v>200</v>
      </c>
      <c r="E413" s="215" t="s">
        <v>1</v>
      </c>
      <c r="F413" s="216" t="s">
        <v>81</v>
      </c>
      <c r="G413" s="214"/>
      <c r="H413" s="217">
        <v>1</v>
      </c>
      <c r="I413" s="218"/>
      <c r="J413" s="214"/>
      <c r="K413" s="214"/>
      <c r="L413" s="219"/>
      <c r="M413" s="220"/>
      <c r="N413" s="221"/>
      <c r="O413" s="221"/>
      <c r="P413" s="221"/>
      <c r="Q413" s="221"/>
      <c r="R413" s="221"/>
      <c r="S413" s="221"/>
      <c r="T413" s="222"/>
      <c r="AT413" s="223" t="s">
        <v>200</v>
      </c>
      <c r="AU413" s="223" t="s">
        <v>81</v>
      </c>
      <c r="AV413" s="13" t="s">
        <v>83</v>
      </c>
      <c r="AW413" s="13" t="s">
        <v>30</v>
      </c>
      <c r="AX413" s="13" t="s">
        <v>73</v>
      </c>
      <c r="AY413" s="223" t="s">
        <v>124</v>
      </c>
    </row>
    <row r="414" spans="1:65" s="14" customFormat="1" ht="11.25">
      <c r="B414" s="224"/>
      <c r="C414" s="225"/>
      <c r="D414" s="193" t="s">
        <v>200</v>
      </c>
      <c r="E414" s="226" t="s">
        <v>1</v>
      </c>
      <c r="F414" s="227" t="s">
        <v>205</v>
      </c>
      <c r="G414" s="225"/>
      <c r="H414" s="228">
        <v>1</v>
      </c>
      <c r="I414" s="229"/>
      <c r="J414" s="225"/>
      <c r="K414" s="225"/>
      <c r="L414" s="230"/>
      <c r="M414" s="231"/>
      <c r="N414" s="232"/>
      <c r="O414" s="232"/>
      <c r="P414" s="232"/>
      <c r="Q414" s="232"/>
      <c r="R414" s="232"/>
      <c r="S414" s="232"/>
      <c r="T414" s="233"/>
      <c r="AT414" s="234" t="s">
        <v>200</v>
      </c>
      <c r="AU414" s="234" t="s">
        <v>81</v>
      </c>
      <c r="AV414" s="14" t="s">
        <v>129</v>
      </c>
      <c r="AW414" s="14" t="s">
        <v>30</v>
      </c>
      <c r="AX414" s="14" t="s">
        <v>81</v>
      </c>
      <c r="AY414" s="234" t="s">
        <v>124</v>
      </c>
    </row>
    <row r="415" spans="1:65" s="2" customFormat="1" ht="37.9" customHeight="1">
      <c r="A415" s="34"/>
      <c r="B415" s="35"/>
      <c r="C415" s="179" t="s">
        <v>1773</v>
      </c>
      <c r="D415" s="179" t="s">
        <v>125</v>
      </c>
      <c r="E415" s="180" t="s">
        <v>1774</v>
      </c>
      <c r="F415" s="181" t="s">
        <v>1775</v>
      </c>
      <c r="G415" s="182" t="s">
        <v>928</v>
      </c>
      <c r="H415" s="183">
        <v>1</v>
      </c>
      <c r="I415" s="184"/>
      <c r="J415" s="185">
        <f>ROUND(I415*H415,2)</f>
        <v>0</v>
      </c>
      <c r="K415" s="186"/>
      <c r="L415" s="39"/>
      <c r="M415" s="187" t="s">
        <v>1</v>
      </c>
      <c r="N415" s="188" t="s">
        <v>38</v>
      </c>
      <c r="O415" s="71"/>
      <c r="P415" s="189">
        <f>O415*H415</f>
        <v>0</v>
      </c>
      <c r="Q415" s="189">
        <v>0</v>
      </c>
      <c r="R415" s="189">
        <f>Q415*H415</f>
        <v>0</v>
      </c>
      <c r="S415" s="189">
        <v>0</v>
      </c>
      <c r="T415" s="190">
        <f>S415*H415</f>
        <v>0</v>
      </c>
      <c r="U415" s="34"/>
      <c r="V415" s="34"/>
      <c r="W415" s="34"/>
      <c r="X415" s="34"/>
      <c r="Y415" s="34"/>
      <c r="Z415" s="34"/>
      <c r="AA415" s="34"/>
      <c r="AB415" s="34"/>
      <c r="AC415" s="34"/>
      <c r="AD415" s="34"/>
      <c r="AE415" s="34"/>
      <c r="AR415" s="191" t="s">
        <v>129</v>
      </c>
      <c r="AT415" s="191" t="s">
        <v>125</v>
      </c>
      <c r="AU415" s="191" t="s">
        <v>81</v>
      </c>
      <c r="AY415" s="17" t="s">
        <v>124</v>
      </c>
      <c r="BE415" s="192">
        <f>IF(N415="základní",J415,0)</f>
        <v>0</v>
      </c>
      <c r="BF415" s="192">
        <f>IF(N415="snížená",J415,0)</f>
        <v>0</v>
      </c>
      <c r="BG415" s="192">
        <f>IF(N415="zákl. přenesená",J415,0)</f>
        <v>0</v>
      </c>
      <c r="BH415" s="192">
        <f>IF(N415="sníž. přenesená",J415,0)</f>
        <v>0</v>
      </c>
      <c r="BI415" s="192">
        <f>IF(N415="nulová",J415,0)</f>
        <v>0</v>
      </c>
      <c r="BJ415" s="17" t="s">
        <v>81</v>
      </c>
      <c r="BK415" s="192">
        <f>ROUND(I415*H415,2)</f>
        <v>0</v>
      </c>
      <c r="BL415" s="17" t="s">
        <v>129</v>
      </c>
      <c r="BM415" s="191" t="s">
        <v>1172</v>
      </c>
    </row>
    <row r="416" spans="1:65" s="12" customFormat="1" ht="11.25">
      <c r="B416" s="203"/>
      <c r="C416" s="204"/>
      <c r="D416" s="193" t="s">
        <v>200</v>
      </c>
      <c r="E416" s="205" t="s">
        <v>1</v>
      </c>
      <c r="F416" s="206" t="s">
        <v>1538</v>
      </c>
      <c r="G416" s="204"/>
      <c r="H416" s="205" t="s">
        <v>1</v>
      </c>
      <c r="I416" s="207"/>
      <c r="J416" s="204"/>
      <c r="K416" s="204"/>
      <c r="L416" s="208"/>
      <c r="M416" s="209"/>
      <c r="N416" s="210"/>
      <c r="O416" s="210"/>
      <c r="P416" s="210"/>
      <c r="Q416" s="210"/>
      <c r="R416" s="210"/>
      <c r="S416" s="210"/>
      <c r="T416" s="211"/>
      <c r="AT416" s="212" t="s">
        <v>200</v>
      </c>
      <c r="AU416" s="212" t="s">
        <v>81</v>
      </c>
      <c r="AV416" s="12" t="s">
        <v>81</v>
      </c>
      <c r="AW416" s="12" t="s">
        <v>30</v>
      </c>
      <c r="AX416" s="12" t="s">
        <v>73</v>
      </c>
      <c r="AY416" s="212" t="s">
        <v>124</v>
      </c>
    </row>
    <row r="417" spans="1:65" s="13" customFormat="1" ht="11.25">
      <c r="B417" s="213"/>
      <c r="C417" s="214"/>
      <c r="D417" s="193" t="s">
        <v>200</v>
      </c>
      <c r="E417" s="215" t="s">
        <v>1</v>
      </c>
      <c r="F417" s="216" t="s">
        <v>81</v>
      </c>
      <c r="G417" s="214"/>
      <c r="H417" s="217">
        <v>1</v>
      </c>
      <c r="I417" s="218"/>
      <c r="J417" s="214"/>
      <c r="K417" s="214"/>
      <c r="L417" s="219"/>
      <c r="M417" s="220"/>
      <c r="N417" s="221"/>
      <c r="O417" s="221"/>
      <c r="P417" s="221"/>
      <c r="Q417" s="221"/>
      <c r="R417" s="221"/>
      <c r="S417" s="221"/>
      <c r="T417" s="222"/>
      <c r="AT417" s="223" t="s">
        <v>200</v>
      </c>
      <c r="AU417" s="223" t="s">
        <v>81</v>
      </c>
      <c r="AV417" s="13" t="s">
        <v>83</v>
      </c>
      <c r="AW417" s="13" t="s">
        <v>30</v>
      </c>
      <c r="AX417" s="13" t="s">
        <v>73</v>
      </c>
      <c r="AY417" s="223" t="s">
        <v>124</v>
      </c>
    </row>
    <row r="418" spans="1:65" s="14" customFormat="1" ht="11.25">
      <c r="B418" s="224"/>
      <c r="C418" s="225"/>
      <c r="D418" s="193" t="s">
        <v>200</v>
      </c>
      <c r="E418" s="226" t="s">
        <v>1</v>
      </c>
      <c r="F418" s="227" t="s">
        <v>205</v>
      </c>
      <c r="G418" s="225"/>
      <c r="H418" s="228">
        <v>1</v>
      </c>
      <c r="I418" s="229"/>
      <c r="J418" s="225"/>
      <c r="K418" s="225"/>
      <c r="L418" s="230"/>
      <c r="M418" s="231"/>
      <c r="N418" s="232"/>
      <c r="O418" s="232"/>
      <c r="P418" s="232"/>
      <c r="Q418" s="232"/>
      <c r="R418" s="232"/>
      <c r="S418" s="232"/>
      <c r="T418" s="233"/>
      <c r="AT418" s="234" t="s">
        <v>200</v>
      </c>
      <c r="AU418" s="234" t="s">
        <v>81</v>
      </c>
      <c r="AV418" s="14" t="s">
        <v>129</v>
      </c>
      <c r="AW418" s="14" t="s">
        <v>30</v>
      </c>
      <c r="AX418" s="14" t="s">
        <v>81</v>
      </c>
      <c r="AY418" s="234" t="s">
        <v>124</v>
      </c>
    </row>
    <row r="419" spans="1:65" s="2" customFormat="1" ht="24.2" customHeight="1">
      <c r="A419" s="34"/>
      <c r="B419" s="35"/>
      <c r="C419" s="179" t="s">
        <v>1776</v>
      </c>
      <c r="D419" s="179" t="s">
        <v>125</v>
      </c>
      <c r="E419" s="180" t="s">
        <v>1777</v>
      </c>
      <c r="F419" s="181" t="s">
        <v>1778</v>
      </c>
      <c r="G419" s="182" t="s">
        <v>928</v>
      </c>
      <c r="H419" s="183">
        <v>8</v>
      </c>
      <c r="I419" s="184"/>
      <c r="J419" s="185">
        <f>ROUND(I419*H419,2)</f>
        <v>0</v>
      </c>
      <c r="K419" s="186"/>
      <c r="L419" s="39"/>
      <c r="M419" s="187" t="s">
        <v>1</v>
      </c>
      <c r="N419" s="188" t="s">
        <v>38</v>
      </c>
      <c r="O419" s="71"/>
      <c r="P419" s="189">
        <f>O419*H419</f>
        <v>0</v>
      </c>
      <c r="Q419" s="189">
        <v>0</v>
      </c>
      <c r="R419" s="189">
        <f>Q419*H419</f>
        <v>0</v>
      </c>
      <c r="S419" s="189">
        <v>0</v>
      </c>
      <c r="T419" s="190">
        <f>S419*H419</f>
        <v>0</v>
      </c>
      <c r="U419" s="34"/>
      <c r="V419" s="34"/>
      <c r="W419" s="34"/>
      <c r="X419" s="34"/>
      <c r="Y419" s="34"/>
      <c r="Z419" s="34"/>
      <c r="AA419" s="34"/>
      <c r="AB419" s="34"/>
      <c r="AC419" s="34"/>
      <c r="AD419" s="34"/>
      <c r="AE419" s="34"/>
      <c r="AR419" s="191" t="s">
        <v>129</v>
      </c>
      <c r="AT419" s="191" t="s">
        <v>125</v>
      </c>
      <c r="AU419" s="191" t="s">
        <v>81</v>
      </c>
      <c r="AY419" s="17" t="s">
        <v>124</v>
      </c>
      <c r="BE419" s="192">
        <f>IF(N419="základní",J419,0)</f>
        <v>0</v>
      </c>
      <c r="BF419" s="192">
        <f>IF(N419="snížená",J419,0)</f>
        <v>0</v>
      </c>
      <c r="BG419" s="192">
        <f>IF(N419="zákl. přenesená",J419,0)</f>
        <v>0</v>
      </c>
      <c r="BH419" s="192">
        <f>IF(N419="sníž. přenesená",J419,0)</f>
        <v>0</v>
      </c>
      <c r="BI419" s="192">
        <f>IF(N419="nulová",J419,0)</f>
        <v>0</v>
      </c>
      <c r="BJ419" s="17" t="s">
        <v>81</v>
      </c>
      <c r="BK419" s="192">
        <f>ROUND(I419*H419,2)</f>
        <v>0</v>
      </c>
      <c r="BL419" s="17" t="s">
        <v>129</v>
      </c>
      <c r="BM419" s="191" t="s">
        <v>1176</v>
      </c>
    </row>
    <row r="420" spans="1:65" s="12" customFormat="1" ht="11.25">
      <c r="B420" s="203"/>
      <c r="C420" s="204"/>
      <c r="D420" s="193" t="s">
        <v>200</v>
      </c>
      <c r="E420" s="205" t="s">
        <v>1</v>
      </c>
      <c r="F420" s="206" t="s">
        <v>1538</v>
      </c>
      <c r="G420" s="204"/>
      <c r="H420" s="205" t="s">
        <v>1</v>
      </c>
      <c r="I420" s="207"/>
      <c r="J420" s="204"/>
      <c r="K420" s="204"/>
      <c r="L420" s="208"/>
      <c r="M420" s="209"/>
      <c r="N420" s="210"/>
      <c r="O420" s="210"/>
      <c r="P420" s="210"/>
      <c r="Q420" s="210"/>
      <c r="R420" s="210"/>
      <c r="S420" s="210"/>
      <c r="T420" s="211"/>
      <c r="AT420" s="212" t="s">
        <v>200</v>
      </c>
      <c r="AU420" s="212" t="s">
        <v>81</v>
      </c>
      <c r="AV420" s="12" t="s">
        <v>81</v>
      </c>
      <c r="AW420" s="12" t="s">
        <v>30</v>
      </c>
      <c r="AX420" s="12" t="s">
        <v>73</v>
      </c>
      <c r="AY420" s="212" t="s">
        <v>124</v>
      </c>
    </row>
    <row r="421" spans="1:65" s="13" customFormat="1" ht="11.25">
      <c r="B421" s="213"/>
      <c r="C421" s="214"/>
      <c r="D421" s="193" t="s">
        <v>200</v>
      </c>
      <c r="E421" s="215" t="s">
        <v>1</v>
      </c>
      <c r="F421" s="216" t="s">
        <v>142</v>
      </c>
      <c r="G421" s="214"/>
      <c r="H421" s="217">
        <v>8</v>
      </c>
      <c r="I421" s="218"/>
      <c r="J421" s="214"/>
      <c r="K421" s="214"/>
      <c r="L421" s="219"/>
      <c r="M421" s="220"/>
      <c r="N421" s="221"/>
      <c r="O421" s="221"/>
      <c r="P421" s="221"/>
      <c r="Q421" s="221"/>
      <c r="R421" s="221"/>
      <c r="S421" s="221"/>
      <c r="T421" s="222"/>
      <c r="AT421" s="223" t="s">
        <v>200</v>
      </c>
      <c r="AU421" s="223" t="s">
        <v>81</v>
      </c>
      <c r="AV421" s="13" t="s">
        <v>83</v>
      </c>
      <c r="AW421" s="13" t="s">
        <v>30</v>
      </c>
      <c r="AX421" s="13" t="s">
        <v>73</v>
      </c>
      <c r="AY421" s="223" t="s">
        <v>124</v>
      </c>
    </row>
    <row r="422" spans="1:65" s="14" customFormat="1" ht="11.25">
      <c r="B422" s="224"/>
      <c r="C422" s="225"/>
      <c r="D422" s="193" t="s">
        <v>200</v>
      </c>
      <c r="E422" s="226" t="s">
        <v>1</v>
      </c>
      <c r="F422" s="227" t="s">
        <v>205</v>
      </c>
      <c r="G422" s="225"/>
      <c r="H422" s="228">
        <v>8</v>
      </c>
      <c r="I422" s="229"/>
      <c r="J422" s="225"/>
      <c r="K422" s="225"/>
      <c r="L422" s="230"/>
      <c r="M422" s="231"/>
      <c r="N422" s="232"/>
      <c r="O422" s="232"/>
      <c r="P422" s="232"/>
      <c r="Q422" s="232"/>
      <c r="R422" s="232"/>
      <c r="S422" s="232"/>
      <c r="T422" s="233"/>
      <c r="AT422" s="234" t="s">
        <v>200</v>
      </c>
      <c r="AU422" s="234" t="s">
        <v>81</v>
      </c>
      <c r="AV422" s="14" t="s">
        <v>129</v>
      </c>
      <c r="AW422" s="14" t="s">
        <v>30</v>
      </c>
      <c r="AX422" s="14" t="s">
        <v>81</v>
      </c>
      <c r="AY422" s="234" t="s">
        <v>124</v>
      </c>
    </row>
    <row r="423" spans="1:65" s="2" customFormat="1" ht="33" customHeight="1">
      <c r="A423" s="34"/>
      <c r="B423" s="35"/>
      <c r="C423" s="179" t="s">
        <v>1779</v>
      </c>
      <c r="D423" s="179" t="s">
        <v>125</v>
      </c>
      <c r="E423" s="180" t="s">
        <v>1780</v>
      </c>
      <c r="F423" s="181" t="s">
        <v>1781</v>
      </c>
      <c r="G423" s="182" t="s">
        <v>928</v>
      </c>
      <c r="H423" s="183">
        <v>8</v>
      </c>
      <c r="I423" s="184"/>
      <c r="J423" s="185">
        <f>ROUND(I423*H423,2)</f>
        <v>0</v>
      </c>
      <c r="K423" s="186"/>
      <c r="L423" s="39"/>
      <c r="M423" s="187" t="s">
        <v>1</v>
      </c>
      <c r="N423" s="188" t="s">
        <v>38</v>
      </c>
      <c r="O423" s="71"/>
      <c r="P423" s="189">
        <f>O423*H423</f>
        <v>0</v>
      </c>
      <c r="Q423" s="189">
        <v>0</v>
      </c>
      <c r="R423" s="189">
        <f>Q423*H423</f>
        <v>0</v>
      </c>
      <c r="S423" s="189">
        <v>0</v>
      </c>
      <c r="T423" s="190">
        <f>S423*H423</f>
        <v>0</v>
      </c>
      <c r="U423" s="34"/>
      <c r="V423" s="34"/>
      <c r="W423" s="34"/>
      <c r="X423" s="34"/>
      <c r="Y423" s="34"/>
      <c r="Z423" s="34"/>
      <c r="AA423" s="34"/>
      <c r="AB423" s="34"/>
      <c r="AC423" s="34"/>
      <c r="AD423" s="34"/>
      <c r="AE423" s="34"/>
      <c r="AR423" s="191" t="s">
        <v>129</v>
      </c>
      <c r="AT423" s="191" t="s">
        <v>125</v>
      </c>
      <c r="AU423" s="191" t="s">
        <v>81</v>
      </c>
      <c r="AY423" s="17" t="s">
        <v>124</v>
      </c>
      <c r="BE423" s="192">
        <f>IF(N423="základní",J423,0)</f>
        <v>0</v>
      </c>
      <c r="BF423" s="192">
        <f>IF(N423="snížená",J423,0)</f>
        <v>0</v>
      </c>
      <c r="BG423" s="192">
        <f>IF(N423="zákl. přenesená",J423,0)</f>
        <v>0</v>
      </c>
      <c r="BH423" s="192">
        <f>IF(N423="sníž. přenesená",J423,0)</f>
        <v>0</v>
      </c>
      <c r="BI423" s="192">
        <f>IF(N423="nulová",J423,0)</f>
        <v>0</v>
      </c>
      <c r="BJ423" s="17" t="s">
        <v>81</v>
      </c>
      <c r="BK423" s="192">
        <f>ROUND(I423*H423,2)</f>
        <v>0</v>
      </c>
      <c r="BL423" s="17" t="s">
        <v>129</v>
      </c>
      <c r="BM423" s="191" t="s">
        <v>1183</v>
      </c>
    </row>
    <row r="424" spans="1:65" s="12" customFormat="1" ht="11.25">
      <c r="B424" s="203"/>
      <c r="C424" s="204"/>
      <c r="D424" s="193" t="s">
        <v>200</v>
      </c>
      <c r="E424" s="205" t="s">
        <v>1</v>
      </c>
      <c r="F424" s="206" t="s">
        <v>1538</v>
      </c>
      <c r="G424" s="204"/>
      <c r="H424" s="205" t="s">
        <v>1</v>
      </c>
      <c r="I424" s="207"/>
      <c r="J424" s="204"/>
      <c r="K424" s="204"/>
      <c r="L424" s="208"/>
      <c r="M424" s="209"/>
      <c r="N424" s="210"/>
      <c r="O424" s="210"/>
      <c r="P424" s="210"/>
      <c r="Q424" s="210"/>
      <c r="R424" s="210"/>
      <c r="S424" s="210"/>
      <c r="T424" s="211"/>
      <c r="AT424" s="212" t="s">
        <v>200</v>
      </c>
      <c r="AU424" s="212" t="s">
        <v>81</v>
      </c>
      <c r="AV424" s="12" t="s">
        <v>81</v>
      </c>
      <c r="AW424" s="12" t="s">
        <v>30</v>
      </c>
      <c r="AX424" s="12" t="s">
        <v>73</v>
      </c>
      <c r="AY424" s="212" t="s">
        <v>124</v>
      </c>
    </row>
    <row r="425" spans="1:65" s="13" customFormat="1" ht="11.25">
      <c r="B425" s="213"/>
      <c r="C425" s="214"/>
      <c r="D425" s="193" t="s">
        <v>200</v>
      </c>
      <c r="E425" s="215" t="s">
        <v>1</v>
      </c>
      <c r="F425" s="216" t="s">
        <v>142</v>
      </c>
      <c r="G425" s="214"/>
      <c r="H425" s="217">
        <v>8</v>
      </c>
      <c r="I425" s="218"/>
      <c r="J425" s="214"/>
      <c r="K425" s="214"/>
      <c r="L425" s="219"/>
      <c r="M425" s="220"/>
      <c r="N425" s="221"/>
      <c r="O425" s="221"/>
      <c r="P425" s="221"/>
      <c r="Q425" s="221"/>
      <c r="R425" s="221"/>
      <c r="S425" s="221"/>
      <c r="T425" s="222"/>
      <c r="AT425" s="223" t="s">
        <v>200</v>
      </c>
      <c r="AU425" s="223" t="s">
        <v>81</v>
      </c>
      <c r="AV425" s="13" t="s">
        <v>83</v>
      </c>
      <c r="AW425" s="13" t="s">
        <v>30</v>
      </c>
      <c r="AX425" s="13" t="s">
        <v>73</v>
      </c>
      <c r="AY425" s="223" t="s">
        <v>124</v>
      </c>
    </row>
    <row r="426" spans="1:65" s="14" customFormat="1" ht="11.25">
      <c r="B426" s="224"/>
      <c r="C426" s="225"/>
      <c r="D426" s="193" t="s">
        <v>200</v>
      </c>
      <c r="E426" s="226" t="s">
        <v>1</v>
      </c>
      <c r="F426" s="227" t="s">
        <v>205</v>
      </c>
      <c r="G426" s="225"/>
      <c r="H426" s="228">
        <v>8</v>
      </c>
      <c r="I426" s="229"/>
      <c r="J426" s="225"/>
      <c r="K426" s="225"/>
      <c r="L426" s="230"/>
      <c r="M426" s="231"/>
      <c r="N426" s="232"/>
      <c r="O426" s="232"/>
      <c r="P426" s="232"/>
      <c r="Q426" s="232"/>
      <c r="R426" s="232"/>
      <c r="S426" s="232"/>
      <c r="T426" s="233"/>
      <c r="AT426" s="234" t="s">
        <v>200</v>
      </c>
      <c r="AU426" s="234" t="s">
        <v>81</v>
      </c>
      <c r="AV426" s="14" t="s">
        <v>129</v>
      </c>
      <c r="AW426" s="14" t="s">
        <v>30</v>
      </c>
      <c r="AX426" s="14" t="s">
        <v>81</v>
      </c>
      <c r="AY426" s="234" t="s">
        <v>124</v>
      </c>
    </row>
    <row r="427" spans="1:65" s="2" customFormat="1" ht="44.25" customHeight="1">
      <c r="A427" s="34"/>
      <c r="B427" s="35"/>
      <c r="C427" s="179" t="s">
        <v>1782</v>
      </c>
      <c r="D427" s="179" t="s">
        <v>125</v>
      </c>
      <c r="E427" s="180" t="s">
        <v>1783</v>
      </c>
      <c r="F427" s="181" t="s">
        <v>1784</v>
      </c>
      <c r="G427" s="182" t="s">
        <v>526</v>
      </c>
      <c r="H427" s="183">
        <v>0.95099999999999996</v>
      </c>
      <c r="I427" s="184"/>
      <c r="J427" s="185">
        <f>ROUND(I427*H427,2)</f>
        <v>0</v>
      </c>
      <c r="K427" s="186"/>
      <c r="L427" s="39"/>
      <c r="M427" s="187" t="s">
        <v>1</v>
      </c>
      <c r="N427" s="188" t="s">
        <v>38</v>
      </c>
      <c r="O427" s="71"/>
      <c r="P427" s="189">
        <f>O427*H427</f>
        <v>0</v>
      </c>
      <c r="Q427" s="189">
        <v>0</v>
      </c>
      <c r="R427" s="189">
        <f>Q427*H427</f>
        <v>0</v>
      </c>
      <c r="S427" s="189">
        <v>0</v>
      </c>
      <c r="T427" s="190">
        <f>S427*H427</f>
        <v>0</v>
      </c>
      <c r="U427" s="34"/>
      <c r="V427" s="34"/>
      <c r="W427" s="34"/>
      <c r="X427" s="34"/>
      <c r="Y427" s="34"/>
      <c r="Z427" s="34"/>
      <c r="AA427" s="34"/>
      <c r="AB427" s="34"/>
      <c r="AC427" s="34"/>
      <c r="AD427" s="34"/>
      <c r="AE427" s="34"/>
      <c r="AR427" s="191" t="s">
        <v>129</v>
      </c>
      <c r="AT427" s="191" t="s">
        <v>125</v>
      </c>
      <c r="AU427" s="191" t="s">
        <v>81</v>
      </c>
      <c r="AY427" s="17" t="s">
        <v>124</v>
      </c>
      <c r="BE427" s="192">
        <f>IF(N427="základní",J427,0)</f>
        <v>0</v>
      </c>
      <c r="BF427" s="192">
        <f>IF(N427="snížená",J427,0)</f>
        <v>0</v>
      </c>
      <c r="BG427" s="192">
        <f>IF(N427="zákl. přenesená",J427,0)</f>
        <v>0</v>
      </c>
      <c r="BH427" s="192">
        <f>IF(N427="sníž. přenesená",J427,0)</f>
        <v>0</v>
      </c>
      <c r="BI427" s="192">
        <f>IF(N427="nulová",J427,0)</f>
        <v>0</v>
      </c>
      <c r="BJ427" s="17" t="s">
        <v>81</v>
      </c>
      <c r="BK427" s="192">
        <f>ROUND(I427*H427,2)</f>
        <v>0</v>
      </c>
      <c r="BL427" s="17" t="s">
        <v>129</v>
      </c>
      <c r="BM427" s="191" t="s">
        <v>1189</v>
      </c>
    </row>
    <row r="428" spans="1:65" s="2" customFormat="1" ht="16.5" customHeight="1">
      <c r="A428" s="34"/>
      <c r="B428" s="35"/>
      <c r="C428" s="179" t="s">
        <v>1785</v>
      </c>
      <c r="D428" s="179" t="s">
        <v>125</v>
      </c>
      <c r="E428" s="180" t="s">
        <v>1786</v>
      </c>
      <c r="F428" s="181" t="s">
        <v>1787</v>
      </c>
      <c r="G428" s="182" t="s">
        <v>928</v>
      </c>
      <c r="H428" s="183">
        <v>22</v>
      </c>
      <c r="I428" s="184"/>
      <c r="J428" s="185">
        <f>ROUND(I428*H428,2)</f>
        <v>0</v>
      </c>
      <c r="K428" s="186"/>
      <c r="L428" s="39"/>
      <c r="M428" s="187" t="s">
        <v>1</v>
      </c>
      <c r="N428" s="188" t="s">
        <v>38</v>
      </c>
      <c r="O428" s="71"/>
      <c r="P428" s="189">
        <f>O428*H428</f>
        <v>0</v>
      </c>
      <c r="Q428" s="189">
        <v>0</v>
      </c>
      <c r="R428" s="189">
        <f>Q428*H428</f>
        <v>0</v>
      </c>
      <c r="S428" s="189">
        <v>0</v>
      </c>
      <c r="T428" s="190">
        <f>S428*H428</f>
        <v>0</v>
      </c>
      <c r="U428" s="34"/>
      <c r="V428" s="34"/>
      <c r="W428" s="34"/>
      <c r="X428" s="34"/>
      <c r="Y428" s="34"/>
      <c r="Z428" s="34"/>
      <c r="AA428" s="34"/>
      <c r="AB428" s="34"/>
      <c r="AC428" s="34"/>
      <c r="AD428" s="34"/>
      <c r="AE428" s="34"/>
      <c r="AR428" s="191" t="s">
        <v>129</v>
      </c>
      <c r="AT428" s="191" t="s">
        <v>125</v>
      </c>
      <c r="AU428" s="191" t="s">
        <v>81</v>
      </c>
      <c r="AY428" s="17" t="s">
        <v>124</v>
      </c>
      <c r="BE428" s="192">
        <f>IF(N428="základní",J428,0)</f>
        <v>0</v>
      </c>
      <c r="BF428" s="192">
        <f>IF(N428="snížená",J428,0)</f>
        <v>0</v>
      </c>
      <c r="BG428" s="192">
        <f>IF(N428="zákl. přenesená",J428,0)</f>
        <v>0</v>
      </c>
      <c r="BH428" s="192">
        <f>IF(N428="sníž. přenesená",J428,0)</f>
        <v>0</v>
      </c>
      <c r="BI428" s="192">
        <f>IF(N428="nulová",J428,0)</f>
        <v>0</v>
      </c>
      <c r="BJ428" s="17" t="s">
        <v>81</v>
      </c>
      <c r="BK428" s="192">
        <f>ROUND(I428*H428,2)</f>
        <v>0</v>
      </c>
      <c r="BL428" s="17" t="s">
        <v>129</v>
      </c>
      <c r="BM428" s="191" t="s">
        <v>1192</v>
      </c>
    </row>
    <row r="429" spans="1:65" s="12" customFormat="1" ht="11.25">
      <c r="B429" s="203"/>
      <c r="C429" s="204"/>
      <c r="D429" s="193" t="s">
        <v>200</v>
      </c>
      <c r="E429" s="205" t="s">
        <v>1</v>
      </c>
      <c r="F429" s="206" t="s">
        <v>1538</v>
      </c>
      <c r="G429" s="204"/>
      <c r="H429" s="205" t="s">
        <v>1</v>
      </c>
      <c r="I429" s="207"/>
      <c r="J429" s="204"/>
      <c r="K429" s="204"/>
      <c r="L429" s="208"/>
      <c r="M429" s="209"/>
      <c r="N429" s="210"/>
      <c r="O429" s="210"/>
      <c r="P429" s="210"/>
      <c r="Q429" s="210"/>
      <c r="R429" s="210"/>
      <c r="S429" s="210"/>
      <c r="T429" s="211"/>
      <c r="AT429" s="212" t="s">
        <v>200</v>
      </c>
      <c r="AU429" s="212" t="s">
        <v>81</v>
      </c>
      <c r="AV429" s="12" t="s">
        <v>81</v>
      </c>
      <c r="AW429" s="12" t="s">
        <v>30</v>
      </c>
      <c r="AX429" s="12" t="s">
        <v>73</v>
      </c>
      <c r="AY429" s="212" t="s">
        <v>124</v>
      </c>
    </row>
    <row r="430" spans="1:65" s="13" customFormat="1" ht="11.25">
      <c r="B430" s="213"/>
      <c r="C430" s="214"/>
      <c r="D430" s="193" t="s">
        <v>200</v>
      </c>
      <c r="E430" s="215" t="s">
        <v>1</v>
      </c>
      <c r="F430" s="216" t="s">
        <v>253</v>
      </c>
      <c r="G430" s="214"/>
      <c r="H430" s="217">
        <v>22</v>
      </c>
      <c r="I430" s="218"/>
      <c r="J430" s="214"/>
      <c r="K430" s="214"/>
      <c r="L430" s="219"/>
      <c r="M430" s="220"/>
      <c r="N430" s="221"/>
      <c r="O430" s="221"/>
      <c r="P430" s="221"/>
      <c r="Q430" s="221"/>
      <c r="R430" s="221"/>
      <c r="S430" s="221"/>
      <c r="T430" s="222"/>
      <c r="AT430" s="223" t="s">
        <v>200</v>
      </c>
      <c r="AU430" s="223" t="s">
        <v>81</v>
      </c>
      <c r="AV430" s="13" t="s">
        <v>83</v>
      </c>
      <c r="AW430" s="13" t="s">
        <v>30</v>
      </c>
      <c r="AX430" s="13" t="s">
        <v>73</v>
      </c>
      <c r="AY430" s="223" t="s">
        <v>124</v>
      </c>
    </row>
    <row r="431" spans="1:65" s="14" customFormat="1" ht="11.25">
      <c r="B431" s="224"/>
      <c r="C431" s="225"/>
      <c r="D431" s="193" t="s">
        <v>200</v>
      </c>
      <c r="E431" s="226" t="s">
        <v>1</v>
      </c>
      <c r="F431" s="227" t="s">
        <v>205</v>
      </c>
      <c r="G431" s="225"/>
      <c r="H431" s="228">
        <v>22</v>
      </c>
      <c r="I431" s="229"/>
      <c r="J431" s="225"/>
      <c r="K431" s="225"/>
      <c r="L431" s="230"/>
      <c r="M431" s="231"/>
      <c r="N431" s="232"/>
      <c r="O431" s="232"/>
      <c r="P431" s="232"/>
      <c r="Q431" s="232"/>
      <c r="R431" s="232"/>
      <c r="S431" s="232"/>
      <c r="T431" s="233"/>
      <c r="AT431" s="234" t="s">
        <v>200</v>
      </c>
      <c r="AU431" s="234" t="s">
        <v>81</v>
      </c>
      <c r="AV431" s="14" t="s">
        <v>129</v>
      </c>
      <c r="AW431" s="14" t="s">
        <v>30</v>
      </c>
      <c r="AX431" s="14" t="s">
        <v>81</v>
      </c>
      <c r="AY431" s="234" t="s">
        <v>124</v>
      </c>
    </row>
    <row r="432" spans="1:65" s="2" customFormat="1" ht="21.75" customHeight="1">
      <c r="A432" s="34"/>
      <c r="B432" s="35"/>
      <c r="C432" s="179" t="s">
        <v>1785</v>
      </c>
      <c r="D432" s="179" t="s">
        <v>125</v>
      </c>
      <c r="E432" s="180" t="s">
        <v>1788</v>
      </c>
      <c r="F432" s="181" t="s">
        <v>1789</v>
      </c>
      <c r="G432" s="182" t="s">
        <v>928</v>
      </c>
      <c r="H432" s="183">
        <v>1</v>
      </c>
      <c r="I432" s="184"/>
      <c r="J432" s="185">
        <f>ROUND(I432*H432,2)</f>
        <v>0</v>
      </c>
      <c r="K432" s="186"/>
      <c r="L432" s="39"/>
      <c r="M432" s="187" t="s">
        <v>1</v>
      </c>
      <c r="N432" s="188" t="s">
        <v>38</v>
      </c>
      <c r="O432" s="71"/>
      <c r="P432" s="189">
        <f>O432*H432</f>
        <v>0</v>
      </c>
      <c r="Q432" s="189">
        <v>0</v>
      </c>
      <c r="R432" s="189">
        <f>Q432*H432</f>
        <v>0</v>
      </c>
      <c r="S432" s="189">
        <v>0</v>
      </c>
      <c r="T432" s="190">
        <f>S432*H432</f>
        <v>0</v>
      </c>
      <c r="U432" s="34"/>
      <c r="V432" s="34"/>
      <c r="W432" s="34"/>
      <c r="X432" s="34"/>
      <c r="Y432" s="34"/>
      <c r="Z432" s="34"/>
      <c r="AA432" s="34"/>
      <c r="AB432" s="34"/>
      <c r="AC432" s="34"/>
      <c r="AD432" s="34"/>
      <c r="AE432" s="34"/>
      <c r="AR432" s="191" t="s">
        <v>129</v>
      </c>
      <c r="AT432" s="191" t="s">
        <v>125</v>
      </c>
      <c r="AU432" s="191" t="s">
        <v>81</v>
      </c>
      <c r="AY432" s="17" t="s">
        <v>124</v>
      </c>
      <c r="BE432" s="192">
        <f>IF(N432="základní",J432,0)</f>
        <v>0</v>
      </c>
      <c r="BF432" s="192">
        <f>IF(N432="snížená",J432,0)</f>
        <v>0</v>
      </c>
      <c r="BG432" s="192">
        <f>IF(N432="zákl. přenesená",J432,0)</f>
        <v>0</v>
      </c>
      <c r="BH432" s="192">
        <f>IF(N432="sníž. přenesená",J432,0)</f>
        <v>0</v>
      </c>
      <c r="BI432" s="192">
        <f>IF(N432="nulová",J432,0)</f>
        <v>0</v>
      </c>
      <c r="BJ432" s="17" t="s">
        <v>81</v>
      </c>
      <c r="BK432" s="192">
        <f>ROUND(I432*H432,2)</f>
        <v>0</v>
      </c>
      <c r="BL432" s="17" t="s">
        <v>129</v>
      </c>
      <c r="BM432" s="191" t="s">
        <v>1212</v>
      </c>
    </row>
    <row r="433" spans="1:65" s="12" customFormat="1" ht="11.25">
      <c r="B433" s="203"/>
      <c r="C433" s="204"/>
      <c r="D433" s="193" t="s">
        <v>200</v>
      </c>
      <c r="E433" s="205" t="s">
        <v>1</v>
      </c>
      <c r="F433" s="206" t="s">
        <v>1538</v>
      </c>
      <c r="G433" s="204"/>
      <c r="H433" s="205" t="s">
        <v>1</v>
      </c>
      <c r="I433" s="207"/>
      <c r="J433" s="204"/>
      <c r="K433" s="204"/>
      <c r="L433" s="208"/>
      <c r="M433" s="209"/>
      <c r="N433" s="210"/>
      <c r="O433" s="210"/>
      <c r="P433" s="210"/>
      <c r="Q433" s="210"/>
      <c r="R433" s="210"/>
      <c r="S433" s="210"/>
      <c r="T433" s="211"/>
      <c r="AT433" s="212" t="s">
        <v>200</v>
      </c>
      <c r="AU433" s="212" t="s">
        <v>81</v>
      </c>
      <c r="AV433" s="12" t="s">
        <v>81</v>
      </c>
      <c r="AW433" s="12" t="s">
        <v>30</v>
      </c>
      <c r="AX433" s="12" t="s">
        <v>73</v>
      </c>
      <c r="AY433" s="212" t="s">
        <v>124</v>
      </c>
    </row>
    <row r="434" spans="1:65" s="13" customFormat="1" ht="11.25">
      <c r="B434" s="213"/>
      <c r="C434" s="214"/>
      <c r="D434" s="193" t="s">
        <v>200</v>
      </c>
      <c r="E434" s="215" t="s">
        <v>1</v>
      </c>
      <c r="F434" s="216" t="s">
        <v>81</v>
      </c>
      <c r="G434" s="214"/>
      <c r="H434" s="217">
        <v>1</v>
      </c>
      <c r="I434" s="218"/>
      <c r="J434" s="214"/>
      <c r="K434" s="214"/>
      <c r="L434" s="219"/>
      <c r="M434" s="220"/>
      <c r="N434" s="221"/>
      <c r="O434" s="221"/>
      <c r="P434" s="221"/>
      <c r="Q434" s="221"/>
      <c r="R434" s="221"/>
      <c r="S434" s="221"/>
      <c r="T434" s="222"/>
      <c r="AT434" s="223" t="s">
        <v>200</v>
      </c>
      <c r="AU434" s="223" t="s">
        <v>81</v>
      </c>
      <c r="AV434" s="13" t="s">
        <v>83</v>
      </c>
      <c r="AW434" s="13" t="s">
        <v>30</v>
      </c>
      <c r="AX434" s="13" t="s">
        <v>73</v>
      </c>
      <c r="AY434" s="223" t="s">
        <v>124</v>
      </c>
    </row>
    <row r="435" spans="1:65" s="14" customFormat="1" ht="11.25">
      <c r="B435" s="224"/>
      <c r="C435" s="225"/>
      <c r="D435" s="193" t="s">
        <v>200</v>
      </c>
      <c r="E435" s="226" t="s">
        <v>1</v>
      </c>
      <c r="F435" s="227" t="s">
        <v>205</v>
      </c>
      <c r="G435" s="225"/>
      <c r="H435" s="228">
        <v>1</v>
      </c>
      <c r="I435" s="229"/>
      <c r="J435" s="225"/>
      <c r="K435" s="225"/>
      <c r="L435" s="230"/>
      <c r="M435" s="231"/>
      <c r="N435" s="232"/>
      <c r="O435" s="232"/>
      <c r="P435" s="232"/>
      <c r="Q435" s="232"/>
      <c r="R435" s="232"/>
      <c r="S435" s="232"/>
      <c r="T435" s="233"/>
      <c r="AT435" s="234" t="s">
        <v>200</v>
      </c>
      <c r="AU435" s="234" t="s">
        <v>81</v>
      </c>
      <c r="AV435" s="14" t="s">
        <v>129</v>
      </c>
      <c r="AW435" s="14" t="s">
        <v>30</v>
      </c>
      <c r="AX435" s="14" t="s">
        <v>81</v>
      </c>
      <c r="AY435" s="234" t="s">
        <v>124</v>
      </c>
    </row>
    <row r="436" spans="1:65" s="2" customFormat="1" ht="24.2" customHeight="1">
      <c r="A436" s="34"/>
      <c r="B436" s="35"/>
      <c r="C436" s="179" t="s">
        <v>1790</v>
      </c>
      <c r="D436" s="179" t="s">
        <v>125</v>
      </c>
      <c r="E436" s="180" t="s">
        <v>1791</v>
      </c>
      <c r="F436" s="181" t="s">
        <v>1792</v>
      </c>
      <c r="G436" s="182" t="s">
        <v>928</v>
      </c>
      <c r="H436" s="183">
        <v>7</v>
      </c>
      <c r="I436" s="184"/>
      <c r="J436" s="185">
        <f>ROUND(I436*H436,2)</f>
        <v>0</v>
      </c>
      <c r="K436" s="186"/>
      <c r="L436" s="39"/>
      <c r="M436" s="187" t="s">
        <v>1</v>
      </c>
      <c r="N436" s="188" t="s">
        <v>38</v>
      </c>
      <c r="O436" s="71"/>
      <c r="P436" s="189">
        <f>O436*H436</f>
        <v>0</v>
      </c>
      <c r="Q436" s="189">
        <v>0</v>
      </c>
      <c r="R436" s="189">
        <f>Q436*H436</f>
        <v>0</v>
      </c>
      <c r="S436" s="189">
        <v>0</v>
      </c>
      <c r="T436" s="190">
        <f>S436*H436</f>
        <v>0</v>
      </c>
      <c r="U436" s="34"/>
      <c r="V436" s="34"/>
      <c r="W436" s="34"/>
      <c r="X436" s="34"/>
      <c r="Y436" s="34"/>
      <c r="Z436" s="34"/>
      <c r="AA436" s="34"/>
      <c r="AB436" s="34"/>
      <c r="AC436" s="34"/>
      <c r="AD436" s="34"/>
      <c r="AE436" s="34"/>
      <c r="AR436" s="191" t="s">
        <v>129</v>
      </c>
      <c r="AT436" s="191" t="s">
        <v>125</v>
      </c>
      <c r="AU436" s="191" t="s">
        <v>81</v>
      </c>
      <c r="AY436" s="17" t="s">
        <v>124</v>
      </c>
      <c r="BE436" s="192">
        <f>IF(N436="základní",J436,0)</f>
        <v>0</v>
      </c>
      <c r="BF436" s="192">
        <f>IF(N436="snížená",J436,0)</f>
        <v>0</v>
      </c>
      <c r="BG436" s="192">
        <f>IF(N436="zákl. přenesená",J436,0)</f>
        <v>0</v>
      </c>
      <c r="BH436" s="192">
        <f>IF(N436="sníž. přenesená",J436,0)</f>
        <v>0</v>
      </c>
      <c r="BI436" s="192">
        <f>IF(N436="nulová",J436,0)</f>
        <v>0</v>
      </c>
      <c r="BJ436" s="17" t="s">
        <v>81</v>
      </c>
      <c r="BK436" s="192">
        <f>ROUND(I436*H436,2)</f>
        <v>0</v>
      </c>
      <c r="BL436" s="17" t="s">
        <v>129</v>
      </c>
      <c r="BM436" s="191" t="s">
        <v>1216</v>
      </c>
    </row>
    <row r="437" spans="1:65" s="12" customFormat="1" ht="11.25">
      <c r="B437" s="203"/>
      <c r="C437" s="204"/>
      <c r="D437" s="193" t="s">
        <v>200</v>
      </c>
      <c r="E437" s="205" t="s">
        <v>1</v>
      </c>
      <c r="F437" s="206" t="s">
        <v>1538</v>
      </c>
      <c r="G437" s="204"/>
      <c r="H437" s="205" t="s">
        <v>1</v>
      </c>
      <c r="I437" s="207"/>
      <c r="J437" s="204"/>
      <c r="K437" s="204"/>
      <c r="L437" s="208"/>
      <c r="M437" s="209"/>
      <c r="N437" s="210"/>
      <c r="O437" s="210"/>
      <c r="P437" s="210"/>
      <c r="Q437" s="210"/>
      <c r="R437" s="210"/>
      <c r="S437" s="210"/>
      <c r="T437" s="211"/>
      <c r="AT437" s="212" t="s">
        <v>200</v>
      </c>
      <c r="AU437" s="212" t="s">
        <v>81</v>
      </c>
      <c r="AV437" s="12" t="s">
        <v>81</v>
      </c>
      <c r="AW437" s="12" t="s">
        <v>30</v>
      </c>
      <c r="AX437" s="12" t="s">
        <v>73</v>
      </c>
      <c r="AY437" s="212" t="s">
        <v>124</v>
      </c>
    </row>
    <row r="438" spans="1:65" s="13" customFormat="1" ht="11.25">
      <c r="B438" s="213"/>
      <c r="C438" s="214"/>
      <c r="D438" s="193" t="s">
        <v>200</v>
      </c>
      <c r="E438" s="215" t="s">
        <v>1</v>
      </c>
      <c r="F438" s="216" t="s">
        <v>155</v>
      </c>
      <c r="G438" s="214"/>
      <c r="H438" s="217">
        <v>7</v>
      </c>
      <c r="I438" s="218"/>
      <c r="J438" s="214"/>
      <c r="K438" s="214"/>
      <c r="L438" s="219"/>
      <c r="M438" s="220"/>
      <c r="N438" s="221"/>
      <c r="O438" s="221"/>
      <c r="P438" s="221"/>
      <c r="Q438" s="221"/>
      <c r="R438" s="221"/>
      <c r="S438" s="221"/>
      <c r="T438" s="222"/>
      <c r="AT438" s="223" t="s">
        <v>200</v>
      </c>
      <c r="AU438" s="223" t="s">
        <v>81</v>
      </c>
      <c r="AV438" s="13" t="s">
        <v>83</v>
      </c>
      <c r="AW438" s="13" t="s">
        <v>30</v>
      </c>
      <c r="AX438" s="13" t="s">
        <v>73</v>
      </c>
      <c r="AY438" s="223" t="s">
        <v>124</v>
      </c>
    </row>
    <row r="439" spans="1:65" s="14" customFormat="1" ht="11.25">
      <c r="B439" s="224"/>
      <c r="C439" s="225"/>
      <c r="D439" s="193" t="s">
        <v>200</v>
      </c>
      <c r="E439" s="226" t="s">
        <v>1</v>
      </c>
      <c r="F439" s="227" t="s">
        <v>205</v>
      </c>
      <c r="G439" s="225"/>
      <c r="H439" s="228">
        <v>7</v>
      </c>
      <c r="I439" s="229"/>
      <c r="J439" s="225"/>
      <c r="K439" s="225"/>
      <c r="L439" s="230"/>
      <c r="M439" s="231"/>
      <c r="N439" s="232"/>
      <c r="O439" s="232"/>
      <c r="P439" s="232"/>
      <c r="Q439" s="232"/>
      <c r="R439" s="232"/>
      <c r="S439" s="232"/>
      <c r="T439" s="233"/>
      <c r="AT439" s="234" t="s">
        <v>200</v>
      </c>
      <c r="AU439" s="234" t="s">
        <v>81</v>
      </c>
      <c r="AV439" s="14" t="s">
        <v>129</v>
      </c>
      <c r="AW439" s="14" t="s">
        <v>30</v>
      </c>
      <c r="AX439" s="14" t="s">
        <v>81</v>
      </c>
      <c r="AY439" s="234" t="s">
        <v>124</v>
      </c>
    </row>
    <row r="440" spans="1:65" s="2" customFormat="1" ht="24.2" customHeight="1">
      <c r="A440" s="34"/>
      <c r="B440" s="35"/>
      <c r="C440" s="179" t="s">
        <v>1793</v>
      </c>
      <c r="D440" s="179" t="s">
        <v>125</v>
      </c>
      <c r="E440" s="180" t="s">
        <v>1794</v>
      </c>
      <c r="F440" s="181" t="s">
        <v>1795</v>
      </c>
      <c r="G440" s="182" t="s">
        <v>928</v>
      </c>
      <c r="H440" s="183">
        <v>5</v>
      </c>
      <c r="I440" s="184"/>
      <c r="J440" s="185">
        <f>ROUND(I440*H440,2)</f>
        <v>0</v>
      </c>
      <c r="K440" s="186"/>
      <c r="L440" s="39"/>
      <c r="M440" s="187" t="s">
        <v>1</v>
      </c>
      <c r="N440" s="188" t="s">
        <v>38</v>
      </c>
      <c r="O440" s="71"/>
      <c r="P440" s="189">
        <f>O440*H440</f>
        <v>0</v>
      </c>
      <c r="Q440" s="189">
        <v>0</v>
      </c>
      <c r="R440" s="189">
        <f>Q440*H440</f>
        <v>0</v>
      </c>
      <c r="S440" s="189">
        <v>0</v>
      </c>
      <c r="T440" s="190">
        <f>S440*H440</f>
        <v>0</v>
      </c>
      <c r="U440" s="34"/>
      <c r="V440" s="34"/>
      <c r="W440" s="34"/>
      <c r="X440" s="34"/>
      <c r="Y440" s="34"/>
      <c r="Z440" s="34"/>
      <c r="AA440" s="34"/>
      <c r="AB440" s="34"/>
      <c r="AC440" s="34"/>
      <c r="AD440" s="34"/>
      <c r="AE440" s="34"/>
      <c r="AR440" s="191" t="s">
        <v>129</v>
      </c>
      <c r="AT440" s="191" t="s">
        <v>125</v>
      </c>
      <c r="AU440" s="191" t="s">
        <v>81</v>
      </c>
      <c r="AY440" s="17" t="s">
        <v>124</v>
      </c>
      <c r="BE440" s="192">
        <f>IF(N440="základní",J440,0)</f>
        <v>0</v>
      </c>
      <c r="BF440" s="192">
        <f>IF(N440="snížená",J440,0)</f>
        <v>0</v>
      </c>
      <c r="BG440" s="192">
        <f>IF(N440="zákl. přenesená",J440,0)</f>
        <v>0</v>
      </c>
      <c r="BH440" s="192">
        <f>IF(N440="sníž. přenesená",J440,0)</f>
        <v>0</v>
      </c>
      <c r="BI440" s="192">
        <f>IF(N440="nulová",J440,0)</f>
        <v>0</v>
      </c>
      <c r="BJ440" s="17" t="s">
        <v>81</v>
      </c>
      <c r="BK440" s="192">
        <f>ROUND(I440*H440,2)</f>
        <v>0</v>
      </c>
      <c r="BL440" s="17" t="s">
        <v>129</v>
      </c>
      <c r="BM440" s="191" t="s">
        <v>1222</v>
      </c>
    </row>
    <row r="441" spans="1:65" s="12" customFormat="1" ht="11.25">
      <c r="B441" s="203"/>
      <c r="C441" s="204"/>
      <c r="D441" s="193" t="s">
        <v>200</v>
      </c>
      <c r="E441" s="205" t="s">
        <v>1</v>
      </c>
      <c r="F441" s="206" t="s">
        <v>1538</v>
      </c>
      <c r="G441" s="204"/>
      <c r="H441" s="205" t="s">
        <v>1</v>
      </c>
      <c r="I441" s="207"/>
      <c r="J441" s="204"/>
      <c r="K441" s="204"/>
      <c r="L441" s="208"/>
      <c r="M441" s="209"/>
      <c r="N441" s="210"/>
      <c r="O441" s="210"/>
      <c r="P441" s="210"/>
      <c r="Q441" s="210"/>
      <c r="R441" s="210"/>
      <c r="S441" s="210"/>
      <c r="T441" s="211"/>
      <c r="AT441" s="212" t="s">
        <v>200</v>
      </c>
      <c r="AU441" s="212" t="s">
        <v>81</v>
      </c>
      <c r="AV441" s="12" t="s">
        <v>81</v>
      </c>
      <c r="AW441" s="12" t="s">
        <v>30</v>
      </c>
      <c r="AX441" s="12" t="s">
        <v>73</v>
      </c>
      <c r="AY441" s="212" t="s">
        <v>124</v>
      </c>
    </row>
    <row r="442" spans="1:65" s="13" customFormat="1" ht="11.25">
      <c r="B442" s="213"/>
      <c r="C442" s="214"/>
      <c r="D442" s="193" t="s">
        <v>200</v>
      </c>
      <c r="E442" s="215" t="s">
        <v>1</v>
      </c>
      <c r="F442" s="216" t="s">
        <v>144</v>
      </c>
      <c r="G442" s="214"/>
      <c r="H442" s="217">
        <v>5</v>
      </c>
      <c r="I442" s="218"/>
      <c r="J442" s="214"/>
      <c r="K442" s="214"/>
      <c r="L442" s="219"/>
      <c r="M442" s="220"/>
      <c r="N442" s="221"/>
      <c r="O442" s="221"/>
      <c r="P442" s="221"/>
      <c r="Q442" s="221"/>
      <c r="R442" s="221"/>
      <c r="S442" s="221"/>
      <c r="T442" s="222"/>
      <c r="AT442" s="223" t="s">
        <v>200</v>
      </c>
      <c r="AU442" s="223" t="s">
        <v>81</v>
      </c>
      <c r="AV442" s="13" t="s">
        <v>83</v>
      </c>
      <c r="AW442" s="13" t="s">
        <v>30</v>
      </c>
      <c r="AX442" s="13" t="s">
        <v>73</v>
      </c>
      <c r="AY442" s="223" t="s">
        <v>124</v>
      </c>
    </row>
    <row r="443" spans="1:65" s="14" customFormat="1" ht="11.25">
      <c r="B443" s="224"/>
      <c r="C443" s="225"/>
      <c r="D443" s="193" t="s">
        <v>200</v>
      </c>
      <c r="E443" s="226" t="s">
        <v>1</v>
      </c>
      <c r="F443" s="227" t="s">
        <v>205</v>
      </c>
      <c r="G443" s="225"/>
      <c r="H443" s="228">
        <v>5</v>
      </c>
      <c r="I443" s="229"/>
      <c r="J443" s="225"/>
      <c r="K443" s="225"/>
      <c r="L443" s="230"/>
      <c r="M443" s="231"/>
      <c r="N443" s="232"/>
      <c r="O443" s="232"/>
      <c r="P443" s="232"/>
      <c r="Q443" s="232"/>
      <c r="R443" s="232"/>
      <c r="S443" s="232"/>
      <c r="T443" s="233"/>
      <c r="AT443" s="234" t="s">
        <v>200</v>
      </c>
      <c r="AU443" s="234" t="s">
        <v>81</v>
      </c>
      <c r="AV443" s="14" t="s">
        <v>129</v>
      </c>
      <c r="AW443" s="14" t="s">
        <v>30</v>
      </c>
      <c r="AX443" s="14" t="s">
        <v>81</v>
      </c>
      <c r="AY443" s="234" t="s">
        <v>124</v>
      </c>
    </row>
    <row r="444" spans="1:65" s="2" customFormat="1" ht="21.75" customHeight="1">
      <c r="A444" s="34"/>
      <c r="B444" s="35"/>
      <c r="C444" s="179" t="s">
        <v>1796</v>
      </c>
      <c r="D444" s="179" t="s">
        <v>125</v>
      </c>
      <c r="E444" s="180" t="s">
        <v>1797</v>
      </c>
      <c r="F444" s="181" t="s">
        <v>1798</v>
      </c>
      <c r="G444" s="182" t="s">
        <v>928</v>
      </c>
      <c r="H444" s="183">
        <v>7</v>
      </c>
      <c r="I444" s="184"/>
      <c r="J444" s="185">
        <f>ROUND(I444*H444,2)</f>
        <v>0</v>
      </c>
      <c r="K444" s="186"/>
      <c r="L444" s="39"/>
      <c r="M444" s="187" t="s">
        <v>1</v>
      </c>
      <c r="N444" s="188" t="s">
        <v>38</v>
      </c>
      <c r="O444" s="71"/>
      <c r="P444" s="189">
        <f>O444*H444</f>
        <v>0</v>
      </c>
      <c r="Q444" s="189">
        <v>0</v>
      </c>
      <c r="R444" s="189">
        <f>Q444*H444</f>
        <v>0</v>
      </c>
      <c r="S444" s="189">
        <v>0</v>
      </c>
      <c r="T444" s="190">
        <f>S444*H444</f>
        <v>0</v>
      </c>
      <c r="U444" s="34"/>
      <c r="V444" s="34"/>
      <c r="W444" s="34"/>
      <c r="X444" s="34"/>
      <c r="Y444" s="34"/>
      <c r="Z444" s="34"/>
      <c r="AA444" s="34"/>
      <c r="AB444" s="34"/>
      <c r="AC444" s="34"/>
      <c r="AD444" s="34"/>
      <c r="AE444" s="34"/>
      <c r="AR444" s="191" t="s">
        <v>129</v>
      </c>
      <c r="AT444" s="191" t="s">
        <v>125</v>
      </c>
      <c r="AU444" s="191" t="s">
        <v>81</v>
      </c>
      <c r="AY444" s="17" t="s">
        <v>124</v>
      </c>
      <c r="BE444" s="192">
        <f>IF(N444="základní",J444,0)</f>
        <v>0</v>
      </c>
      <c r="BF444" s="192">
        <f>IF(N444="snížená",J444,0)</f>
        <v>0</v>
      </c>
      <c r="BG444" s="192">
        <f>IF(N444="zákl. přenesená",J444,0)</f>
        <v>0</v>
      </c>
      <c r="BH444" s="192">
        <f>IF(N444="sníž. přenesená",J444,0)</f>
        <v>0</v>
      </c>
      <c r="BI444" s="192">
        <f>IF(N444="nulová",J444,0)</f>
        <v>0</v>
      </c>
      <c r="BJ444" s="17" t="s">
        <v>81</v>
      </c>
      <c r="BK444" s="192">
        <f>ROUND(I444*H444,2)</f>
        <v>0</v>
      </c>
      <c r="BL444" s="17" t="s">
        <v>129</v>
      </c>
      <c r="BM444" s="191" t="s">
        <v>1229</v>
      </c>
    </row>
    <row r="445" spans="1:65" s="12" customFormat="1" ht="11.25">
      <c r="B445" s="203"/>
      <c r="C445" s="204"/>
      <c r="D445" s="193" t="s">
        <v>200</v>
      </c>
      <c r="E445" s="205" t="s">
        <v>1</v>
      </c>
      <c r="F445" s="206" t="s">
        <v>1538</v>
      </c>
      <c r="G445" s="204"/>
      <c r="H445" s="205" t="s">
        <v>1</v>
      </c>
      <c r="I445" s="207"/>
      <c r="J445" s="204"/>
      <c r="K445" s="204"/>
      <c r="L445" s="208"/>
      <c r="M445" s="209"/>
      <c r="N445" s="210"/>
      <c r="O445" s="210"/>
      <c r="P445" s="210"/>
      <c r="Q445" s="210"/>
      <c r="R445" s="210"/>
      <c r="S445" s="210"/>
      <c r="T445" s="211"/>
      <c r="AT445" s="212" t="s">
        <v>200</v>
      </c>
      <c r="AU445" s="212" t="s">
        <v>81</v>
      </c>
      <c r="AV445" s="12" t="s">
        <v>81</v>
      </c>
      <c r="AW445" s="12" t="s">
        <v>30</v>
      </c>
      <c r="AX445" s="12" t="s">
        <v>73</v>
      </c>
      <c r="AY445" s="212" t="s">
        <v>124</v>
      </c>
    </row>
    <row r="446" spans="1:65" s="13" customFormat="1" ht="11.25">
      <c r="B446" s="213"/>
      <c r="C446" s="214"/>
      <c r="D446" s="193" t="s">
        <v>200</v>
      </c>
      <c r="E446" s="215" t="s">
        <v>1</v>
      </c>
      <c r="F446" s="216" t="s">
        <v>155</v>
      </c>
      <c r="G446" s="214"/>
      <c r="H446" s="217">
        <v>7</v>
      </c>
      <c r="I446" s="218"/>
      <c r="J446" s="214"/>
      <c r="K446" s="214"/>
      <c r="L446" s="219"/>
      <c r="M446" s="220"/>
      <c r="N446" s="221"/>
      <c r="O446" s="221"/>
      <c r="P446" s="221"/>
      <c r="Q446" s="221"/>
      <c r="R446" s="221"/>
      <c r="S446" s="221"/>
      <c r="T446" s="222"/>
      <c r="AT446" s="223" t="s">
        <v>200</v>
      </c>
      <c r="AU446" s="223" t="s">
        <v>81</v>
      </c>
      <c r="AV446" s="13" t="s">
        <v>83</v>
      </c>
      <c r="AW446" s="13" t="s">
        <v>30</v>
      </c>
      <c r="AX446" s="13" t="s">
        <v>73</v>
      </c>
      <c r="AY446" s="223" t="s">
        <v>124</v>
      </c>
    </row>
    <row r="447" spans="1:65" s="14" customFormat="1" ht="11.25">
      <c r="B447" s="224"/>
      <c r="C447" s="225"/>
      <c r="D447" s="193" t="s">
        <v>200</v>
      </c>
      <c r="E447" s="226" t="s">
        <v>1</v>
      </c>
      <c r="F447" s="227" t="s">
        <v>205</v>
      </c>
      <c r="G447" s="225"/>
      <c r="H447" s="228">
        <v>7</v>
      </c>
      <c r="I447" s="229"/>
      <c r="J447" s="225"/>
      <c r="K447" s="225"/>
      <c r="L447" s="230"/>
      <c r="M447" s="231"/>
      <c r="N447" s="232"/>
      <c r="O447" s="232"/>
      <c r="P447" s="232"/>
      <c r="Q447" s="232"/>
      <c r="R447" s="232"/>
      <c r="S447" s="232"/>
      <c r="T447" s="233"/>
      <c r="AT447" s="234" t="s">
        <v>200</v>
      </c>
      <c r="AU447" s="234" t="s">
        <v>81</v>
      </c>
      <c r="AV447" s="14" t="s">
        <v>129</v>
      </c>
      <c r="AW447" s="14" t="s">
        <v>30</v>
      </c>
      <c r="AX447" s="14" t="s">
        <v>81</v>
      </c>
      <c r="AY447" s="234" t="s">
        <v>124</v>
      </c>
    </row>
    <row r="448" spans="1:65" s="2" customFormat="1" ht="16.5" customHeight="1">
      <c r="A448" s="34"/>
      <c r="B448" s="35"/>
      <c r="C448" s="179" t="s">
        <v>1799</v>
      </c>
      <c r="D448" s="179" t="s">
        <v>125</v>
      </c>
      <c r="E448" s="180" t="s">
        <v>1800</v>
      </c>
      <c r="F448" s="181" t="s">
        <v>1801</v>
      </c>
      <c r="G448" s="182" t="s">
        <v>928</v>
      </c>
      <c r="H448" s="183">
        <v>1</v>
      </c>
      <c r="I448" s="184"/>
      <c r="J448" s="185">
        <f>ROUND(I448*H448,2)</f>
        <v>0</v>
      </c>
      <c r="K448" s="186"/>
      <c r="L448" s="39"/>
      <c r="M448" s="187" t="s">
        <v>1</v>
      </c>
      <c r="N448" s="188" t="s">
        <v>38</v>
      </c>
      <c r="O448" s="71"/>
      <c r="P448" s="189">
        <f>O448*H448</f>
        <v>0</v>
      </c>
      <c r="Q448" s="189">
        <v>0</v>
      </c>
      <c r="R448" s="189">
        <f>Q448*H448</f>
        <v>0</v>
      </c>
      <c r="S448" s="189">
        <v>0</v>
      </c>
      <c r="T448" s="190">
        <f>S448*H448</f>
        <v>0</v>
      </c>
      <c r="U448" s="34"/>
      <c r="V448" s="34"/>
      <c r="W448" s="34"/>
      <c r="X448" s="34"/>
      <c r="Y448" s="34"/>
      <c r="Z448" s="34"/>
      <c r="AA448" s="34"/>
      <c r="AB448" s="34"/>
      <c r="AC448" s="34"/>
      <c r="AD448" s="34"/>
      <c r="AE448" s="34"/>
      <c r="AR448" s="191" t="s">
        <v>129</v>
      </c>
      <c r="AT448" s="191" t="s">
        <v>125</v>
      </c>
      <c r="AU448" s="191" t="s">
        <v>81</v>
      </c>
      <c r="AY448" s="17" t="s">
        <v>124</v>
      </c>
      <c r="BE448" s="192">
        <f>IF(N448="základní",J448,0)</f>
        <v>0</v>
      </c>
      <c r="BF448" s="192">
        <f>IF(N448="snížená",J448,0)</f>
        <v>0</v>
      </c>
      <c r="BG448" s="192">
        <f>IF(N448="zákl. přenesená",J448,0)</f>
        <v>0</v>
      </c>
      <c r="BH448" s="192">
        <f>IF(N448="sníž. přenesená",J448,0)</f>
        <v>0</v>
      </c>
      <c r="BI448" s="192">
        <f>IF(N448="nulová",J448,0)</f>
        <v>0</v>
      </c>
      <c r="BJ448" s="17" t="s">
        <v>81</v>
      </c>
      <c r="BK448" s="192">
        <f>ROUND(I448*H448,2)</f>
        <v>0</v>
      </c>
      <c r="BL448" s="17" t="s">
        <v>129</v>
      </c>
      <c r="BM448" s="191" t="s">
        <v>1236</v>
      </c>
    </row>
    <row r="449" spans="1:65" s="12" customFormat="1" ht="11.25">
      <c r="B449" s="203"/>
      <c r="C449" s="204"/>
      <c r="D449" s="193" t="s">
        <v>200</v>
      </c>
      <c r="E449" s="205" t="s">
        <v>1</v>
      </c>
      <c r="F449" s="206" t="s">
        <v>1538</v>
      </c>
      <c r="G449" s="204"/>
      <c r="H449" s="205" t="s">
        <v>1</v>
      </c>
      <c r="I449" s="207"/>
      <c r="J449" s="204"/>
      <c r="K449" s="204"/>
      <c r="L449" s="208"/>
      <c r="M449" s="209"/>
      <c r="N449" s="210"/>
      <c r="O449" s="210"/>
      <c r="P449" s="210"/>
      <c r="Q449" s="210"/>
      <c r="R449" s="210"/>
      <c r="S449" s="210"/>
      <c r="T449" s="211"/>
      <c r="AT449" s="212" t="s">
        <v>200</v>
      </c>
      <c r="AU449" s="212" t="s">
        <v>81</v>
      </c>
      <c r="AV449" s="12" t="s">
        <v>81</v>
      </c>
      <c r="AW449" s="12" t="s">
        <v>30</v>
      </c>
      <c r="AX449" s="12" t="s">
        <v>73</v>
      </c>
      <c r="AY449" s="212" t="s">
        <v>124</v>
      </c>
    </row>
    <row r="450" spans="1:65" s="13" customFormat="1" ht="11.25">
      <c r="B450" s="213"/>
      <c r="C450" s="214"/>
      <c r="D450" s="193" t="s">
        <v>200</v>
      </c>
      <c r="E450" s="215" t="s">
        <v>1</v>
      </c>
      <c r="F450" s="216" t="s">
        <v>81</v>
      </c>
      <c r="G450" s="214"/>
      <c r="H450" s="217">
        <v>1</v>
      </c>
      <c r="I450" s="218"/>
      <c r="J450" s="214"/>
      <c r="K450" s="214"/>
      <c r="L450" s="219"/>
      <c r="M450" s="220"/>
      <c r="N450" s="221"/>
      <c r="O450" s="221"/>
      <c r="P450" s="221"/>
      <c r="Q450" s="221"/>
      <c r="R450" s="221"/>
      <c r="S450" s="221"/>
      <c r="T450" s="222"/>
      <c r="AT450" s="223" t="s">
        <v>200</v>
      </c>
      <c r="AU450" s="223" t="s">
        <v>81</v>
      </c>
      <c r="AV450" s="13" t="s">
        <v>83</v>
      </c>
      <c r="AW450" s="13" t="s">
        <v>30</v>
      </c>
      <c r="AX450" s="13" t="s">
        <v>73</v>
      </c>
      <c r="AY450" s="223" t="s">
        <v>124</v>
      </c>
    </row>
    <row r="451" spans="1:65" s="14" customFormat="1" ht="11.25">
      <c r="B451" s="224"/>
      <c r="C451" s="225"/>
      <c r="D451" s="193" t="s">
        <v>200</v>
      </c>
      <c r="E451" s="226" t="s">
        <v>1</v>
      </c>
      <c r="F451" s="227" t="s">
        <v>205</v>
      </c>
      <c r="G451" s="225"/>
      <c r="H451" s="228">
        <v>1</v>
      </c>
      <c r="I451" s="229"/>
      <c r="J451" s="225"/>
      <c r="K451" s="225"/>
      <c r="L451" s="230"/>
      <c r="M451" s="231"/>
      <c r="N451" s="232"/>
      <c r="O451" s="232"/>
      <c r="P451" s="232"/>
      <c r="Q451" s="232"/>
      <c r="R451" s="232"/>
      <c r="S451" s="232"/>
      <c r="T451" s="233"/>
      <c r="AT451" s="234" t="s">
        <v>200</v>
      </c>
      <c r="AU451" s="234" t="s">
        <v>81</v>
      </c>
      <c r="AV451" s="14" t="s">
        <v>129</v>
      </c>
      <c r="AW451" s="14" t="s">
        <v>30</v>
      </c>
      <c r="AX451" s="14" t="s">
        <v>81</v>
      </c>
      <c r="AY451" s="234" t="s">
        <v>124</v>
      </c>
    </row>
    <row r="452" spans="1:65" s="2" customFormat="1" ht="24.2" customHeight="1">
      <c r="A452" s="34"/>
      <c r="B452" s="35"/>
      <c r="C452" s="179" t="s">
        <v>1802</v>
      </c>
      <c r="D452" s="179" t="s">
        <v>125</v>
      </c>
      <c r="E452" s="180" t="s">
        <v>1803</v>
      </c>
      <c r="F452" s="181" t="s">
        <v>1804</v>
      </c>
      <c r="G452" s="182" t="s">
        <v>928</v>
      </c>
      <c r="H452" s="183">
        <v>4</v>
      </c>
      <c r="I452" s="184"/>
      <c r="J452" s="185">
        <f>ROUND(I452*H452,2)</f>
        <v>0</v>
      </c>
      <c r="K452" s="186"/>
      <c r="L452" s="39"/>
      <c r="M452" s="187" t="s">
        <v>1</v>
      </c>
      <c r="N452" s="188" t="s">
        <v>38</v>
      </c>
      <c r="O452" s="71"/>
      <c r="P452" s="189">
        <f>O452*H452</f>
        <v>0</v>
      </c>
      <c r="Q452" s="189">
        <v>0</v>
      </c>
      <c r="R452" s="189">
        <f>Q452*H452</f>
        <v>0</v>
      </c>
      <c r="S452" s="189">
        <v>0</v>
      </c>
      <c r="T452" s="190">
        <f>S452*H452</f>
        <v>0</v>
      </c>
      <c r="U452" s="34"/>
      <c r="V452" s="34"/>
      <c r="W452" s="34"/>
      <c r="X452" s="34"/>
      <c r="Y452" s="34"/>
      <c r="Z452" s="34"/>
      <c r="AA452" s="34"/>
      <c r="AB452" s="34"/>
      <c r="AC452" s="34"/>
      <c r="AD452" s="34"/>
      <c r="AE452" s="34"/>
      <c r="AR452" s="191" t="s">
        <v>129</v>
      </c>
      <c r="AT452" s="191" t="s">
        <v>125</v>
      </c>
      <c r="AU452" s="191" t="s">
        <v>81</v>
      </c>
      <c r="AY452" s="17" t="s">
        <v>124</v>
      </c>
      <c r="BE452" s="192">
        <f>IF(N452="základní",J452,0)</f>
        <v>0</v>
      </c>
      <c r="BF452" s="192">
        <f>IF(N452="snížená",J452,0)</f>
        <v>0</v>
      </c>
      <c r="BG452" s="192">
        <f>IF(N452="zákl. přenesená",J452,0)</f>
        <v>0</v>
      </c>
      <c r="BH452" s="192">
        <f>IF(N452="sníž. přenesená",J452,0)</f>
        <v>0</v>
      </c>
      <c r="BI452" s="192">
        <f>IF(N452="nulová",J452,0)</f>
        <v>0</v>
      </c>
      <c r="BJ452" s="17" t="s">
        <v>81</v>
      </c>
      <c r="BK452" s="192">
        <f>ROUND(I452*H452,2)</f>
        <v>0</v>
      </c>
      <c r="BL452" s="17" t="s">
        <v>129</v>
      </c>
      <c r="BM452" s="191" t="s">
        <v>1242</v>
      </c>
    </row>
    <row r="453" spans="1:65" s="12" customFormat="1" ht="11.25">
      <c r="B453" s="203"/>
      <c r="C453" s="204"/>
      <c r="D453" s="193" t="s">
        <v>200</v>
      </c>
      <c r="E453" s="205" t="s">
        <v>1</v>
      </c>
      <c r="F453" s="206" t="s">
        <v>1805</v>
      </c>
      <c r="G453" s="204"/>
      <c r="H453" s="205" t="s">
        <v>1</v>
      </c>
      <c r="I453" s="207"/>
      <c r="J453" s="204"/>
      <c r="K453" s="204"/>
      <c r="L453" s="208"/>
      <c r="M453" s="209"/>
      <c r="N453" s="210"/>
      <c r="O453" s="210"/>
      <c r="P453" s="210"/>
      <c r="Q453" s="210"/>
      <c r="R453" s="210"/>
      <c r="S453" s="210"/>
      <c r="T453" s="211"/>
      <c r="AT453" s="212" t="s">
        <v>200</v>
      </c>
      <c r="AU453" s="212" t="s">
        <v>81</v>
      </c>
      <c r="AV453" s="12" t="s">
        <v>81</v>
      </c>
      <c r="AW453" s="12" t="s">
        <v>30</v>
      </c>
      <c r="AX453" s="12" t="s">
        <v>73</v>
      </c>
      <c r="AY453" s="212" t="s">
        <v>124</v>
      </c>
    </row>
    <row r="454" spans="1:65" s="13" customFormat="1" ht="11.25">
      <c r="B454" s="213"/>
      <c r="C454" s="214"/>
      <c r="D454" s="193" t="s">
        <v>200</v>
      </c>
      <c r="E454" s="215" t="s">
        <v>1</v>
      </c>
      <c r="F454" s="216" t="s">
        <v>129</v>
      </c>
      <c r="G454" s="214"/>
      <c r="H454" s="217">
        <v>4</v>
      </c>
      <c r="I454" s="218"/>
      <c r="J454" s="214"/>
      <c r="K454" s="214"/>
      <c r="L454" s="219"/>
      <c r="M454" s="220"/>
      <c r="N454" s="221"/>
      <c r="O454" s="221"/>
      <c r="P454" s="221"/>
      <c r="Q454" s="221"/>
      <c r="R454" s="221"/>
      <c r="S454" s="221"/>
      <c r="T454" s="222"/>
      <c r="AT454" s="223" t="s">
        <v>200</v>
      </c>
      <c r="AU454" s="223" t="s">
        <v>81</v>
      </c>
      <c r="AV454" s="13" t="s">
        <v>83</v>
      </c>
      <c r="AW454" s="13" t="s">
        <v>30</v>
      </c>
      <c r="AX454" s="13" t="s">
        <v>73</v>
      </c>
      <c r="AY454" s="223" t="s">
        <v>124</v>
      </c>
    </row>
    <row r="455" spans="1:65" s="14" customFormat="1" ht="11.25">
      <c r="B455" s="224"/>
      <c r="C455" s="225"/>
      <c r="D455" s="193" t="s">
        <v>200</v>
      </c>
      <c r="E455" s="226" t="s">
        <v>1</v>
      </c>
      <c r="F455" s="227" t="s">
        <v>205</v>
      </c>
      <c r="G455" s="225"/>
      <c r="H455" s="228">
        <v>4</v>
      </c>
      <c r="I455" s="229"/>
      <c r="J455" s="225"/>
      <c r="K455" s="225"/>
      <c r="L455" s="230"/>
      <c r="M455" s="231"/>
      <c r="N455" s="232"/>
      <c r="O455" s="232"/>
      <c r="P455" s="232"/>
      <c r="Q455" s="232"/>
      <c r="R455" s="232"/>
      <c r="S455" s="232"/>
      <c r="T455" s="233"/>
      <c r="AT455" s="234" t="s">
        <v>200</v>
      </c>
      <c r="AU455" s="234" t="s">
        <v>81</v>
      </c>
      <c r="AV455" s="14" t="s">
        <v>129</v>
      </c>
      <c r="AW455" s="14" t="s">
        <v>30</v>
      </c>
      <c r="AX455" s="14" t="s">
        <v>81</v>
      </c>
      <c r="AY455" s="234" t="s">
        <v>124</v>
      </c>
    </row>
    <row r="456" spans="1:65" s="2" customFormat="1" ht="24.2" customHeight="1">
      <c r="A456" s="34"/>
      <c r="B456" s="35"/>
      <c r="C456" s="179" t="s">
        <v>1806</v>
      </c>
      <c r="D456" s="179" t="s">
        <v>125</v>
      </c>
      <c r="E456" s="180" t="s">
        <v>1807</v>
      </c>
      <c r="F456" s="181" t="s">
        <v>1808</v>
      </c>
      <c r="G456" s="182" t="s">
        <v>226</v>
      </c>
      <c r="H456" s="183">
        <v>19</v>
      </c>
      <c r="I456" s="184"/>
      <c r="J456" s="185">
        <f>ROUND(I456*H456,2)</f>
        <v>0</v>
      </c>
      <c r="K456" s="186"/>
      <c r="L456" s="39"/>
      <c r="M456" s="187" t="s">
        <v>1</v>
      </c>
      <c r="N456" s="188" t="s">
        <v>38</v>
      </c>
      <c r="O456" s="71"/>
      <c r="P456" s="189">
        <f>O456*H456</f>
        <v>0</v>
      </c>
      <c r="Q456" s="189">
        <v>0</v>
      </c>
      <c r="R456" s="189">
        <f>Q456*H456</f>
        <v>0</v>
      </c>
      <c r="S456" s="189">
        <v>0</v>
      </c>
      <c r="T456" s="190">
        <f>S456*H456</f>
        <v>0</v>
      </c>
      <c r="U456" s="34"/>
      <c r="V456" s="34"/>
      <c r="W456" s="34"/>
      <c r="X456" s="34"/>
      <c r="Y456" s="34"/>
      <c r="Z456" s="34"/>
      <c r="AA456" s="34"/>
      <c r="AB456" s="34"/>
      <c r="AC456" s="34"/>
      <c r="AD456" s="34"/>
      <c r="AE456" s="34"/>
      <c r="AR456" s="191" t="s">
        <v>129</v>
      </c>
      <c r="AT456" s="191" t="s">
        <v>125</v>
      </c>
      <c r="AU456" s="191" t="s">
        <v>81</v>
      </c>
      <c r="AY456" s="17" t="s">
        <v>124</v>
      </c>
      <c r="BE456" s="192">
        <f>IF(N456="základní",J456,0)</f>
        <v>0</v>
      </c>
      <c r="BF456" s="192">
        <f>IF(N456="snížená",J456,0)</f>
        <v>0</v>
      </c>
      <c r="BG456" s="192">
        <f>IF(N456="zákl. přenesená",J456,0)</f>
        <v>0</v>
      </c>
      <c r="BH456" s="192">
        <f>IF(N456="sníž. přenesená",J456,0)</f>
        <v>0</v>
      </c>
      <c r="BI456" s="192">
        <f>IF(N456="nulová",J456,0)</f>
        <v>0</v>
      </c>
      <c r="BJ456" s="17" t="s">
        <v>81</v>
      </c>
      <c r="BK456" s="192">
        <f>ROUND(I456*H456,2)</f>
        <v>0</v>
      </c>
      <c r="BL456" s="17" t="s">
        <v>129</v>
      </c>
      <c r="BM456" s="191" t="s">
        <v>1247</v>
      </c>
    </row>
    <row r="457" spans="1:65" s="12" customFormat="1" ht="11.25">
      <c r="B457" s="203"/>
      <c r="C457" s="204"/>
      <c r="D457" s="193" t="s">
        <v>200</v>
      </c>
      <c r="E457" s="205" t="s">
        <v>1</v>
      </c>
      <c r="F457" s="206" t="s">
        <v>1538</v>
      </c>
      <c r="G457" s="204"/>
      <c r="H457" s="205" t="s">
        <v>1</v>
      </c>
      <c r="I457" s="207"/>
      <c r="J457" s="204"/>
      <c r="K457" s="204"/>
      <c r="L457" s="208"/>
      <c r="M457" s="209"/>
      <c r="N457" s="210"/>
      <c r="O457" s="210"/>
      <c r="P457" s="210"/>
      <c r="Q457" s="210"/>
      <c r="R457" s="210"/>
      <c r="S457" s="210"/>
      <c r="T457" s="211"/>
      <c r="AT457" s="212" t="s">
        <v>200</v>
      </c>
      <c r="AU457" s="212" t="s">
        <v>81</v>
      </c>
      <c r="AV457" s="12" t="s">
        <v>81</v>
      </c>
      <c r="AW457" s="12" t="s">
        <v>30</v>
      </c>
      <c r="AX457" s="12" t="s">
        <v>73</v>
      </c>
      <c r="AY457" s="212" t="s">
        <v>124</v>
      </c>
    </row>
    <row r="458" spans="1:65" s="13" customFormat="1" ht="11.25">
      <c r="B458" s="213"/>
      <c r="C458" s="214"/>
      <c r="D458" s="193" t="s">
        <v>200</v>
      </c>
      <c r="E458" s="215" t="s">
        <v>1</v>
      </c>
      <c r="F458" s="216" t="s">
        <v>300</v>
      </c>
      <c r="G458" s="214"/>
      <c r="H458" s="217">
        <v>19</v>
      </c>
      <c r="I458" s="218"/>
      <c r="J458" s="214"/>
      <c r="K458" s="214"/>
      <c r="L458" s="219"/>
      <c r="M458" s="220"/>
      <c r="N458" s="221"/>
      <c r="O458" s="221"/>
      <c r="P458" s="221"/>
      <c r="Q458" s="221"/>
      <c r="R458" s="221"/>
      <c r="S458" s="221"/>
      <c r="T458" s="222"/>
      <c r="AT458" s="223" t="s">
        <v>200</v>
      </c>
      <c r="AU458" s="223" t="s">
        <v>81</v>
      </c>
      <c r="AV458" s="13" t="s">
        <v>83</v>
      </c>
      <c r="AW458" s="13" t="s">
        <v>30</v>
      </c>
      <c r="AX458" s="13" t="s">
        <v>73</v>
      </c>
      <c r="AY458" s="223" t="s">
        <v>124</v>
      </c>
    </row>
    <row r="459" spans="1:65" s="14" customFormat="1" ht="11.25">
      <c r="B459" s="224"/>
      <c r="C459" s="225"/>
      <c r="D459" s="193" t="s">
        <v>200</v>
      </c>
      <c r="E459" s="226" t="s">
        <v>1</v>
      </c>
      <c r="F459" s="227" t="s">
        <v>205</v>
      </c>
      <c r="G459" s="225"/>
      <c r="H459" s="228">
        <v>19</v>
      </c>
      <c r="I459" s="229"/>
      <c r="J459" s="225"/>
      <c r="K459" s="225"/>
      <c r="L459" s="230"/>
      <c r="M459" s="231"/>
      <c r="N459" s="232"/>
      <c r="O459" s="232"/>
      <c r="P459" s="232"/>
      <c r="Q459" s="232"/>
      <c r="R459" s="232"/>
      <c r="S459" s="232"/>
      <c r="T459" s="233"/>
      <c r="AT459" s="234" t="s">
        <v>200</v>
      </c>
      <c r="AU459" s="234" t="s">
        <v>81</v>
      </c>
      <c r="AV459" s="14" t="s">
        <v>129</v>
      </c>
      <c r="AW459" s="14" t="s">
        <v>30</v>
      </c>
      <c r="AX459" s="14" t="s">
        <v>81</v>
      </c>
      <c r="AY459" s="234" t="s">
        <v>124</v>
      </c>
    </row>
    <row r="460" spans="1:65" s="2" customFormat="1" ht="24.2" customHeight="1">
      <c r="A460" s="34"/>
      <c r="B460" s="35"/>
      <c r="C460" s="179" t="s">
        <v>1809</v>
      </c>
      <c r="D460" s="179" t="s">
        <v>125</v>
      </c>
      <c r="E460" s="180" t="s">
        <v>1810</v>
      </c>
      <c r="F460" s="181" t="s">
        <v>1811</v>
      </c>
      <c r="G460" s="182" t="s">
        <v>226</v>
      </c>
      <c r="H460" s="183">
        <v>2</v>
      </c>
      <c r="I460" s="184"/>
      <c r="J460" s="185">
        <f>ROUND(I460*H460,2)</f>
        <v>0</v>
      </c>
      <c r="K460" s="186"/>
      <c r="L460" s="39"/>
      <c r="M460" s="187" t="s">
        <v>1</v>
      </c>
      <c r="N460" s="188" t="s">
        <v>38</v>
      </c>
      <c r="O460" s="71"/>
      <c r="P460" s="189">
        <f>O460*H460</f>
        <v>0</v>
      </c>
      <c r="Q460" s="189">
        <v>0</v>
      </c>
      <c r="R460" s="189">
        <f>Q460*H460</f>
        <v>0</v>
      </c>
      <c r="S460" s="189">
        <v>0</v>
      </c>
      <c r="T460" s="190">
        <f>S460*H460</f>
        <v>0</v>
      </c>
      <c r="U460" s="34"/>
      <c r="V460" s="34"/>
      <c r="W460" s="34"/>
      <c r="X460" s="34"/>
      <c r="Y460" s="34"/>
      <c r="Z460" s="34"/>
      <c r="AA460" s="34"/>
      <c r="AB460" s="34"/>
      <c r="AC460" s="34"/>
      <c r="AD460" s="34"/>
      <c r="AE460" s="34"/>
      <c r="AR460" s="191" t="s">
        <v>129</v>
      </c>
      <c r="AT460" s="191" t="s">
        <v>125</v>
      </c>
      <c r="AU460" s="191" t="s">
        <v>81</v>
      </c>
      <c r="AY460" s="17" t="s">
        <v>124</v>
      </c>
      <c r="BE460" s="192">
        <f>IF(N460="základní",J460,0)</f>
        <v>0</v>
      </c>
      <c r="BF460" s="192">
        <f>IF(N460="snížená",J460,0)</f>
        <v>0</v>
      </c>
      <c r="BG460" s="192">
        <f>IF(N460="zákl. přenesená",J460,0)</f>
        <v>0</v>
      </c>
      <c r="BH460" s="192">
        <f>IF(N460="sníž. přenesená",J460,0)</f>
        <v>0</v>
      </c>
      <c r="BI460" s="192">
        <f>IF(N460="nulová",J460,0)</f>
        <v>0</v>
      </c>
      <c r="BJ460" s="17" t="s">
        <v>81</v>
      </c>
      <c r="BK460" s="192">
        <f>ROUND(I460*H460,2)</f>
        <v>0</v>
      </c>
      <c r="BL460" s="17" t="s">
        <v>129</v>
      </c>
      <c r="BM460" s="191" t="s">
        <v>1250</v>
      </c>
    </row>
    <row r="461" spans="1:65" s="12" customFormat="1" ht="11.25">
      <c r="B461" s="203"/>
      <c r="C461" s="204"/>
      <c r="D461" s="193" t="s">
        <v>200</v>
      </c>
      <c r="E461" s="205" t="s">
        <v>1</v>
      </c>
      <c r="F461" s="206" t="s">
        <v>1538</v>
      </c>
      <c r="G461" s="204"/>
      <c r="H461" s="205" t="s">
        <v>1</v>
      </c>
      <c r="I461" s="207"/>
      <c r="J461" s="204"/>
      <c r="K461" s="204"/>
      <c r="L461" s="208"/>
      <c r="M461" s="209"/>
      <c r="N461" s="210"/>
      <c r="O461" s="210"/>
      <c r="P461" s="210"/>
      <c r="Q461" s="210"/>
      <c r="R461" s="210"/>
      <c r="S461" s="210"/>
      <c r="T461" s="211"/>
      <c r="AT461" s="212" t="s">
        <v>200</v>
      </c>
      <c r="AU461" s="212" t="s">
        <v>81</v>
      </c>
      <c r="AV461" s="12" t="s">
        <v>81</v>
      </c>
      <c r="AW461" s="12" t="s">
        <v>30</v>
      </c>
      <c r="AX461" s="12" t="s">
        <v>73</v>
      </c>
      <c r="AY461" s="212" t="s">
        <v>124</v>
      </c>
    </row>
    <row r="462" spans="1:65" s="13" customFormat="1" ht="11.25">
      <c r="B462" s="213"/>
      <c r="C462" s="214"/>
      <c r="D462" s="193" t="s">
        <v>200</v>
      </c>
      <c r="E462" s="215" t="s">
        <v>1</v>
      </c>
      <c r="F462" s="216" t="s">
        <v>83</v>
      </c>
      <c r="G462" s="214"/>
      <c r="H462" s="217">
        <v>2</v>
      </c>
      <c r="I462" s="218"/>
      <c r="J462" s="214"/>
      <c r="K462" s="214"/>
      <c r="L462" s="219"/>
      <c r="M462" s="220"/>
      <c r="N462" s="221"/>
      <c r="O462" s="221"/>
      <c r="P462" s="221"/>
      <c r="Q462" s="221"/>
      <c r="R462" s="221"/>
      <c r="S462" s="221"/>
      <c r="T462" s="222"/>
      <c r="AT462" s="223" t="s">
        <v>200</v>
      </c>
      <c r="AU462" s="223" t="s">
        <v>81</v>
      </c>
      <c r="AV462" s="13" t="s">
        <v>83</v>
      </c>
      <c r="AW462" s="13" t="s">
        <v>30</v>
      </c>
      <c r="AX462" s="13" t="s">
        <v>73</v>
      </c>
      <c r="AY462" s="223" t="s">
        <v>124</v>
      </c>
    </row>
    <row r="463" spans="1:65" s="14" customFormat="1" ht="11.25">
      <c r="B463" s="224"/>
      <c r="C463" s="225"/>
      <c r="D463" s="193" t="s">
        <v>200</v>
      </c>
      <c r="E463" s="226" t="s">
        <v>1</v>
      </c>
      <c r="F463" s="227" t="s">
        <v>205</v>
      </c>
      <c r="G463" s="225"/>
      <c r="H463" s="228">
        <v>2</v>
      </c>
      <c r="I463" s="229"/>
      <c r="J463" s="225"/>
      <c r="K463" s="225"/>
      <c r="L463" s="230"/>
      <c r="M463" s="231"/>
      <c r="N463" s="232"/>
      <c r="O463" s="232"/>
      <c r="P463" s="232"/>
      <c r="Q463" s="232"/>
      <c r="R463" s="232"/>
      <c r="S463" s="232"/>
      <c r="T463" s="233"/>
      <c r="AT463" s="234" t="s">
        <v>200</v>
      </c>
      <c r="AU463" s="234" t="s">
        <v>81</v>
      </c>
      <c r="AV463" s="14" t="s">
        <v>129</v>
      </c>
      <c r="AW463" s="14" t="s">
        <v>30</v>
      </c>
      <c r="AX463" s="14" t="s">
        <v>81</v>
      </c>
      <c r="AY463" s="234" t="s">
        <v>124</v>
      </c>
    </row>
    <row r="464" spans="1:65" s="2" customFormat="1" ht="33" customHeight="1">
      <c r="A464" s="34"/>
      <c r="B464" s="35"/>
      <c r="C464" s="179" t="s">
        <v>1812</v>
      </c>
      <c r="D464" s="179" t="s">
        <v>125</v>
      </c>
      <c r="E464" s="180" t="s">
        <v>1813</v>
      </c>
      <c r="F464" s="181" t="s">
        <v>1814</v>
      </c>
      <c r="G464" s="182" t="s">
        <v>226</v>
      </c>
      <c r="H464" s="183">
        <v>16</v>
      </c>
      <c r="I464" s="184"/>
      <c r="J464" s="185">
        <f>ROUND(I464*H464,2)</f>
        <v>0</v>
      </c>
      <c r="K464" s="186"/>
      <c r="L464" s="39"/>
      <c r="M464" s="187" t="s">
        <v>1</v>
      </c>
      <c r="N464" s="188" t="s">
        <v>38</v>
      </c>
      <c r="O464" s="71"/>
      <c r="P464" s="189">
        <f>O464*H464</f>
        <v>0</v>
      </c>
      <c r="Q464" s="189">
        <v>0</v>
      </c>
      <c r="R464" s="189">
        <f>Q464*H464</f>
        <v>0</v>
      </c>
      <c r="S464" s="189">
        <v>0</v>
      </c>
      <c r="T464" s="190">
        <f>S464*H464</f>
        <v>0</v>
      </c>
      <c r="U464" s="34"/>
      <c r="V464" s="34"/>
      <c r="W464" s="34"/>
      <c r="X464" s="34"/>
      <c r="Y464" s="34"/>
      <c r="Z464" s="34"/>
      <c r="AA464" s="34"/>
      <c r="AB464" s="34"/>
      <c r="AC464" s="34"/>
      <c r="AD464" s="34"/>
      <c r="AE464" s="34"/>
      <c r="AR464" s="191" t="s">
        <v>129</v>
      </c>
      <c r="AT464" s="191" t="s">
        <v>125</v>
      </c>
      <c r="AU464" s="191" t="s">
        <v>81</v>
      </c>
      <c r="AY464" s="17" t="s">
        <v>124</v>
      </c>
      <c r="BE464" s="192">
        <f>IF(N464="základní",J464,0)</f>
        <v>0</v>
      </c>
      <c r="BF464" s="192">
        <f>IF(N464="snížená",J464,0)</f>
        <v>0</v>
      </c>
      <c r="BG464" s="192">
        <f>IF(N464="zákl. přenesená",J464,0)</f>
        <v>0</v>
      </c>
      <c r="BH464" s="192">
        <f>IF(N464="sníž. přenesená",J464,0)</f>
        <v>0</v>
      </c>
      <c r="BI464" s="192">
        <f>IF(N464="nulová",J464,0)</f>
        <v>0</v>
      </c>
      <c r="BJ464" s="17" t="s">
        <v>81</v>
      </c>
      <c r="BK464" s="192">
        <f>ROUND(I464*H464,2)</f>
        <v>0</v>
      </c>
      <c r="BL464" s="17" t="s">
        <v>129</v>
      </c>
      <c r="BM464" s="191" t="s">
        <v>1255</v>
      </c>
    </row>
    <row r="465" spans="1:65" s="12" customFormat="1" ht="11.25">
      <c r="B465" s="203"/>
      <c r="C465" s="204"/>
      <c r="D465" s="193" t="s">
        <v>200</v>
      </c>
      <c r="E465" s="205" t="s">
        <v>1</v>
      </c>
      <c r="F465" s="206" t="s">
        <v>1538</v>
      </c>
      <c r="G465" s="204"/>
      <c r="H465" s="205" t="s">
        <v>1</v>
      </c>
      <c r="I465" s="207"/>
      <c r="J465" s="204"/>
      <c r="K465" s="204"/>
      <c r="L465" s="208"/>
      <c r="M465" s="209"/>
      <c r="N465" s="210"/>
      <c r="O465" s="210"/>
      <c r="P465" s="210"/>
      <c r="Q465" s="210"/>
      <c r="R465" s="210"/>
      <c r="S465" s="210"/>
      <c r="T465" s="211"/>
      <c r="AT465" s="212" t="s">
        <v>200</v>
      </c>
      <c r="AU465" s="212" t="s">
        <v>81</v>
      </c>
      <c r="AV465" s="12" t="s">
        <v>81</v>
      </c>
      <c r="AW465" s="12" t="s">
        <v>30</v>
      </c>
      <c r="AX465" s="12" t="s">
        <v>73</v>
      </c>
      <c r="AY465" s="212" t="s">
        <v>124</v>
      </c>
    </row>
    <row r="466" spans="1:65" s="13" customFormat="1" ht="11.25">
      <c r="B466" s="213"/>
      <c r="C466" s="214"/>
      <c r="D466" s="193" t="s">
        <v>200</v>
      </c>
      <c r="E466" s="215" t="s">
        <v>1</v>
      </c>
      <c r="F466" s="216" t="s">
        <v>162</v>
      </c>
      <c r="G466" s="214"/>
      <c r="H466" s="217">
        <v>16</v>
      </c>
      <c r="I466" s="218"/>
      <c r="J466" s="214"/>
      <c r="K466" s="214"/>
      <c r="L466" s="219"/>
      <c r="M466" s="220"/>
      <c r="N466" s="221"/>
      <c r="O466" s="221"/>
      <c r="P466" s="221"/>
      <c r="Q466" s="221"/>
      <c r="R466" s="221"/>
      <c r="S466" s="221"/>
      <c r="T466" s="222"/>
      <c r="AT466" s="223" t="s">
        <v>200</v>
      </c>
      <c r="AU466" s="223" t="s">
        <v>81</v>
      </c>
      <c r="AV466" s="13" t="s">
        <v>83</v>
      </c>
      <c r="AW466" s="13" t="s">
        <v>30</v>
      </c>
      <c r="AX466" s="13" t="s">
        <v>73</v>
      </c>
      <c r="AY466" s="223" t="s">
        <v>124</v>
      </c>
    </row>
    <row r="467" spans="1:65" s="14" customFormat="1" ht="11.25">
      <c r="B467" s="224"/>
      <c r="C467" s="225"/>
      <c r="D467" s="193" t="s">
        <v>200</v>
      </c>
      <c r="E467" s="226" t="s">
        <v>1</v>
      </c>
      <c r="F467" s="227" t="s">
        <v>205</v>
      </c>
      <c r="G467" s="225"/>
      <c r="H467" s="228">
        <v>16</v>
      </c>
      <c r="I467" s="229"/>
      <c r="J467" s="225"/>
      <c r="K467" s="225"/>
      <c r="L467" s="230"/>
      <c r="M467" s="231"/>
      <c r="N467" s="232"/>
      <c r="O467" s="232"/>
      <c r="P467" s="232"/>
      <c r="Q467" s="232"/>
      <c r="R467" s="232"/>
      <c r="S467" s="232"/>
      <c r="T467" s="233"/>
      <c r="AT467" s="234" t="s">
        <v>200</v>
      </c>
      <c r="AU467" s="234" t="s">
        <v>81</v>
      </c>
      <c r="AV467" s="14" t="s">
        <v>129</v>
      </c>
      <c r="AW467" s="14" t="s">
        <v>30</v>
      </c>
      <c r="AX467" s="14" t="s">
        <v>81</v>
      </c>
      <c r="AY467" s="234" t="s">
        <v>124</v>
      </c>
    </row>
    <row r="468" spans="1:65" s="2" customFormat="1" ht="33" customHeight="1">
      <c r="A468" s="34"/>
      <c r="B468" s="35"/>
      <c r="C468" s="179" t="s">
        <v>1815</v>
      </c>
      <c r="D468" s="179" t="s">
        <v>125</v>
      </c>
      <c r="E468" s="180" t="s">
        <v>1816</v>
      </c>
      <c r="F468" s="181" t="s">
        <v>1817</v>
      </c>
      <c r="G468" s="182" t="s">
        <v>226</v>
      </c>
      <c r="H468" s="183">
        <v>4</v>
      </c>
      <c r="I468" s="184"/>
      <c r="J468" s="185">
        <f>ROUND(I468*H468,2)</f>
        <v>0</v>
      </c>
      <c r="K468" s="186"/>
      <c r="L468" s="39"/>
      <c r="M468" s="187" t="s">
        <v>1</v>
      </c>
      <c r="N468" s="188" t="s">
        <v>38</v>
      </c>
      <c r="O468" s="71"/>
      <c r="P468" s="189">
        <f>O468*H468</f>
        <v>0</v>
      </c>
      <c r="Q468" s="189">
        <v>0</v>
      </c>
      <c r="R468" s="189">
        <f>Q468*H468</f>
        <v>0</v>
      </c>
      <c r="S468" s="189">
        <v>0</v>
      </c>
      <c r="T468" s="190">
        <f>S468*H468</f>
        <v>0</v>
      </c>
      <c r="U468" s="34"/>
      <c r="V468" s="34"/>
      <c r="W468" s="34"/>
      <c r="X468" s="34"/>
      <c r="Y468" s="34"/>
      <c r="Z468" s="34"/>
      <c r="AA468" s="34"/>
      <c r="AB468" s="34"/>
      <c r="AC468" s="34"/>
      <c r="AD468" s="34"/>
      <c r="AE468" s="34"/>
      <c r="AR468" s="191" t="s">
        <v>129</v>
      </c>
      <c r="AT468" s="191" t="s">
        <v>125</v>
      </c>
      <c r="AU468" s="191" t="s">
        <v>81</v>
      </c>
      <c r="AY468" s="17" t="s">
        <v>124</v>
      </c>
      <c r="BE468" s="192">
        <f>IF(N468="základní",J468,0)</f>
        <v>0</v>
      </c>
      <c r="BF468" s="192">
        <f>IF(N468="snížená",J468,0)</f>
        <v>0</v>
      </c>
      <c r="BG468" s="192">
        <f>IF(N468="zákl. přenesená",J468,0)</f>
        <v>0</v>
      </c>
      <c r="BH468" s="192">
        <f>IF(N468="sníž. přenesená",J468,0)</f>
        <v>0</v>
      </c>
      <c r="BI468" s="192">
        <f>IF(N468="nulová",J468,0)</f>
        <v>0</v>
      </c>
      <c r="BJ468" s="17" t="s">
        <v>81</v>
      </c>
      <c r="BK468" s="192">
        <f>ROUND(I468*H468,2)</f>
        <v>0</v>
      </c>
      <c r="BL468" s="17" t="s">
        <v>129</v>
      </c>
      <c r="BM468" s="191" t="s">
        <v>1260</v>
      </c>
    </row>
    <row r="469" spans="1:65" s="12" customFormat="1" ht="11.25">
      <c r="B469" s="203"/>
      <c r="C469" s="204"/>
      <c r="D469" s="193" t="s">
        <v>200</v>
      </c>
      <c r="E469" s="205" t="s">
        <v>1</v>
      </c>
      <c r="F469" s="206" t="s">
        <v>1538</v>
      </c>
      <c r="G469" s="204"/>
      <c r="H469" s="205" t="s">
        <v>1</v>
      </c>
      <c r="I469" s="207"/>
      <c r="J469" s="204"/>
      <c r="K469" s="204"/>
      <c r="L469" s="208"/>
      <c r="M469" s="209"/>
      <c r="N469" s="210"/>
      <c r="O469" s="210"/>
      <c r="P469" s="210"/>
      <c r="Q469" s="210"/>
      <c r="R469" s="210"/>
      <c r="S469" s="210"/>
      <c r="T469" s="211"/>
      <c r="AT469" s="212" t="s">
        <v>200</v>
      </c>
      <c r="AU469" s="212" t="s">
        <v>81</v>
      </c>
      <c r="AV469" s="12" t="s">
        <v>81</v>
      </c>
      <c r="AW469" s="12" t="s">
        <v>30</v>
      </c>
      <c r="AX469" s="12" t="s">
        <v>73</v>
      </c>
      <c r="AY469" s="212" t="s">
        <v>124</v>
      </c>
    </row>
    <row r="470" spans="1:65" s="13" customFormat="1" ht="11.25">
      <c r="B470" s="213"/>
      <c r="C470" s="214"/>
      <c r="D470" s="193" t="s">
        <v>200</v>
      </c>
      <c r="E470" s="215" t="s">
        <v>1</v>
      </c>
      <c r="F470" s="216" t="s">
        <v>129</v>
      </c>
      <c r="G470" s="214"/>
      <c r="H470" s="217">
        <v>4</v>
      </c>
      <c r="I470" s="218"/>
      <c r="J470" s="214"/>
      <c r="K470" s="214"/>
      <c r="L470" s="219"/>
      <c r="M470" s="220"/>
      <c r="N470" s="221"/>
      <c r="O470" s="221"/>
      <c r="P470" s="221"/>
      <c r="Q470" s="221"/>
      <c r="R470" s="221"/>
      <c r="S470" s="221"/>
      <c r="T470" s="222"/>
      <c r="AT470" s="223" t="s">
        <v>200</v>
      </c>
      <c r="AU470" s="223" t="s">
        <v>81</v>
      </c>
      <c r="AV470" s="13" t="s">
        <v>83</v>
      </c>
      <c r="AW470" s="13" t="s">
        <v>30</v>
      </c>
      <c r="AX470" s="13" t="s">
        <v>73</v>
      </c>
      <c r="AY470" s="223" t="s">
        <v>124</v>
      </c>
    </row>
    <row r="471" spans="1:65" s="14" customFormat="1" ht="11.25">
      <c r="B471" s="224"/>
      <c r="C471" s="225"/>
      <c r="D471" s="193" t="s">
        <v>200</v>
      </c>
      <c r="E471" s="226" t="s">
        <v>1</v>
      </c>
      <c r="F471" s="227" t="s">
        <v>205</v>
      </c>
      <c r="G471" s="225"/>
      <c r="H471" s="228">
        <v>4</v>
      </c>
      <c r="I471" s="229"/>
      <c r="J471" s="225"/>
      <c r="K471" s="225"/>
      <c r="L471" s="230"/>
      <c r="M471" s="231"/>
      <c r="N471" s="232"/>
      <c r="O471" s="232"/>
      <c r="P471" s="232"/>
      <c r="Q471" s="232"/>
      <c r="R471" s="232"/>
      <c r="S471" s="232"/>
      <c r="T471" s="233"/>
      <c r="AT471" s="234" t="s">
        <v>200</v>
      </c>
      <c r="AU471" s="234" t="s">
        <v>81</v>
      </c>
      <c r="AV471" s="14" t="s">
        <v>129</v>
      </c>
      <c r="AW471" s="14" t="s">
        <v>30</v>
      </c>
      <c r="AX471" s="14" t="s">
        <v>81</v>
      </c>
      <c r="AY471" s="234" t="s">
        <v>124</v>
      </c>
    </row>
    <row r="472" spans="1:65" s="2" customFormat="1" ht="49.15" customHeight="1">
      <c r="A472" s="34"/>
      <c r="B472" s="35"/>
      <c r="C472" s="179" t="s">
        <v>1818</v>
      </c>
      <c r="D472" s="179" t="s">
        <v>125</v>
      </c>
      <c r="E472" s="180" t="s">
        <v>1819</v>
      </c>
      <c r="F472" s="181" t="s">
        <v>1820</v>
      </c>
      <c r="G472" s="182" t="s">
        <v>526</v>
      </c>
      <c r="H472" s="183">
        <v>0.92300000000000004</v>
      </c>
      <c r="I472" s="184"/>
      <c r="J472" s="185">
        <f>ROUND(I472*H472,2)</f>
        <v>0</v>
      </c>
      <c r="K472" s="186"/>
      <c r="L472" s="39"/>
      <c r="M472" s="187" t="s">
        <v>1</v>
      </c>
      <c r="N472" s="188" t="s">
        <v>38</v>
      </c>
      <c r="O472" s="71"/>
      <c r="P472" s="189">
        <f>O472*H472</f>
        <v>0</v>
      </c>
      <c r="Q472" s="189">
        <v>0</v>
      </c>
      <c r="R472" s="189">
        <f>Q472*H472</f>
        <v>0</v>
      </c>
      <c r="S472" s="189">
        <v>0</v>
      </c>
      <c r="T472" s="190">
        <f>S472*H472</f>
        <v>0</v>
      </c>
      <c r="U472" s="34"/>
      <c r="V472" s="34"/>
      <c r="W472" s="34"/>
      <c r="X472" s="34"/>
      <c r="Y472" s="34"/>
      <c r="Z472" s="34"/>
      <c r="AA472" s="34"/>
      <c r="AB472" s="34"/>
      <c r="AC472" s="34"/>
      <c r="AD472" s="34"/>
      <c r="AE472" s="34"/>
      <c r="AR472" s="191" t="s">
        <v>129</v>
      </c>
      <c r="AT472" s="191" t="s">
        <v>125</v>
      </c>
      <c r="AU472" s="191" t="s">
        <v>81</v>
      </c>
      <c r="AY472" s="17" t="s">
        <v>124</v>
      </c>
      <c r="BE472" s="192">
        <f>IF(N472="základní",J472,0)</f>
        <v>0</v>
      </c>
      <c r="BF472" s="192">
        <f>IF(N472="snížená",J472,0)</f>
        <v>0</v>
      </c>
      <c r="BG472" s="192">
        <f>IF(N472="zákl. přenesená",J472,0)</f>
        <v>0</v>
      </c>
      <c r="BH472" s="192">
        <f>IF(N472="sníž. přenesená",J472,0)</f>
        <v>0</v>
      </c>
      <c r="BI472" s="192">
        <f>IF(N472="nulová",J472,0)</f>
        <v>0</v>
      </c>
      <c r="BJ472" s="17" t="s">
        <v>81</v>
      </c>
      <c r="BK472" s="192">
        <f>ROUND(I472*H472,2)</f>
        <v>0</v>
      </c>
      <c r="BL472" s="17" t="s">
        <v>129</v>
      </c>
      <c r="BM472" s="191" t="s">
        <v>1271</v>
      </c>
    </row>
    <row r="473" spans="1:65" s="2" customFormat="1" ht="49.15" customHeight="1">
      <c r="A473" s="34"/>
      <c r="B473" s="35"/>
      <c r="C473" s="179" t="s">
        <v>1821</v>
      </c>
      <c r="D473" s="179" t="s">
        <v>125</v>
      </c>
      <c r="E473" s="180" t="s">
        <v>1822</v>
      </c>
      <c r="F473" s="181" t="s">
        <v>1823</v>
      </c>
      <c r="G473" s="182" t="s">
        <v>526</v>
      </c>
      <c r="H473" s="183">
        <v>0.92300000000000004</v>
      </c>
      <c r="I473" s="184"/>
      <c r="J473" s="185">
        <f>ROUND(I473*H473,2)</f>
        <v>0</v>
      </c>
      <c r="K473" s="186"/>
      <c r="L473" s="39"/>
      <c r="M473" s="187" t="s">
        <v>1</v>
      </c>
      <c r="N473" s="188" t="s">
        <v>38</v>
      </c>
      <c r="O473" s="71"/>
      <c r="P473" s="189">
        <f>O473*H473</f>
        <v>0</v>
      </c>
      <c r="Q473" s="189">
        <v>0</v>
      </c>
      <c r="R473" s="189">
        <f>Q473*H473</f>
        <v>0</v>
      </c>
      <c r="S473" s="189">
        <v>0</v>
      </c>
      <c r="T473" s="190">
        <f>S473*H473</f>
        <v>0</v>
      </c>
      <c r="U473" s="34"/>
      <c r="V473" s="34"/>
      <c r="W473" s="34"/>
      <c r="X473" s="34"/>
      <c r="Y473" s="34"/>
      <c r="Z473" s="34"/>
      <c r="AA473" s="34"/>
      <c r="AB473" s="34"/>
      <c r="AC473" s="34"/>
      <c r="AD473" s="34"/>
      <c r="AE473" s="34"/>
      <c r="AR473" s="191" t="s">
        <v>129</v>
      </c>
      <c r="AT473" s="191" t="s">
        <v>125</v>
      </c>
      <c r="AU473" s="191" t="s">
        <v>81</v>
      </c>
      <c r="AY473" s="17" t="s">
        <v>124</v>
      </c>
      <c r="BE473" s="192">
        <f>IF(N473="základní",J473,0)</f>
        <v>0</v>
      </c>
      <c r="BF473" s="192">
        <f>IF(N473="snížená",J473,0)</f>
        <v>0</v>
      </c>
      <c r="BG473" s="192">
        <f>IF(N473="zákl. přenesená",J473,0)</f>
        <v>0</v>
      </c>
      <c r="BH473" s="192">
        <f>IF(N473="sníž. přenesená",J473,0)</f>
        <v>0</v>
      </c>
      <c r="BI473" s="192">
        <f>IF(N473="nulová",J473,0)</f>
        <v>0</v>
      </c>
      <c r="BJ473" s="17" t="s">
        <v>81</v>
      </c>
      <c r="BK473" s="192">
        <f>ROUND(I473*H473,2)</f>
        <v>0</v>
      </c>
      <c r="BL473" s="17" t="s">
        <v>129</v>
      </c>
      <c r="BM473" s="191" t="s">
        <v>1280</v>
      </c>
    </row>
    <row r="474" spans="1:65" s="11" customFormat="1" ht="25.9" customHeight="1">
      <c r="B474" s="165"/>
      <c r="C474" s="166"/>
      <c r="D474" s="167" t="s">
        <v>72</v>
      </c>
      <c r="E474" s="168" t="s">
        <v>1824</v>
      </c>
      <c r="F474" s="168" t="s">
        <v>1825</v>
      </c>
      <c r="G474" s="166"/>
      <c r="H474" s="166"/>
      <c r="I474" s="169"/>
      <c r="J474" s="170">
        <f>BK474</f>
        <v>0</v>
      </c>
      <c r="K474" s="166"/>
      <c r="L474" s="171"/>
      <c r="M474" s="172"/>
      <c r="N474" s="173"/>
      <c r="O474" s="173"/>
      <c r="P474" s="174">
        <f>SUM(P475:P479)</f>
        <v>0</v>
      </c>
      <c r="Q474" s="173"/>
      <c r="R474" s="174">
        <f>SUM(R475:R479)</f>
        <v>0</v>
      </c>
      <c r="S474" s="173"/>
      <c r="T474" s="175">
        <f>SUM(T475:T479)</f>
        <v>0</v>
      </c>
      <c r="AR474" s="176" t="s">
        <v>81</v>
      </c>
      <c r="AT474" s="177" t="s">
        <v>72</v>
      </c>
      <c r="AU474" s="177" t="s">
        <v>73</v>
      </c>
      <c r="AY474" s="176" t="s">
        <v>124</v>
      </c>
      <c r="BK474" s="178">
        <f>SUM(BK475:BK479)</f>
        <v>0</v>
      </c>
    </row>
    <row r="475" spans="1:65" s="2" customFormat="1" ht="24.2" customHeight="1">
      <c r="A475" s="34"/>
      <c r="B475" s="35"/>
      <c r="C475" s="179" t="s">
        <v>73</v>
      </c>
      <c r="D475" s="179" t="s">
        <v>125</v>
      </c>
      <c r="E475" s="180" t="s">
        <v>1826</v>
      </c>
      <c r="F475" s="181" t="s">
        <v>1827</v>
      </c>
      <c r="G475" s="182" t="s">
        <v>1828</v>
      </c>
      <c r="H475" s="183">
        <v>4</v>
      </c>
      <c r="I475" s="184"/>
      <c r="J475" s="185">
        <f>ROUND(I475*H475,2)</f>
        <v>0</v>
      </c>
      <c r="K475" s="186"/>
      <c r="L475" s="39"/>
      <c r="M475" s="187" t="s">
        <v>1</v>
      </c>
      <c r="N475" s="188" t="s">
        <v>38</v>
      </c>
      <c r="O475" s="71"/>
      <c r="P475" s="189">
        <f>O475*H475</f>
        <v>0</v>
      </c>
      <c r="Q475" s="189">
        <v>0</v>
      </c>
      <c r="R475" s="189">
        <f>Q475*H475</f>
        <v>0</v>
      </c>
      <c r="S475" s="189">
        <v>0</v>
      </c>
      <c r="T475" s="190">
        <f>S475*H475</f>
        <v>0</v>
      </c>
      <c r="U475" s="34"/>
      <c r="V475" s="34"/>
      <c r="W475" s="34"/>
      <c r="X475" s="34"/>
      <c r="Y475" s="34"/>
      <c r="Z475" s="34"/>
      <c r="AA475" s="34"/>
      <c r="AB475" s="34"/>
      <c r="AC475" s="34"/>
      <c r="AD475" s="34"/>
      <c r="AE475" s="34"/>
      <c r="AR475" s="191" t="s">
        <v>129</v>
      </c>
      <c r="AT475" s="191" t="s">
        <v>125</v>
      </c>
      <c r="AU475" s="191" t="s">
        <v>81</v>
      </c>
      <c r="AY475" s="17" t="s">
        <v>124</v>
      </c>
      <c r="BE475" s="192">
        <f>IF(N475="základní",J475,0)</f>
        <v>0</v>
      </c>
      <c r="BF475" s="192">
        <f>IF(N475="snížená",J475,0)</f>
        <v>0</v>
      </c>
      <c r="BG475" s="192">
        <f>IF(N475="zákl. přenesená",J475,0)</f>
        <v>0</v>
      </c>
      <c r="BH475" s="192">
        <f>IF(N475="sníž. přenesená",J475,0)</f>
        <v>0</v>
      </c>
      <c r="BI475" s="192">
        <f>IF(N475="nulová",J475,0)</f>
        <v>0</v>
      </c>
      <c r="BJ475" s="17" t="s">
        <v>81</v>
      </c>
      <c r="BK475" s="192">
        <f>ROUND(I475*H475,2)</f>
        <v>0</v>
      </c>
      <c r="BL475" s="17" t="s">
        <v>129</v>
      </c>
      <c r="BM475" s="191" t="s">
        <v>1285</v>
      </c>
    </row>
    <row r="476" spans="1:65" s="12" customFormat="1" ht="11.25">
      <c r="B476" s="203"/>
      <c r="C476" s="204"/>
      <c r="D476" s="193" t="s">
        <v>200</v>
      </c>
      <c r="E476" s="205" t="s">
        <v>1</v>
      </c>
      <c r="F476" s="206" t="s">
        <v>1829</v>
      </c>
      <c r="G476" s="204"/>
      <c r="H476" s="205" t="s">
        <v>1</v>
      </c>
      <c r="I476" s="207"/>
      <c r="J476" s="204"/>
      <c r="K476" s="204"/>
      <c r="L476" s="208"/>
      <c r="M476" s="209"/>
      <c r="N476" s="210"/>
      <c r="O476" s="210"/>
      <c r="P476" s="210"/>
      <c r="Q476" s="210"/>
      <c r="R476" s="210"/>
      <c r="S476" s="210"/>
      <c r="T476" s="211"/>
      <c r="AT476" s="212" t="s">
        <v>200</v>
      </c>
      <c r="AU476" s="212" t="s">
        <v>81</v>
      </c>
      <c r="AV476" s="12" t="s">
        <v>81</v>
      </c>
      <c r="AW476" s="12" t="s">
        <v>30</v>
      </c>
      <c r="AX476" s="12" t="s">
        <v>73</v>
      </c>
      <c r="AY476" s="212" t="s">
        <v>124</v>
      </c>
    </row>
    <row r="477" spans="1:65" s="13" customFormat="1" ht="11.25">
      <c r="B477" s="213"/>
      <c r="C477" s="214"/>
      <c r="D477" s="193" t="s">
        <v>200</v>
      </c>
      <c r="E477" s="215" t="s">
        <v>1</v>
      </c>
      <c r="F477" s="216" t="s">
        <v>129</v>
      </c>
      <c r="G477" s="214"/>
      <c r="H477" s="217">
        <v>4</v>
      </c>
      <c r="I477" s="218"/>
      <c r="J477" s="214"/>
      <c r="K477" s="214"/>
      <c r="L477" s="219"/>
      <c r="M477" s="220"/>
      <c r="N477" s="221"/>
      <c r="O477" s="221"/>
      <c r="P477" s="221"/>
      <c r="Q477" s="221"/>
      <c r="R477" s="221"/>
      <c r="S477" s="221"/>
      <c r="T477" s="222"/>
      <c r="AT477" s="223" t="s">
        <v>200</v>
      </c>
      <c r="AU477" s="223" t="s">
        <v>81</v>
      </c>
      <c r="AV477" s="13" t="s">
        <v>83</v>
      </c>
      <c r="AW477" s="13" t="s">
        <v>30</v>
      </c>
      <c r="AX477" s="13" t="s">
        <v>73</v>
      </c>
      <c r="AY477" s="223" t="s">
        <v>124</v>
      </c>
    </row>
    <row r="478" spans="1:65" s="14" customFormat="1" ht="11.25">
      <c r="B478" s="224"/>
      <c r="C478" s="225"/>
      <c r="D478" s="193" t="s">
        <v>200</v>
      </c>
      <c r="E478" s="226" t="s">
        <v>1</v>
      </c>
      <c r="F478" s="227" t="s">
        <v>205</v>
      </c>
      <c r="G478" s="225"/>
      <c r="H478" s="228">
        <v>4</v>
      </c>
      <c r="I478" s="229"/>
      <c r="J478" s="225"/>
      <c r="K478" s="225"/>
      <c r="L478" s="230"/>
      <c r="M478" s="231"/>
      <c r="N478" s="232"/>
      <c r="O478" s="232"/>
      <c r="P478" s="232"/>
      <c r="Q478" s="232"/>
      <c r="R478" s="232"/>
      <c r="S478" s="232"/>
      <c r="T478" s="233"/>
      <c r="AT478" s="234" t="s">
        <v>200</v>
      </c>
      <c r="AU478" s="234" t="s">
        <v>81</v>
      </c>
      <c r="AV478" s="14" t="s">
        <v>129</v>
      </c>
      <c r="AW478" s="14" t="s">
        <v>30</v>
      </c>
      <c r="AX478" s="14" t="s">
        <v>81</v>
      </c>
      <c r="AY478" s="234" t="s">
        <v>124</v>
      </c>
    </row>
    <row r="479" spans="1:65" s="2" customFormat="1" ht="16.5" customHeight="1">
      <c r="A479" s="34"/>
      <c r="B479" s="35"/>
      <c r="C479" s="179" t="s">
        <v>81</v>
      </c>
      <c r="D479" s="179" t="s">
        <v>125</v>
      </c>
      <c r="E479" s="180" t="s">
        <v>1830</v>
      </c>
      <c r="F479" s="181" t="s">
        <v>1831</v>
      </c>
      <c r="G479" s="182" t="s">
        <v>226</v>
      </c>
      <c r="H479" s="183">
        <v>2</v>
      </c>
      <c r="I479" s="184"/>
      <c r="J479" s="185">
        <f>ROUND(I479*H479,2)</f>
        <v>0</v>
      </c>
      <c r="K479" s="186"/>
      <c r="L479" s="39"/>
      <c r="M479" s="198" t="s">
        <v>1</v>
      </c>
      <c r="N479" s="199" t="s">
        <v>38</v>
      </c>
      <c r="O479" s="200"/>
      <c r="P479" s="201">
        <f>O479*H479</f>
        <v>0</v>
      </c>
      <c r="Q479" s="201">
        <v>0</v>
      </c>
      <c r="R479" s="201">
        <f>Q479*H479</f>
        <v>0</v>
      </c>
      <c r="S479" s="201">
        <v>0</v>
      </c>
      <c r="T479" s="202">
        <f>S479*H479</f>
        <v>0</v>
      </c>
      <c r="U479" s="34"/>
      <c r="V479" s="34"/>
      <c r="W479" s="34"/>
      <c r="X479" s="34"/>
      <c r="Y479" s="34"/>
      <c r="Z479" s="34"/>
      <c r="AA479" s="34"/>
      <c r="AB479" s="34"/>
      <c r="AC479" s="34"/>
      <c r="AD479" s="34"/>
      <c r="AE479" s="34"/>
      <c r="AR479" s="191" t="s">
        <v>129</v>
      </c>
      <c r="AT479" s="191" t="s">
        <v>125</v>
      </c>
      <c r="AU479" s="191" t="s">
        <v>81</v>
      </c>
      <c r="AY479" s="17" t="s">
        <v>124</v>
      </c>
      <c r="BE479" s="192">
        <f>IF(N479="základní",J479,0)</f>
        <v>0</v>
      </c>
      <c r="BF479" s="192">
        <f>IF(N479="snížená",J479,0)</f>
        <v>0</v>
      </c>
      <c r="BG479" s="192">
        <f>IF(N479="zákl. přenesená",J479,0)</f>
        <v>0</v>
      </c>
      <c r="BH479" s="192">
        <f>IF(N479="sníž. přenesená",J479,0)</f>
        <v>0</v>
      </c>
      <c r="BI479" s="192">
        <f>IF(N479="nulová",J479,0)</f>
        <v>0</v>
      </c>
      <c r="BJ479" s="17" t="s">
        <v>81</v>
      </c>
      <c r="BK479" s="192">
        <f>ROUND(I479*H479,2)</f>
        <v>0</v>
      </c>
      <c r="BL479" s="17" t="s">
        <v>129</v>
      </c>
      <c r="BM479" s="191" t="s">
        <v>1288</v>
      </c>
    </row>
    <row r="480" spans="1:65" s="2" customFormat="1" ht="6.95" customHeight="1">
      <c r="A480" s="34"/>
      <c r="B480" s="54"/>
      <c r="C480" s="55"/>
      <c r="D480" s="55"/>
      <c r="E480" s="55"/>
      <c r="F480" s="55"/>
      <c r="G480" s="55"/>
      <c r="H480" s="55"/>
      <c r="I480" s="55"/>
      <c r="J480" s="55"/>
      <c r="K480" s="55"/>
      <c r="L480" s="39"/>
      <c r="M480" s="34"/>
      <c r="O480" s="34"/>
      <c r="P480" s="34"/>
      <c r="Q480" s="34"/>
      <c r="R480" s="34"/>
      <c r="S480" s="34"/>
      <c r="T480" s="34"/>
      <c r="U480" s="34"/>
      <c r="V480" s="34"/>
      <c r="W480" s="34"/>
      <c r="X480" s="34"/>
      <c r="Y480" s="34"/>
      <c r="Z480" s="34"/>
      <c r="AA480" s="34"/>
      <c r="AB480" s="34"/>
      <c r="AC480" s="34"/>
      <c r="AD480" s="34"/>
      <c r="AE480" s="34"/>
    </row>
  </sheetData>
  <sheetProtection algorithmName="SHA-512" hashValue="8Tql6qzjcfyscJw0bQwLgfp1D6eGfzkqw37h3UymAN128T6o06KYyJMKjN/ScgyFybeB67rv9kdSjXnzn/+ZwA==" saltValue="vBoqCgUC3coM8zRPa4vlGdO17zJf1A1SeOVYwQo+pSRwgM6JyhwY5czO/Q4Ef5QbrfQOusifJ60+mbqc+Q8FWA==" spinCount="100000" sheet="1" objects="1" scenarios="1" formatColumns="0" formatRows="0" autoFilter="0"/>
  <autoFilter ref="C123:K479"/>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9"/>
      <c r="M2" s="289"/>
      <c r="N2" s="289"/>
      <c r="O2" s="289"/>
      <c r="P2" s="289"/>
      <c r="Q2" s="289"/>
      <c r="R2" s="289"/>
      <c r="S2" s="289"/>
      <c r="T2" s="289"/>
      <c r="U2" s="289"/>
      <c r="V2" s="289"/>
      <c r="AT2" s="17" t="s">
        <v>92</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99</v>
      </c>
      <c r="L4" s="20"/>
      <c r="M4" s="111" t="s">
        <v>10</v>
      </c>
      <c r="AT4" s="17" t="s">
        <v>4</v>
      </c>
    </row>
    <row r="5" spans="1:46" s="1" customFormat="1" ht="6.95" customHeight="1">
      <c r="B5" s="20"/>
      <c r="L5" s="20"/>
    </row>
    <row r="6" spans="1:46" s="1" customFormat="1" ht="12" customHeight="1">
      <c r="B6" s="20"/>
      <c r="D6" s="112" t="s">
        <v>16</v>
      </c>
      <c r="L6" s="20"/>
    </row>
    <row r="7" spans="1:46" s="1" customFormat="1" ht="16.5" customHeight="1">
      <c r="B7" s="20"/>
      <c r="E7" s="290" t="str">
        <f>'Rekapitulace stavby'!K6</f>
        <v>Stavební úpravy MŠ Galvase Ostrava RO</v>
      </c>
      <c r="F7" s="291"/>
      <c r="G7" s="291"/>
      <c r="H7" s="291"/>
      <c r="L7" s="20"/>
    </row>
    <row r="8" spans="1:46" s="2" customFormat="1" ht="12" customHeight="1">
      <c r="A8" s="34"/>
      <c r="B8" s="39"/>
      <c r="C8" s="34"/>
      <c r="D8" s="112" t="s">
        <v>100</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2" t="s">
        <v>1832</v>
      </c>
      <c r="F9" s="293"/>
      <c r="G9" s="293"/>
      <c r="H9" s="293"/>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30. 1. 2023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4" t="str">
        <f>'Rekapitulace stavby'!E14</f>
        <v>Vyplň údaj</v>
      </c>
      <c r="F18" s="295"/>
      <c r="G18" s="295"/>
      <c r="H18" s="295"/>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296" t="s">
        <v>1</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ROUND(J127,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ROUND((SUM(BE127:BE394)),  2)</f>
        <v>0</v>
      </c>
      <c r="G33" s="34"/>
      <c r="H33" s="34"/>
      <c r="I33" s="124">
        <v>0.21</v>
      </c>
      <c r="J33" s="123">
        <f>ROUND(((SUM(BE127:BE394))*I33),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ROUND((SUM(BF127:BF394)),  2)</f>
        <v>0</v>
      </c>
      <c r="G34" s="34"/>
      <c r="H34" s="34"/>
      <c r="I34" s="124">
        <v>0.15</v>
      </c>
      <c r="J34" s="123">
        <f>ROUND(((SUM(BF127:BF394))*I34),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ROUND((SUM(BG127:BG394)),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ROUND((SUM(BH127:BH394)),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ROUND((SUM(BI127:BI394)),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7" t="str">
        <f>E7</f>
        <v>Stavební úpravy MŠ Galvase Ostrava RO</v>
      </c>
      <c r="F85" s="298"/>
      <c r="G85" s="298"/>
      <c r="H85" s="29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49" t="str">
        <f>E9</f>
        <v>04 - SO 03 Ústřední vytápění</v>
      </c>
      <c r="F87" s="299"/>
      <c r="G87" s="299"/>
      <c r="H87" s="299"/>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30. 1. 2023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103</v>
      </c>
      <c r="D94" s="144"/>
      <c r="E94" s="144"/>
      <c r="F94" s="144"/>
      <c r="G94" s="144"/>
      <c r="H94" s="144"/>
      <c r="I94" s="144"/>
      <c r="J94" s="145" t="s">
        <v>104</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105</v>
      </c>
      <c r="D96" s="36"/>
      <c r="E96" s="36"/>
      <c r="F96" s="36"/>
      <c r="G96" s="36"/>
      <c r="H96" s="36"/>
      <c r="I96" s="36"/>
      <c r="J96" s="84">
        <f>J127</f>
        <v>0</v>
      </c>
      <c r="K96" s="36"/>
      <c r="L96" s="51"/>
      <c r="S96" s="34"/>
      <c r="T96" s="34"/>
      <c r="U96" s="34"/>
      <c r="V96" s="34"/>
      <c r="W96" s="34"/>
      <c r="X96" s="34"/>
      <c r="Y96" s="34"/>
      <c r="Z96" s="34"/>
      <c r="AA96" s="34"/>
      <c r="AB96" s="34"/>
      <c r="AC96" s="34"/>
      <c r="AD96" s="34"/>
      <c r="AE96" s="34"/>
      <c r="AU96" s="17" t="s">
        <v>106</v>
      </c>
    </row>
    <row r="97" spans="1:31" s="9" customFormat="1" ht="24.95" customHeight="1">
      <c r="B97" s="147"/>
      <c r="C97" s="148"/>
      <c r="D97" s="149" t="s">
        <v>1833</v>
      </c>
      <c r="E97" s="150"/>
      <c r="F97" s="150"/>
      <c r="G97" s="150"/>
      <c r="H97" s="150"/>
      <c r="I97" s="150"/>
      <c r="J97" s="151">
        <f>J128</f>
        <v>0</v>
      </c>
      <c r="K97" s="148"/>
      <c r="L97" s="152"/>
    </row>
    <row r="98" spans="1:31" s="9" customFormat="1" ht="24.95" customHeight="1">
      <c r="B98" s="147"/>
      <c r="C98" s="148"/>
      <c r="D98" s="149" t="s">
        <v>1834</v>
      </c>
      <c r="E98" s="150"/>
      <c r="F98" s="150"/>
      <c r="G98" s="150"/>
      <c r="H98" s="150"/>
      <c r="I98" s="150"/>
      <c r="J98" s="151">
        <f>J135</f>
        <v>0</v>
      </c>
      <c r="K98" s="148"/>
      <c r="L98" s="152"/>
    </row>
    <row r="99" spans="1:31" s="9" customFormat="1" ht="24.95" customHeight="1">
      <c r="B99" s="147"/>
      <c r="C99" s="148"/>
      <c r="D99" s="149" t="s">
        <v>1835</v>
      </c>
      <c r="E99" s="150"/>
      <c r="F99" s="150"/>
      <c r="G99" s="150"/>
      <c r="H99" s="150"/>
      <c r="I99" s="150"/>
      <c r="J99" s="151">
        <f>J145</f>
        <v>0</v>
      </c>
      <c r="K99" s="148"/>
      <c r="L99" s="152"/>
    </row>
    <row r="100" spans="1:31" s="9" customFormat="1" ht="24.95" customHeight="1">
      <c r="B100" s="147"/>
      <c r="C100" s="148"/>
      <c r="D100" s="149" t="s">
        <v>1836</v>
      </c>
      <c r="E100" s="150"/>
      <c r="F100" s="150"/>
      <c r="G100" s="150"/>
      <c r="H100" s="150"/>
      <c r="I100" s="150"/>
      <c r="J100" s="151">
        <f>J157</f>
        <v>0</v>
      </c>
      <c r="K100" s="148"/>
      <c r="L100" s="152"/>
    </row>
    <row r="101" spans="1:31" s="9" customFormat="1" ht="24.95" customHeight="1">
      <c r="B101" s="147"/>
      <c r="C101" s="148"/>
      <c r="D101" s="149" t="s">
        <v>1837</v>
      </c>
      <c r="E101" s="150"/>
      <c r="F101" s="150"/>
      <c r="G101" s="150"/>
      <c r="H101" s="150"/>
      <c r="I101" s="150"/>
      <c r="J101" s="151">
        <f>J160</f>
        <v>0</v>
      </c>
      <c r="K101" s="148"/>
      <c r="L101" s="152"/>
    </row>
    <row r="102" spans="1:31" s="9" customFormat="1" ht="24.95" customHeight="1">
      <c r="B102" s="147"/>
      <c r="C102" s="148"/>
      <c r="D102" s="149" t="s">
        <v>1838</v>
      </c>
      <c r="E102" s="150"/>
      <c r="F102" s="150"/>
      <c r="G102" s="150"/>
      <c r="H102" s="150"/>
      <c r="I102" s="150"/>
      <c r="J102" s="151">
        <f>J186</f>
        <v>0</v>
      </c>
      <c r="K102" s="148"/>
      <c r="L102" s="152"/>
    </row>
    <row r="103" spans="1:31" s="9" customFormat="1" ht="24.95" customHeight="1">
      <c r="B103" s="147"/>
      <c r="C103" s="148"/>
      <c r="D103" s="149" t="s">
        <v>1839</v>
      </c>
      <c r="E103" s="150"/>
      <c r="F103" s="150"/>
      <c r="G103" s="150"/>
      <c r="H103" s="150"/>
      <c r="I103" s="150"/>
      <c r="J103" s="151">
        <f>J251</f>
        <v>0</v>
      </c>
      <c r="K103" s="148"/>
      <c r="L103" s="152"/>
    </row>
    <row r="104" spans="1:31" s="9" customFormat="1" ht="24.95" customHeight="1">
      <c r="B104" s="147"/>
      <c r="C104" s="148"/>
      <c r="D104" s="149" t="s">
        <v>1840</v>
      </c>
      <c r="E104" s="150"/>
      <c r="F104" s="150"/>
      <c r="G104" s="150"/>
      <c r="H104" s="150"/>
      <c r="I104" s="150"/>
      <c r="J104" s="151">
        <f>J296</f>
        <v>0</v>
      </c>
      <c r="K104" s="148"/>
      <c r="L104" s="152"/>
    </row>
    <row r="105" spans="1:31" s="9" customFormat="1" ht="24.95" customHeight="1">
      <c r="B105" s="147"/>
      <c r="C105" s="148"/>
      <c r="D105" s="149" t="s">
        <v>185</v>
      </c>
      <c r="E105" s="150"/>
      <c r="F105" s="150"/>
      <c r="G105" s="150"/>
      <c r="H105" s="150"/>
      <c r="I105" s="150"/>
      <c r="J105" s="151">
        <f>J360</f>
        <v>0</v>
      </c>
      <c r="K105" s="148"/>
      <c r="L105" s="152"/>
    </row>
    <row r="106" spans="1:31" s="9" customFormat="1" ht="24.95" customHeight="1">
      <c r="B106" s="147"/>
      <c r="C106" s="148"/>
      <c r="D106" s="149" t="s">
        <v>1841</v>
      </c>
      <c r="E106" s="150"/>
      <c r="F106" s="150"/>
      <c r="G106" s="150"/>
      <c r="H106" s="150"/>
      <c r="I106" s="150"/>
      <c r="J106" s="151">
        <f>J365</f>
        <v>0</v>
      </c>
      <c r="K106" s="148"/>
      <c r="L106" s="152"/>
    </row>
    <row r="107" spans="1:31" s="9" customFormat="1" ht="24.95" customHeight="1">
      <c r="B107" s="147"/>
      <c r="C107" s="148"/>
      <c r="D107" s="149" t="s">
        <v>1842</v>
      </c>
      <c r="E107" s="150"/>
      <c r="F107" s="150"/>
      <c r="G107" s="150"/>
      <c r="H107" s="150"/>
      <c r="I107" s="150"/>
      <c r="J107" s="151">
        <f>J390</f>
        <v>0</v>
      </c>
      <c r="K107" s="148"/>
      <c r="L107" s="152"/>
    </row>
    <row r="108" spans="1:31" s="2" customFormat="1" ht="21.75" customHeight="1">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6.95" customHeight="1">
      <c r="A109" s="34"/>
      <c r="B109" s="54"/>
      <c r="C109" s="55"/>
      <c r="D109" s="55"/>
      <c r="E109" s="55"/>
      <c r="F109" s="55"/>
      <c r="G109" s="55"/>
      <c r="H109" s="55"/>
      <c r="I109" s="55"/>
      <c r="J109" s="55"/>
      <c r="K109" s="55"/>
      <c r="L109" s="51"/>
      <c r="S109" s="34"/>
      <c r="T109" s="34"/>
      <c r="U109" s="34"/>
      <c r="V109" s="34"/>
      <c r="W109" s="34"/>
      <c r="X109" s="34"/>
      <c r="Y109" s="34"/>
      <c r="Z109" s="34"/>
      <c r="AA109" s="34"/>
      <c r="AB109" s="34"/>
      <c r="AC109" s="34"/>
      <c r="AD109" s="34"/>
      <c r="AE109" s="34"/>
    </row>
    <row r="113" spans="1:63" s="2" customFormat="1" ht="6.95" customHeight="1">
      <c r="A113" s="34"/>
      <c r="B113" s="56"/>
      <c r="C113" s="57"/>
      <c r="D113" s="57"/>
      <c r="E113" s="57"/>
      <c r="F113" s="57"/>
      <c r="G113" s="57"/>
      <c r="H113" s="57"/>
      <c r="I113" s="57"/>
      <c r="J113" s="57"/>
      <c r="K113" s="57"/>
      <c r="L113" s="51"/>
      <c r="S113" s="34"/>
      <c r="T113" s="34"/>
      <c r="U113" s="34"/>
      <c r="V113" s="34"/>
      <c r="W113" s="34"/>
      <c r="X113" s="34"/>
      <c r="Y113" s="34"/>
      <c r="Z113" s="34"/>
      <c r="AA113" s="34"/>
      <c r="AB113" s="34"/>
      <c r="AC113" s="34"/>
      <c r="AD113" s="34"/>
      <c r="AE113" s="34"/>
    </row>
    <row r="114" spans="1:63" s="2" customFormat="1" ht="24.95" customHeight="1">
      <c r="A114" s="34"/>
      <c r="B114" s="35"/>
      <c r="C114" s="23" t="s">
        <v>109</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3" s="2" customFormat="1" ht="6.95" customHeight="1">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3" s="2" customFormat="1" ht="12" customHeight="1">
      <c r="A116" s="34"/>
      <c r="B116" s="35"/>
      <c r="C116" s="29" t="s">
        <v>16</v>
      </c>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3" s="2" customFormat="1" ht="16.5" customHeight="1">
      <c r="A117" s="34"/>
      <c r="B117" s="35"/>
      <c r="C117" s="36"/>
      <c r="D117" s="36"/>
      <c r="E117" s="297" t="str">
        <f>E7</f>
        <v>Stavební úpravy MŠ Galvase Ostrava RO</v>
      </c>
      <c r="F117" s="298"/>
      <c r="G117" s="298"/>
      <c r="H117" s="298"/>
      <c r="I117" s="36"/>
      <c r="J117" s="36"/>
      <c r="K117" s="36"/>
      <c r="L117" s="51"/>
      <c r="S117" s="34"/>
      <c r="T117" s="34"/>
      <c r="U117" s="34"/>
      <c r="V117" s="34"/>
      <c r="W117" s="34"/>
      <c r="X117" s="34"/>
      <c r="Y117" s="34"/>
      <c r="Z117" s="34"/>
      <c r="AA117" s="34"/>
      <c r="AB117" s="34"/>
      <c r="AC117" s="34"/>
      <c r="AD117" s="34"/>
      <c r="AE117" s="34"/>
    </row>
    <row r="118" spans="1:63" s="2" customFormat="1" ht="12" customHeight="1">
      <c r="A118" s="34"/>
      <c r="B118" s="35"/>
      <c r="C118" s="29" t="s">
        <v>100</v>
      </c>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3" s="2" customFormat="1" ht="16.5" customHeight="1">
      <c r="A119" s="34"/>
      <c r="B119" s="35"/>
      <c r="C119" s="36"/>
      <c r="D119" s="36"/>
      <c r="E119" s="249" t="str">
        <f>E9</f>
        <v>04 - SO 03 Ústřední vytápění</v>
      </c>
      <c r="F119" s="299"/>
      <c r="G119" s="299"/>
      <c r="H119" s="299"/>
      <c r="I119" s="36"/>
      <c r="J119" s="36"/>
      <c r="K119" s="36"/>
      <c r="L119" s="51"/>
      <c r="S119" s="34"/>
      <c r="T119" s="34"/>
      <c r="U119" s="34"/>
      <c r="V119" s="34"/>
      <c r="W119" s="34"/>
      <c r="X119" s="34"/>
      <c r="Y119" s="34"/>
      <c r="Z119" s="34"/>
      <c r="AA119" s="34"/>
      <c r="AB119" s="34"/>
      <c r="AC119" s="34"/>
      <c r="AD119" s="34"/>
      <c r="AE119" s="34"/>
    </row>
    <row r="120" spans="1:63" s="2" customFormat="1" ht="6.9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3" s="2" customFormat="1" ht="12" customHeight="1">
      <c r="A121" s="34"/>
      <c r="B121" s="35"/>
      <c r="C121" s="29" t="s">
        <v>20</v>
      </c>
      <c r="D121" s="36"/>
      <c r="E121" s="36"/>
      <c r="F121" s="27" t="str">
        <f>F12</f>
        <v xml:space="preserve"> </v>
      </c>
      <c r="G121" s="36"/>
      <c r="H121" s="36"/>
      <c r="I121" s="29" t="s">
        <v>22</v>
      </c>
      <c r="J121" s="66" t="str">
        <f>IF(J12="","",J12)</f>
        <v>30. 1. 2023</v>
      </c>
      <c r="K121" s="36"/>
      <c r="L121" s="51"/>
      <c r="S121" s="34"/>
      <c r="T121" s="34"/>
      <c r="U121" s="34"/>
      <c r="V121" s="34"/>
      <c r="W121" s="34"/>
      <c r="X121" s="34"/>
      <c r="Y121" s="34"/>
      <c r="Z121" s="34"/>
      <c r="AA121" s="34"/>
      <c r="AB121" s="34"/>
      <c r="AC121" s="34"/>
      <c r="AD121" s="34"/>
      <c r="AE121" s="34"/>
    </row>
    <row r="122" spans="1:63" s="2" customFormat="1" ht="6.9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3" s="2" customFormat="1" ht="15.2" customHeight="1">
      <c r="A123" s="34"/>
      <c r="B123" s="35"/>
      <c r="C123" s="29" t="s">
        <v>24</v>
      </c>
      <c r="D123" s="36"/>
      <c r="E123" s="36"/>
      <c r="F123" s="27" t="str">
        <f>E15</f>
        <v xml:space="preserve"> </v>
      </c>
      <c r="G123" s="36"/>
      <c r="H123" s="36"/>
      <c r="I123" s="29" t="s">
        <v>29</v>
      </c>
      <c r="J123" s="32" t="str">
        <f>E21</f>
        <v xml:space="preserve"> </v>
      </c>
      <c r="K123" s="36"/>
      <c r="L123" s="51"/>
      <c r="S123" s="34"/>
      <c r="T123" s="34"/>
      <c r="U123" s="34"/>
      <c r="V123" s="34"/>
      <c r="W123" s="34"/>
      <c r="X123" s="34"/>
      <c r="Y123" s="34"/>
      <c r="Z123" s="34"/>
      <c r="AA123" s="34"/>
      <c r="AB123" s="34"/>
      <c r="AC123" s="34"/>
      <c r="AD123" s="34"/>
      <c r="AE123" s="34"/>
    </row>
    <row r="124" spans="1:63" s="2" customFormat="1" ht="15.2" customHeight="1">
      <c r="A124" s="34"/>
      <c r="B124" s="35"/>
      <c r="C124" s="29" t="s">
        <v>27</v>
      </c>
      <c r="D124" s="36"/>
      <c r="E124" s="36"/>
      <c r="F124" s="27" t="str">
        <f>IF(E18="","",E18)</f>
        <v>Vyplň údaj</v>
      </c>
      <c r="G124" s="36"/>
      <c r="H124" s="36"/>
      <c r="I124" s="29" t="s">
        <v>31</v>
      </c>
      <c r="J124" s="32" t="str">
        <f>E24</f>
        <v xml:space="preserve"> </v>
      </c>
      <c r="K124" s="36"/>
      <c r="L124" s="51"/>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63" s="10" customFormat="1" ht="29.25" customHeight="1">
      <c r="A126" s="153"/>
      <c r="B126" s="154"/>
      <c r="C126" s="155" t="s">
        <v>110</v>
      </c>
      <c r="D126" s="156" t="s">
        <v>58</v>
      </c>
      <c r="E126" s="156" t="s">
        <v>54</v>
      </c>
      <c r="F126" s="156" t="s">
        <v>55</v>
      </c>
      <c r="G126" s="156" t="s">
        <v>111</v>
      </c>
      <c r="H126" s="156" t="s">
        <v>112</v>
      </c>
      <c r="I126" s="156" t="s">
        <v>113</v>
      </c>
      <c r="J126" s="157" t="s">
        <v>104</v>
      </c>
      <c r="K126" s="158" t="s">
        <v>114</v>
      </c>
      <c r="L126" s="159"/>
      <c r="M126" s="75" t="s">
        <v>1</v>
      </c>
      <c r="N126" s="76" t="s">
        <v>37</v>
      </c>
      <c r="O126" s="76" t="s">
        <v>115</v>
      </c>
      <c r="P126" s="76" t="s">
        <v>116</v>
      </c>
      <c r="Q126" s="76" t="s">
        <v>117</v>
      </c>
      <c r="R126" s="76" t="s">
        <v>118</v>
      </c>
      <c r="S126" s="76" t="s">
        <v>119</v>
      </c>
      <c r="T126" s="77" t="s">
        <v>120</v>
      </c>
      <c r="U126" s="153"/>
      <c r="V126" s="153"/>
      <c r="W126" s="153"/>
      <c r="X126" s="153"/>
      <c r="Y126" s="153"/>
      <c r="Z126" s="153"/>
      <c r="AA126" s="153"/>
      <c r="AB126" s="153"/>
      <c r="AC126" s="153"/>
      <c r="AD126" s="153"/>
      <c r="AE126" s="153"/>
    </row>
    <row r="127" spans="1:63" s="2" customFormat="1" ht="22.9" customHeight="1">
      <c r="A127" s="34"/>
      <c r="B127" s="35"/>
      <c r="C127" s="82" t="s">
        <v>121</v>
      </c>
      <c r="D127" s="36"/>
      <c r="E127" s="36"/>
      <c r="F127" s="36"/>
      <c r="G127" s="36"/>
      <c r="H127" s="36"/>
      <c r="I127" s="36"/>
      <c r="J127" s="160">
        <f>BK127</f>
        <v>0</v>
      </c>
      <c r="K127" s="36"/>
      <c r="L127" s="39"/>
      <c r="M127" s="78"/>
      <c r="N127" s="161"/>
      <c r="O127" s="79"/>
      <c r="P127" s="162">
        <f>P128+P135+P145+P157+P160+P186+P251+P296+P360+P365+P390</f>
        <v>0</v>
      </c>
      <c r="Q127" s="79"/>
      <c r="R127" s="162">
        <f>R128+R135+R145+R157+R160+R186+R251+R296+R360+R365+R390</f>
        <v>0</v>
      </c>
      <c r="S127" s="79"/>
      <c r="T127" s="163">
        <f>T128+T135+T145+T157+T160+T186+T251+T296+T360+T365+T390</f>
        <v>0</v>
      </c>
      <c r="U127" s="34"/>
      <c r="V127" s="34"/>
      <c r="W127" s="34"/>
      <c r="X127" s="34"/>
      <c r="Y127" s="34"/>
      <c r="Z127" s="34"/>
      <c r="AA127" s="34"/>
      <c r="AB127" s="34"/>
      <c r="AC127" s="34"/>
      <c r="AD127" s="34"/>
      <c r="AE127" s="34"/>
      <c r="AT127" s="17" t="s">
        <v>72</v>
      </c>
      <c r="AU127" s="17" t="s">
        <v>106</v>
      </c>
      <c r="BK127" s="164">
        <f>BK128+BK135+BK145+BK157+BK160+BK186+BK251+BK296+BK360+BK365+BK390</f>
        <v>0</v>
      </c>
    </row>
    <row r="128" spans="1:63" s="11" customFormat="1" ht="25.9" customHeight="1">
      <c r="B128" s="165"/>
      <c r="C128" s="166"/>
      <c r="D128" s="167" t="s">
        <v>72</v>
      </c>
      <c r="E128" s="168" t="s">
        <v>138</v>
      </c>
      <c r="F128" s="168" t="s">
        <v>1843</v>
      </c>
      <c r="G128" s="166"/>
      <c r="H128" s="166"/>
      <c r="I128" s="169"/>
      <c r="J128" s="170">
        <f>BK128</f>
        <v>0</v>
      </c>
      <c r="K128" s="166"/>
      <c r="L128" s="171"/>
      <c r="M128" s="172"/>
      <c r="N128" s="173"/>
      <c r="O128" s="173"/>
      <c r="P128" s="174">
        <f>SUM(P129:P134)</f>
        <v>0</v>
      </c>
      <c r="Q128" s="173"/>
      <c r="R128" s="174">
        <f>SUM(R129:R134)</f>
        <v>0</v>
      </c>
      <c r="S128" s="173"/>
      <c r="T128" s="175">
        <f>SUM(T129:T134)</f>
        <v>0</v>
      </c>
      <c r="AR128" s="176" t="s">
        <v>81</v>
      </c>
      <c r="AT128" s="177" t="s">
        <v>72</v>
      </c>
      <c r="AU128" s="177" t="s">
        <v>73</v>
      </c>
      <c r="AY128" s="176" t="s">
        <v>124</v>
      </c>
      <c r="BK128" s="178">
        <f>SUM(BK129:BK134)</f>
        <v>0</v>
      </c>
    </row>
    <row r="129" spans="1:65" s="2" customFormat="1" ht="33" customHeight="1">
      <c r="A129" s="34"/>
      <c r="B129" s="35"/>
      <c r="C129" s="179" t="s">
        <v>81</v>
      </c>
      <c r="D129" s="179" t="s">
        <v>125</v>
      </c>
      <c r="E129" s="180" t="s">
        <v>1844</v>
      </c>
      <c r="F129" s="181" t="s">
        <v>1845</v>
      </c>
      <c r="G129" s="182" t="s">
        <v>226</v>
      </c>
      <c r="H129" s="183">
        <v>14</v>
      </c>
      <c r="I129" s="184"/>
      <c r="J129" s="185">
        <f>ROUND(I129*H129,2)</f>
        <v>0</v>
      </c>
      <c r="K129" s="186"/>
      <c r="L129" s="39"/>
      <c r="M129" s="187" t="s">
        <v>1</v>
      </c>
      <c r="N129" s="188" t="s">
        <v>38</v>
      </c>
      <c r="O129" s="71"/>
      <c r="P129" s="189">
        <f>O129*H129</f>
        <v>0</v>
      </c>
      <c r="Q129" s="189">
        <v>0</v>
      </c>
      <c r="R129" s="189">
        <f>Q129*H129</f>
        <v>0</v>
      </c>
      <c r="S129" s="189">
        <v>0</v>
      </c>
      <c r="T129" s="190">
        <f>S129*H129</f>
        <v>0</v>
      </c>
      <c r="U129" s="34"/>
      <c r="V129" s="34"/>
      <c r="W129" s="34"/>
      <c r="X129" s="34"/>
      <c r="Y129" s="34"/>
      <c r="Z129" s="34"/>
      <c r="AA129" s="34"/>
      <c r="AB129" s="34"/>
      <c r="AC129" s="34"/>
      <c r="AD129" s="34"/>
      <c r="AE129" s="34"/>
      <c r="AR129" s="191" t="s">
        <v>129</v>
      </c>
      <c r="AT129" s="191" t="s">
        <v>125</v>
      </c>
      <c r="AU129" s="191" t="s">
        <v>81</v>
      </c>
      <c r="AY129" s="17" t="s">
        <v>124</v>
      </c>
      <c r="BE129" s="192">
        <f>IF(N129="základní",J129,0)</f>
        <v>0</v>
      </c>
      <c r="BF129" s="192">
        <f>IF(N129="snížená",J129,0)</f>
        <v>0</v>
      </c>
      <c r="BG129" s="192">
        <f>IF(N129="zákl. přenesená",J129,0)</f>
        <v>0</v>
      </c>
      <c r="BH129" s="192">
        <f>IF(N129="sníž. přenesená",J129,0)</f>
        <v>0</v>
      </c>
      <c r="BI129" s="192">
        <f>IF(N129="nulová",J129,0)</f>
        <v>0</v>
      </c>
      <c r="BJ129" s="17" t="s">
        <v>81</v>
      </c>
      <c r="BK129" s="192">
        <f>ROUND(I129*H129,2)</f>
        <v>0</v>
      </c>
      <c r="BL129" s="17" t="s">
        <v>129</v>
      </c>
      <c r="BM129" s="191" t="s">
        <v>83</v>
      </c>
    </row>
    <row r="130" spans="1:65" s="13" customFormat="1" ht="11.25">
      <c r="B130" s="213"/>
      <c r="C130" s="214"/>
      <c r="D130" s="193" t="s">
        <v>200</v>
      </c>
      <c r="E130" s="215" t="s">
        <v>1</v>
      </c>
      <c r="F130" s="216" t="s">
        <v>158</v>
      </c>
      <c r="G130" s="214"/>
      <c r="H130" s="217">
        <v>14</v>
      </c>
      <c r="I130" s="218"/>
      <c r="J130" s="214"/>
      <c r="K130" s="214"/>
      <c r="L130" s="219"/>
      <c r="M130" s="220"/>
      <c r="N130" s="221"/>
      <c r="O130" s="221"/>
      <c r="P130" s="221"/>
      <c r="Q130" s="221"/>
      <c r="R130" s="221"/>
      <c r="S130" s="221"/>
      <c r="T130" s="222"/>
      <c r="AT130" s="223" t="s">
        <v>200</v>
      </c>
      <c r="AU130" s="223" t="s">
        <v>81</v>
      </c>
      <c r="AV130" s="13" t="s">
        <v>83</v>
      </c>
      <c r="AW130" s="13" t="s">
        <v>30</v>
      </c>
      <c r="AX130" s="13" t="s">
        <v>73</v>
      </c>
      <c r="AY130" s="223" t="s">
        <v>124</v>
      </c>
    </row>
    <row r="131" spans="1:65" s="14" customFormat="1" ht="11.25">
      <c r="B131" s="224"/>
      <c r="C131" s="225"/>
      <c r="D131" s="193" t="s">
        <v>200</v>
      </c>
      <c r="E131" s="226" t="s">
        <v>1</v>
      </c>
      <c r="F131" s="227" t="s">
        <v>205</v>
      </c>
      <c r="G131" s="225"/>
      <c r="H131" s="228">
        <v>14</v>
      </c>
      <c r="I131" s="229"/>
      <c r="J131" s="225"/>
      <c r="K131" s="225"/>
      <c r="L131" s="230"/>
      <c r="M131" s="231"/>
      <c r="N131" s="232"/>
      <c r="O131" s="232"/>
      <c r="P131" s="232"/>
      <c r="Q131" s="232"/>
      <c r="R131" s="232"/>
      <c r="S131" s="232"/>
      <c r="T131" s="233"/>
      <c r="AT131" s="234" t="s">
        <v>200</v>
      </c>
      <c r="AU131" s="234" t="s">
        <v>81</v>
      </c>
      <c r="AV131" s="14" t="s">
        <v>129</v>
      </c>
      <c r="AW131" s="14" t="s">
        <v>30</v>
      </c>
      <c r="AX131" s="14" t="s">
        <v>81</v>
      </c>
      <c r="AY131" s="234" t="s">
        <v>124</v>
      </c>
    </row>
    <row r="132" spans="1:65" s="2" customFormat="1" ht="33" customHeight="1">
      <c r="A132" s="34"/>
      <c r="B132" s="35"/>
      <c r="C132" s="179" t="s">
        <v>83</v>
      </c>
      <c r="D132" s="179" t="s">
        <v>125</v>
      </c>
      <c r="E132" s="180" t="s">
        <v>1846</v>
      </c>
      <c r="F132" s="181" t="s">
        <v>1847</v>
      </c>
      <c r="G132" s="182" t="s">
        <v>226</v>
      </c>
      <c r="H132" s="183">
        <v>248</v>
      </c>
      <c r="I132" s="184"/>
      <c r="J132" s="185">
        <f>ROUND(I132*H132,2)</f>
        <v>0</v>
      </c>
      <c r="K132" s="186"/>
      <c r="L132" s="39"/>
      <c r="M132" s="187" t="s">
        <v>1</v>
      </c>
      <c r="N132" s="188" t="s">
        <v>38</v>
      </c>
      <c r="O132" s="71"/>
      <c r="P132" s="189">
        <f>O132*H132</f>
        <v>0</v>
      </c>
      <c r="Q132" s="189">
        <v>0</v>
      </c>
      <c r="R132" s="189">
        <f>Q132*H132</f>
        <v>0</v>
      </c>
      <c r="S132" s="189">
        <v>0</v>
      </c>
      <c r="T132" s="190">
        <f>S132*H132</f>
        <v>0</v>
      </c>
      <c r="U132" s="34"/>
      <c r="V132" s="34"/>
      <c r="W132" s="34"/>
      <c r="X132" s="34"/>
      <c r="Y132" s="34"/>
      <c r="Z132" s="34"/>
      <c r="AA132" s="34"/>
      <c r="AB132" s="34"/>
      <c r="AC132" s="34"/>
      <c r="AD132" s="34"/>
      <c r="AE132" s="34"/>
      <c r="AR132" s="191" t="s">
        <v>129</v>
      </c>
      <c r="AT132" s="191" t="s">
        <v>125</v>
      </c>
      <c r="AU132" s="191" t="s">
        <v>81</v>
      </c>
      <c r="AY132" s="17" t="s">
        <v>124</v>
      </c>
      <c r="BE132" s="192">
        <f>IF(N132="základní",J132,0)</f>
        <v>0</v>
      </c>
      <c r="BF132" s="192">
        <f>IF(N132="snížená",J132,0)</f>
        <v>0</v>
      </c>
      <c r="BG132" s="192">
        <f>IF(N132="zákl. přenesená",J132,0)</f>
        <v>0</v>
      </c>
      <c r="BH132" s="192">
        <f>IF(N132="sníž. přenesená",J132,0)</f>
        <v>0</v>
      </c>
      <c r="BI132" s="192">
        <f>IF(N132="nulová",J132,0)</f>
        <v>0</v>
      </c>
      <c r="BJ132" s="17" t="s">
        <v>81</v>
      </c>
      <c r="BK132" s="192">
        <f>ROUND(I132*H132,2)</f>
        <v>0</v>
      </c>
      <c r="BL132" s="17" t="s">
        <v>129</v>
      </c>
      <c r="BM132" s="191" t="s">
        <v>129</v>
      </c>
    </row>
    <row r="133" spans="1:65" s="13" customFormat="1" ht="11.25">
      <c r="B133" s="213"/>
      <c r="C133" s="214"/>
      <c r="D133" s="193" t="s">
        <v>200</v>
      </c>
      <c r="E133" s="215" t="s">
        <v>1</v>
      </c>
      <c r="F133" s="216" t="s">
        <v>1172</v>
      </c>
      <c r="G133" s="214"/>
      <c r="H133" s="217">
        <v>248</v>
      </c>
      <c r="I133" s="218"/>
      <c r="J133" s="214"/>
      <c r="K133" s="214"/>
      <c r="L133" s="219"/>
      <c r="M133" s="220"/>
      <c r="N133" s="221"/>
      <c r="O133" s="221"/>
      <c r="P133" s="221"/>
      <c r="Q133" s="221"/>
      <c r="R133" s="221"/>
      <c r="S133" s="221"/>
      <c r="T133" s="222"/>
      <c r="AT133" s="223" t="s">
        <v>200</v>
      </c>
      <c r="AU133" s="223" t="s">
        <v>81</v>
      </c>
      <c r="AV133" s="13" t="s">
        <v>83</v>
      </c>
      <c r="AW133" s="13" t="s">
        <v>30</v>
      </c>
      <c r="AX133" s="13" t="s">
        <v>73</v>
      </c>
      <c r="AY133" s="223" t="s">
        <v>124</v>
      </c>
    </row>
    <row r="134" spans="1:65" s="14" customFormat="1" ht="11.25">
      <c r="B134" s="224"/>
      <c r="C134" s="225"/>
      <c r="D134" s="193" t="s">
        <v>200</v>
      </c>
      <c r="E134" s="226" t="s">
        <v>1</v>
      </c>
      <c r="F134" s="227" t="s">
        <v>205</v>
      </c>
      <c r="G134" s="225"/>
      <c r="H134" s="228">
        <v>248</v>
      </c>
      <c r="I134" s="229"/>
      <c r="J134" s="225"/>
      <c r="K134" s="225"/>
      <c r="L134" s="230"/>
      <c r="M134" s="231"/>
      <c r="N134" s="232"/>
      <c r="O134" s="232"/>
      <c r="P134" s="232"/>
      <c r="Q134" s="232"/>
      <c r="R134" s="232"/>
      <c r="S134" s="232"/>
      <c r="T134" s="233"/>
      <c r="AT134" s="234" t="s">
        <v>200</v>
      </c>
      <c r="AU134" s="234" t="s">
        <v>81</v>
      </c>
      <c r="AV134" s="14" t="s">
        <v>129</v>
      </c>
      <c r="AW134" s="14" t="s">
        <v>30</v>
      </c>
      <c r="AX134" s="14" t="s">
        <v>81</v>
      </c>
      <c r="AY134" s="234" t="s">
        <v>124</v>
      </c>
    </row>
    <row r="135" spans="1:65" s="11" customFormat="1" ht="25.9" customHeight="1">
      <c r="B135" s="165"/>
      <c r="C135" s="166"/>
      <c r="D135" s="167" t="s">
        <v>72</v>
      </c>
      <c r="E135" s="168" t="s">
        <v>164</v>
      </c>
      <c r="F135" s="168" t="s">
        <v>1502</v>
      </c>
      <c r="G135" s="166"/>
      <c r="H135" s="166"/>
      <c r="I135" s="169"/>
      <c r="J135" s="170">
        <f>BK135</f>
        <v>0</v>
      </c>
      <c r="K135" s="166"/>
      <c r="L135" s="171"/>
      <c r="M135" s="172"/>
      <c r="N135" s="173"/>
      <c r="O135" s="173"/>
      <c r="P135" s="174">
        <f>SUM(P136:P144)</f>
        <v>0</v>
      </c>
      <c r="Q135" s="173"/>
      <c r="R135" s="174">
        <f>SUM(R136:R144)</f>
        <v>0</v>
      </c>
      <c r="S135" s="173"/>
      <c r="T135" s="175">
        <f>SUM(T136:T144)</f>
        <v>0</v>
      </c>
      <c r="AR135" s="176" t="s">
        <v>81</v>
      </c>
      <c r="AT135" s="177" t="s">
        <v>72</v>
      </c>
      <c r="AU135" s="177" t="s">
        <v>73</v>
      </c>
      <c r="AY135" s="176" t="s">
        <v>124</v>
      </c>
      <c r="BK135" s="178">
        <f>SUM(BK136:BK144)</f>
        <v>0</v>
      </c>
    </row>
    <row r="136" spans="1:65" s="2" customFormat="1" ht="37.9" customHeight="1">
      <c r="A136" s="34"/>
      <c r="B136" s="35"/>
      <c r="C136" s="179" t="s">
        <v>135</v>
      </c>
      <c r="D136" s="179" t="s">
        <v>125</v>
      </c>
      <c r="E136" s="180" t="s">
        <v>1848</v>
      </c>
      <c r="F136" s="181" t="s">
        <v>1505</v>
      </c>
      <c r="G136" s="182" t="s">
        <v>216</v>
      </c>
      <c r="H136" s="183">
        <v>194.1</v>
      </c>
      <c r="I136" s="184"/>
      <c r="J136" s="185">
        <f>ROUND(I136*H136,2)</f>
        <v>0</v>
      </c>
      <c r="K136" s="186"/>
      <c r="L136" s="39"/>
      <c r="M136" s="187" t="s">
        <v>1</v>
      </c>
      <c r="N136" s="188" t="s">
        <v>38</v>
      </c>
      <c r="O136" s="71"/>
      <c r="P136" s="189">
        <f>O136*H136</f>
        <v>0</v>
      </c>
      <c r="Q136" s="189">
        <v>0</v>
      </c>
      <c r="R136" s="189">
        <f>Q136*H136</f>
        <v>0</v>
      </c>
      <c r="S136" s="189">
        <v>0</v>
      </c>
      <c r="T136" s="190">
        <f>S136*H136</f>
        <v>0</v>
      </c>
      <c r="U136" s="34"/>
      <c r="V136" s="34"/>
      <c r="W136" s="34"/>
      <c r="X136" s="34"/>
      <c r="Y136" s="34"/>
      <c r="Z136" s="34"/>
      <c r="AA136" s="34"/>
      <c r="AB136" s="34"/>
      <c r="AC136" s="34"/>
      <c r="AD136" s="34"/>
      <c r="AE136" s="34"/>
      <c r="AR136" s="191" t="s">
        <v>129</v>
      </c>
      <c r="AT136" s="191" t="s">
        <v>125</v>
      </c>
      <c r="AU136" s="191" t="s">
        <v>81</v>
      </c>
      <c r="AY136" s="17" t="s">
        <v>124</v>
      </c>
      <c r="BE136" s="192">
        <f>IF(N136="základní",J136,0)</f>
        <v>0</v>
      </c>
      <c r="BF136" s="192">
        <f>IF(N136="snížená",J136,0)</f>
        <v>0</v>
      </c>
      <c r="BG136" s="192">
        <f>IF(N136="zákl. přenesená",J136,0)</f>
        <v>0</v>
      </c>
      <c r="BH136" s="192">
        <f>IF(N136="sníž. přenesená",J136,0)</f>
        <v>0</v>
      </c>
      <c r="BI136" s="192">
        <f>IF(N136="nulová",J136,0)</f>
        <v>0</v>
      </c>
      <c r="BJ136" s="17" t="s">
        <v>81</v>
      </c>
      <c r="BK136" s="192">
        <f>ROUND(I136*H136,2)</f>
        <v>0</v>
      </c>
      <c r="BL136" s="17" t="s">
        <v>129</v>
      </c>
      <c r="BM136" s="191" t="s">
        <v>138</v>
      </c>
    </row>
    <row r="137" spans="1:65" s="13" customFormat="1" ht="11.25">
      <c r="B137" s="213"/>
      <c r="C137" s="214"/>
      <c r="D137" s="193" t="s">
        <v>200</v>
      </c>
      <c r="E137" s="215" t="s">
        <v>1</v>
      </c>
      <c r="F137" s="216" t="s">
        <v>1849</v>
      </c>
      <c r="G137" s="214"/>
      <c r="H137" s="217">
        <v>194.1</v>
      </c>
      <c r="I137" s="218"/>
      <c r="J137" s="214"/>
      <c r="K137" s="214"/>
      <c r="L137" s="219"/>
      <c r="M137" s="220"/>
      <c r="N137" s="221"/>
      <c r="O137" s="221"/>
      <c r="P137" s="221"/>
      <c r="Q137" s="221"/>
      <c r="R137" s="221"/>
      <c r="S137" s="221"/>
      <c r="T137" s="222"/>
      <c r="AT137" s="223" t="s">
        <v>200</v>
      </c>
      <c r="AU137" s="223" t="s">
        <v>81</v>
      </c>
      <c r="AV137" s="13" t="s">
        <v>83</v>
      </c>
      <c r="AW137" s="13" t="s">
        <v>30</v>
      </c>
      <c r="AX137" s="13" t="s">
        <v>73</v>
      </c>
      <c r="AY137" s="223" t="s">
        <v>124</v>
      </c>
    </row>
    <row r="138" spans="1:65" s="14" customFormat="1" ht="11.25">
      <c r="B138" s="224"/>
      <c r="C138" s="225"/>
      <c r="D138" s="193" t="s">
        <v>200</v>
      </c>
      <c r="E138" s="226" t="s">
        <v>1</v>
      </c>
      <c r="F138" s="227" t="s">
        <v>205</v>
      </c>
      <c r="G138" s="225"/>
      <c r="H138" s="228">
        <v>194.1</v>
      </c>
      <c r="I138" s="229"/>
      <c r="J138" s="225"/>
      <c r="K138" s="225"/>
      <c r="L138" s="230"/>
      <c r="M138" s="231"/>
      <c r="N138" s="232"/>
      <c r="O138" s="232"/>
      <c r="P138" s="232"/>
      <c r="Q138" s="232"/>
      <c r="R138" s="232"/>
      <c r="S138" s="232"/>
      <c r="T138" s="233"/>
      <c r="AT138" s="234" t="s">
        <v>200</v>
      </c>
      <c r="AU138" s="234" t="s">
        <v>81</v>
      </c>
      <c r="AV138" s="14" t="s">
        <v>129</v>
      </c>
      <c r="AW138" s="14" t="s">
        <v>30</v>
      </c>
      <c r="AX138" s="14" t="s">
        <v>81</v>
      </c>
      <c r="AY138" s="234" t="s">
        <v>124</v>
      </c>
    </row>
    <row r="139" spans="1:65" s="2" customFormat="1" ht="24.2" customHeight="1">
      <c r="A139" s="34"/>
      <c r="B139" s="35"/>
      <c r="C139" s="179" t="s">
        <v>129</v>
      </c>
      <c r="D139" s="179" t="s">
        <v>125</v>
      </c>
      <c r="E139" s="180" t="s">
        <v>1850</v>
      </c>
      <c r="F139" s="181" t="s">
        <v>1851</v>
      </c>
      <c r="G139" s="182" t="s">
        <v>235</v>
      </c>
      <c r="H139" s="183">
        <v>37.200000000000003</v>
      </c>
      <c r="I139" s="184"/>
      <c r="J139" s="185">
        <f>ROUND(I139*H139,2)</f>
        <v>0</v>
      </c>
      <c r="K139" s="186"/>
      <c r="L139" s="39"/>
      <c r="M139" s="187" t="s">
        <v>1</v>
      </c>
      <c r="N139" s="188" t="s">
        <v>38</v>
      </c>
      <c r="O139" s="71"/>
      <c r="P139" s="189">
        <f>O139*H139</f>
        <v>0</v>
      </c>
      <c r="Q139" s="189">
        <v>0</v>
      </c>
      <c r="R139" s="189">
        <f>Q139*H139</f>
        <v>0</v>
      </c>
      <c r="S139" s="189">
        <v>0</v>
      </c>
      <c r="T139" s="190">
        <f>S139*H139</f>
        <v>0</v>
      </c>
      <c r="U139" s="34"/>
      <c r="V139" s="34"/>
      <c r="W139" s="34"/>
      <c r="X139" s="34"/>
      <c r="Y139" s="34"/>
      <c r="Z139" s="34"/>
      <c r="AA139" s="34"/>
      <c r="AB139" s="34"/>
      <c r="AC139" s="34"/>
      <c r="AD139" s="34"/>
      <c r="AE139" s="34"/>
      <c r="AR139" s="191" t="s">
        <v>129</v>
      </c>
      <c r="AT139" s="191" t="s">
        <v>125</v>
      </c>
      <c r="AU139" s="191" t="s">
        <v>81</v>
      </c>
      <c r="AY139" s="17" t="s">
        <v>124</v>
      </c>
      <c r="BE139" s="192">
        <f>IF(N139="základní",J139,0)</f>
        <v>0</v>
      </c>
      <c r="BF139" s="192">
        <f>IF(N139="snížená",J139,0)</f>
        <v>0</v>
      </c>
      <c r="BG139" s="192">
        <f>IF(N139="zákl. přenesená",J139,0)</f>
        <v>0</v>
      </c>
      <c r="BH139" s="192">
        <f>IF(N139="sníž. přenesená",J139,0)</f>
        <v>0</v>
      </c>
      <c r="BI139" s="192">
        <f>IF(N139="nulová",J139,0)</f>
        <v>0</v>
      </c>
      <c r="BJ139" s="17" t="s">
        <v>81</v>
      </c>
      <c r="BK139" s="192">
        <f>ROUND(I139*H139,2)</f>
        <v>0</v>
      </c>
      <c r="BL139" s="17" t="s">
        <v>129</v>
      </c>
      <c r="BM139" s="191" t="s">
        <v>142</v>
      </c>
    </row>
    <row r="140" spans="1:65" s="13" customFormat="1" ht="11.25">
      <c r="B140" s="213"/>
      <c r="C140" s="214"/>
      <c r="D140" s="193" t="s">
        <v>200</v>
      </c>
      <c r="E140" s="215" t="s">
        <v>1</v>
      </c>
      <c r="F140" s="216" t="s">
        <v>1852</v>
      </c>
      <c r="G140" s="214"/>
      <c r="H140" s="217">
        <v>37.200000000000003</v>
      </c>
      <c r="I140" s="218"/>
      <c r="J140" s="214"/>
      <c r="K140" s="214"/>
      <c r="L140" s="219"/>
      <c r="M140" s="220"/>
      <c r="N140" s="221"/>
      <c r="O140" s="221"/>
      <c r="P140" s="221"/>
      <c r="Q140" s="221"/>
      <c r="R140" s="221"/>
      <c r="S140" s="221"/>
      <c r="T140" s="222"/>
      <c r="AT140" s="223" t="s">
        <v>200</v>
      </c>
      <c r="AU140" s="223" t="s">
        <v>81</v>
      </c>
      <c r="AV140" s="13" t="s">
        <v>83</v>
      </c>
      <c r="AW140" s="13" t="s">
        <v>30</v>
      </c>
      <c r="AX140" s="13" t="s">
        <v>73</v>
      </c>
      <c r="AY140" s="223" t="s">
        <v>124</v>
      </c>
    </row>
    <row r="141" spans="1:65" s="14" customFormat="1" ht="11.25">
      <c r="B141" s="224"/>
      <c r="C141" s="225"/>
      <c r="D141" s="193" t="s">
        <v>200</v>
      </c>
      <c r="E141" s="226" t="s">
        <v>1</v>
      </c>
      <c r="F141" s="227" t="s">
        <v>205</v>
      </c>
      <c r="G141" s="225"/>
      <c r="H141" s="228">
        <v>37.200000000000003</v>
      </c>
      <c r="I141" s="229"/>
      <c r="J141" s="225"/>
      <c r="K141" s="225"/>
      <c r="L141" s="230"/>
      <c r="M141" s="231"/>
      <c r="N141" s="232"/>
      <c r="O141" s="232"/>
      <c r="P141" s="232"/>
      <c r="Q141" s="232"/>
      <c r="R141" s="232"/>
      <c r="S141" s="232"/>
      <c r="T141" s="233"/>
      <c r="AT141" s="234" t="s">
        <v>200</v>
      </c>
      <c r="AU141" s="234" t="s">
        <v>81</v>
      </c>
      <c r="AV141" s="14" t="s">
        <v>129</v>
      </c>
      <c r="AW141" s="14" t="s">
        <v>30</v>
      </c>
      <c r="AX141" s="14" t="s">
        <v>81</v>
      </c>
      <c r="AY141" s="234" t="s">
        <v>124</v>
      </c>
    </row>
    <row r="142" spans="1:65" s="2" customFormat="1" ht="37.9" customHeight="1">
      <c r="A142" s="34"/>
      <c r="B142" s="35"/>
      <c r="C142" s="179" t="s">
        <v>144</v>
      </c>
      <c r="D142" s="179" t="s">
        <v>125</v>
      </c>
      <c r="E142" s="180" t="s">
        <v>1853</v>
      </c>
      <c r="F142" s="181" t="s">
        <v>1854</v>
      </c>
      <c r="G142" s="182" t="s">
        <v>235</v>
      </c>
      <c r="H142" s="183">
        <v>2.8</v>
      </c>
      <c r="I142" s="184"/>
      <c r="J142" s="185">
        <f>ROUND(I142*H142,2)</f>
        <v>0</v>
      </c>
      <c r="K142" s="186"/>
      <c r="L142" s="39"/>
      <c r="M142" s="187" t="s">
        <v>1</v>
      </c>
      <c r="N142" s="188" t="s">
        <v>38</v>
      </c>
      <c r="O142" s="71"/>
      <c r="P142" s="189">
        <f>O142*H142</f>
        <v>0</v>
      </c>
      <c r="Q142" s="189">
        <v>0</v>
      </c>
      <c r="R142" s="189">
        <f>Q142*H142</f>
        <v>0</v>
      </c>
      <c r="S142" s="189">
        <v>0</v>
      </c>
      <c r="T142" s="190">
        <f>S142*H142</f>
        <v>0</v>
      </c>
      <c r="U142" s="34"/>
      <c r="V142" s="34"/>
      <c r="W142" s="34"/>
      <c r="X142" s="34"/>
      <c r="Y142" s="34"/>
      <c r="Z142" s="34"/>
      <c r="AA142" s="34"/>
      <c r="AB142" s="34"/>
      <c r="AC142" s="34"/>
      <c r="AD142" s="34"/>
      <c r="AE142" s="34"/>
      <c r="AR142" s="191" t="s">
        <v>129</v>
      </c>
      <c r="AT142" s="191" t="s">
        <v>125</v>
      </c>
      <c r="AU142" s="191" t="s">
        <v>81</v>
      </c>
      <c r="AY142" s="17" t="s">
        <v>124</v>
      </c>
      <c r="BE142" s="192">
        <f>IF(N142="základní",J142,0)</f>
        <v>0</v>
      </c>
      <c r="BF142" s="192">
        <f>IF(N142="snížená",J142,0)</f>
        <v>0</v>
      </c>
      <c r="BG142" s="192">
        <f>IF(N142="zákl. přenesená",J142,0)</f>
        <v>0</v>
      </c>
      <c r="BH142" s="192">
        <f>IF(N142="sníž. přenesená",J142,0)</f>
        <v>0</v>
      </c>
      <c r="BI142" s="192">
        <f>IF(N142="nulová",J142,0)</f>
        <v>0</v>
      </c>
      <c r="BJ142" s="17" t="s">
        <v>81</v>
      </c>
      <c r="BK142" s="192">
        <f>ROUND(I142*H142,2)</f>
        <v>0</v>
      </c>
      <c r="BL142" s="17" t="s">
        <v>129</v>
      </c>
      <c r="BM142" s="191" t="s">
        <v>147</v>
      </c>
    </row>
    <row r="143" spans="1:65" s="13" customFormat="1" ht="11.25">
      <c r="B143" s="213"/>
      <c r="C143" s="214"/>
      <c r="D143" s="193" t="s">
        <v>200</v>
      </c>
      <c r="E143" s="215" t="s">
        <v>1</v>
      </c>
      <c r="F143" s="216" t="s">
        <v>1855</v>
      </c>
      <c r="G143" s="214"/>
      <c r="H143" s="217">
        <v>2.8</v>
      </c>
      <c r="I143" s="218"/>
      <c r="J143" s="214"/>
      <c r="K143" s="214"/>
      <c r="L143" s="219"/>
      <c r="M143" s="220"/>
      <c r="N143" s="221"/>
      <c r="O143" s="221"/>
      <c r="P143" s="221"/>
      <c r="Q143" s="221"/>
      <c r="R143" s="221"/>
      <c r="S143" s="221"/>
      <c r="T143" s="222"/>
      <c r="AT143" s="223" t="s">
        <v>200</v>
      </c>
      <c r="AU143" s="223" t="s">
        <v>81</v>
      </c>
      <c r="AV143" s="13" t="s">
        <v>83</v>
      </c>
      <c r="AW143" s="13" t="s">
        <v>30</v>
      </c>
      <c r="AX143" s="13" t="s">
        <v>73</v>
      </c>
      <c r="AY143" s="223" t="s">
        <v>124</v>
      </c>
    </row>
    <row r="144" spans="1:65" s="14" customFormat="1" ht="11.25">
      <c r="B144" s="224"/>
      <c r="C144" s="225"/>
      <c r="D144" s="193" t="s">
        <v>200</v>
      </c>
      <c r="E144" s="226" t="s">
        <v>1</v>
      </c>
      <c r="F144" s="227" t="s">
        <v>205</v>
      </c>
      <c r="G144" s="225"/>
      <c r="H144" s="228">
        <v>2.8</v>
      </c>
      <c r="I144" s="229"/>
      <c r="J144" s="225"/>
      <c r="K144" s="225"/>
      <c r="L144" s="230"/>
      <c r="M144" s="231"/>
      <c r="N144" s="232"/>
      <c r="O144" s="232"/>
      <c r="P144" s="232"/>
      <c r="Q144" s="232"/>
      <c r="R144" s="232"/>
      <c r="S144" s="232"/>
      <c r="T144" s="233"/>
      <c r="AT144" s="234" t="s">
        <v>200</v>
      </c>
      <c r="AU144" s="234" t="s">
        <v>81</v>
      </c>
      <c r="AV144" s="14" t="s">
        <v>129</v>
      </c>
      <c r="AW144" s="14" t="s">
        <v>30</v>
      </c>
      <c r="AX144" s="14" t="s">
        <v>81</v>
      </c>
      <c r="AY144" s="234" t="s">
        <v>124</v>
      </c>
    </row>
    <row r="145" spans="1:65" s="11" customFormat="1" ht="25.9" customHeight="1">
      <c r="B145" s="165"/>
      <c r="C145" s="166"/>
      <c r="D145" s="167" t="s">
        <v>72</v>
      </c>
      <c r="E145" s="168" t="s">
        <v>1856</v>
      </c>
      <c r="F145" s="168" t="s">
        <v>1507</v>
      </c>
      <c r="G145" s="166"/>
      <c r="H145" s="166"/>
      <c r="I145" s="169"/>
      <c r="J145" s="170">
        <f>BK145</f>
        <v>0</v>
      </c>
      <c r="K145" s="166"/>
      <c r="L145" s="171"/>
      <c r="M145" s="172"/>
      <c r="N145" s="173"/>
      <c r="O145" s="173"/>
      <c r="P145" s="174">
        <f>SUM(P146:P156)</f>
        <v>0</v>
      </c>
      <c r="Q145" s="173"/>
      <c r="R145" s="174">
        <f>SUM(R146:R156)</f>
        <v>0</v>
      </c>
      <c r="S145" s="173"/>
      <c r="T145" s="175">
        <f>SUM(T146:T156)</f>
        <v>0</v>
      </c>
      <c r="AR145" s="176" t="s">
        <v>81</v>
      </c>
      <c r="AT145" s="177" t="s">
        <v>72</v>
      </c>
      <c r="AU145" s="177" t="s">
        <v>73</v>
      </c>
      <c r="AY145" s="176" t="s">
        <v>124</v>
      </c>
      <c r="BK145" s="178">
        <f>SUM(BK146:BK156)</f>
        <v>0</v>
      </c>
    </row>
    <row r="146" spans="1:65" s="2" customFormat="1" ht="37.9" customHeight="1">
      <c r="A146" s="34"/>
      <c r="B146" s="35"/>
      <c r="C146" s="179" t="s">
        <v>138</v>
      </c>
      <c r="D146" s="179" t="s">
        <v>125</v>
      </c>
      <c r="E146" s="180" t="s">
        <v>1508</v>
      </c>
      <c r="F146" s="181" t="s">
        <v>1510</v>
      </c>
      <c r="G146" s="182" t="s">
        <v>526</v>
      </c>
      <c r="H146" s="183">
        <v>10.654</v>
      </c>
      <c r="I146" s="184"/>
      <c r="J146" s="185">
        <f>ROUND(I146*H146,2)</f>
        <v>0</v>
      </c>
      <c r="K146" s="186"/>
      <c r="L146" s="39"/>
      <c r="M146" s="187" t="s">
        <v>1</v>
      </c>
      <c r="N146" s="188" t="s">
        <v>38</v>
      </c>
      <c r="O146" s="71"/>
      <c r="P146" s="189">
        <f>O146*H146</f>
        <v>0</v>
      </c>
      <c r="Q146" s="189">
        <v>0</v>
      </c>
      <c r="R146" s="189">
        <f>Q146*H146</f>
        <v>0</v>
      </c>
      <c r="S146" s="189">
        <v>0</v>
      </c>
      <c r="T146" s="190">
        <f>S146*H146</f>
        <v>0</v>
      </c>
      <c r="U146" s="34"/>
      <c r="V146" s="34"/>
      <c r="W146" s="34"/>
      <c r="X146" s="34"/>
      <c r="Y146" s="34"/>
      <c r="Z146" s="34"/>
      <c r="AA146" s="34"/>
      <c r="AB146" s="34"/>
      <c r="AC146" s="34"/>
      <c r="AD146" s="34"/>
      <c r="AE146" s="34"/>
      <c r="AR146" s="191" t="s">
        <v>129</v>
      </c>
      <c r="AT146" s="191" t="s">
        <v>125</v>
      </c>
      <c r="AU146" s="191" t="s">
        <v>81</v>
      </c>
      <c r="AY146" s="17" t="s">
        <v>124</v>
      </c>
      <c r="BE146" s="192">
        <f>IF(N146="základní",J146,0)</f>
        <v>0</v>
      </c>
      <c r="BF146" s="192">
        <f>IF(N146="snížená",J146,0)</f>
        <v>0</v>
      </c>
      <c r="BG146" s="192">
        <f>IF(N146="zákl. přenesená",J146,0)</f>
        <v>0</v>
      </c>
      <c r="BH146" s="192">
        <f>IF(N146="sníž. přenesená",J146,0)</f>
        <v>0</v>
      </c>
      <c r="BI146" s="192">
        <f>IF(N146="nulová",J146,0)</f>
        <v>0</v>
      </c>
      <c r="BJ146" s="17" t="s">
        <v>81</v>
      </c>
      <c r="BK146" s="192">
        <f>ROUND(I146*H146,2)</f>
        <v>0</v>
      </c>
      <c r="BL146" s="17" t="s">
        <v>129</v>
      </c>
      <c r="BM146" s="191" t="s">
        <v>153</v>
      </c>
    </row>
    <row r="147" spans="1:65" s="2" customFormat="1" ht="55.5" customHeight="1">
      <c r="A147" s="34"/>
      <c r="B147" s="35"/>
      <c r="C147" s="179" t="s">
        <v>155</v>
      </c>
      <c r="D147" s="179" t="s">
        <v>125</v>
      </c>
      <c r="E147" s="180" t="s">
        <v>1857</v>
      </c>
      <c r="F147" s="181" t="s">
        <v>1513</v>
      </c>
      <c r="G147" s="182" t="s">
        <v>526</v>
      </c>
      <c r="H147" s="183">
        <v>53.27</v>
      </c>
      <c r="I147" s="184"/>
      <c r="J147" s="185">
        <f>ROUND(I147*H147,2)</f>
        <v>0</v>
      </c>
      <c r="K147" s="186"/>
      <c r="L147" s="39"/>
      <c r="M147" s="187" t="s">
        <v>1</v>
      </c>
      <c r="N147" s="188" t="s">
        <v>38</v>
      </c>
      <c r="O147" s="71"/>
      <c r="P147" s="189">
        <f>O147*H147</f>
        <v>0</v>
      </c>
      <c r="Q147" s="189">
        <v>0</v>
      </c>
      <c r="R147" s="189">
        <f>Q147*H147</f>
        <v>0</v>
      </c>
      <c r="S147" s="189">
        <v>0</v>
      </c>
      <c r="T147" s="190">
        <f>S147*H147</f>
        <v>0</v>
      </c>
      <c r="U147" s="34"/>
      <c r="V147" s="34"/>
      <c r="W147" s="34"/>
      <c r="X147" s="34"/>
      <c r="Y147" s="34"/>
      <c r="Z147" s="34"/>
      <c r="AA147" s="34"/>
      <c r="AB147" s="34"/>
      <c r="AC147" s="34"/>
      <c r="AD147" s="34"/>
      <c r="AE147" s="34"/>
      <c r="AR147" s="191" t="s">
        <v>129</v>
      </c>
      <c r="AT147" s="191" t="s">
        <v>125</v>
      </c>
      <c r="AU147" s="191" t="s">
        <v>81</v>
      </c>
      <c r="AY147" s="17" t="s">
        <v>124</v>
      </c>
      <c r="BE147" s="192">
        <f>IF(N147="základní",J147,0)</f>
        <v>0</v>
      </c>
      <c r="BF147" s="192">
        <f>IF(N147="snížená",J147,0)</f>
        <v>0</v>
      </c>
      <c r="BG147" s="192">
        <f>IF(N147="zákl. přenesená",J147,0)</f>
        <v>0</v>
      </c>
      <c r="BH147" s="192">
        <f>IF(N147="sníž. přenesená",J147,0)</f>
        <v>0</v>
      </c>
      <c r="BI147" s="192">
        <f>IF(N147="nulová",J147,0)</f>
        <v>0</v>
      </c>
      <c r="BJ147" s="17" t="s">
        <v>81</v>
      </c>
      <c r="BK147" s="192">
        <f>ROUND(I147*H147,2)</f>
        <v>0</v>
      </c>
      <c r="BL147" s="17" t="s">
        <v>129</v>
      </c>
      <c r="BM147" s="191" t="s">
        <v>158</v>
      </c>
    </row>
    <row r="148" spans="1:65" s="2" customFormat="1" ht="19.5">
      <c r="A148" s="34"/>
      <c r="B148" s="35"/>
      <c r="C148" s="36"/>
      <c r="D148" s="193" t="s">
        <v>130</v>
      </c>
      <c r="E148" s="36"/>
      <c r="F148" s="194" t="s">
        <v>1514</v>
      </c>
      <c r="G148" s="36"/>
      <c r="H148" s="36"/>
      <c r="I148" s="195"/>
      <c r="J148" s="36"/>
      <c r="K148" s="36"/>
      <c r="L148" s="39"/>
      <c r="M148" s="196"/>
      <c r="N148" s="197"/>
      <c r="O148" s="71"/>
      <c r="P148" s="71"/>
      <c r="Q148" s="71"/>
      <c r="R148" s="71"/>
      <c r="S148" s="71"/>
      <c r="T148" s="72"/>
      <c r="U148" s="34"/>
      <c r="V148" s="34"/>
      <c r="W148" s="34"/>
      <c r="X148" s="34"/>
      <c r="Y148" s="34"/>
      <c r="Z148" s="34"/>
      <c r="AA148" s="34"/>
      <c r="AB148" s="34"/>
      <c r="AC148" s="34"/>
      <c r="AD148" s="34"/>
      <c r="AE148" s="34"/>
      <c r="AT148" s="17" t="s">
        <v>130</v>
      </c>
      <c r="AU148" s="17" t="s">
        <v>81</v>
      </c>
    </row>
    <row r="149" spans="1:65" s="13" customFormat="1" ht="11.25">
      <c r="B149" s="213"/>
      <c r="C149" s="214"/>
      <c r="D149" s="193" t="s">
        <v>200</v>
      </c>
      <c r="E149" s="215" t="s">
        <v>1</v>
      </c>
      <c r="F149" s="216" t="s">
        <v>1858</v>
      </c>
      <c r="G149" s="214"/>
      <c r="H149" s="217">
        <v>53.27</v>
      </c>
      <c r="I149" s="218"/>
      <c r="J149" s="214"/>
      <c r="K149" s="214"/>
      <c r="L149" s="219"/>
      <c r="M149" s="220"/>
      <c r="N149" s="221"/>
      <c r="O149" s="221"/>
      <c r="P149" s="221"/>
      <c r="Q149" s="221"/>
      <c r="R149" s="221"/>
      <c r="S149" s="221"/>
      <c r="T149" s="222"/>
      <c r="AT149" s="223" t="s">
        <v>200</v>
      </c>
      <c r="AU149" s="223" t="s">
        <v>81</v>
      </c>
      <c r="AV149" s="13" t="s">
        <v>83</v>
      </c>
      <c r="AW149" s="13" t="s">
        <v>30</v>
      </c>
      <c r="AX149" s="13" t="s">
        <v>73</v>
      </c>
      <c r="AY149" s="223" t="s">
        <v>124</v>
      </c>
    </row>
    <row r="150" spans="1:65" s="14" customFormat="1" ht="11.25">
      <c r="B150" s="224"/>
      <c r="C150" s="225"/>
      <c r="D150" s="193" t="s">
        <v>200</v>
      </c>
      <c r="E150" s="226" t="s">
        <v>1</v>
      </c>
      <c r="F150" s="227" t="s">
        <v>205</v>
      </c>
      <c r="G150" s="225"/>
      <c r="H150" s="228">
        <v>53.27</v>
      </c>
      <c r="I150" s="229"/>
      <c r="J150" s="225"/>
      <c r="K150" s="225"/>
      <c r="L150" s="230"/>
      <c r="M150" s="231"/>
      <c r="N150" s="232"/>
      <c r="O150" s="232"/>
      <c r="P150" s="232"/>
      <c r="Q150" s="232"/>
      <c r="R150" s="232"/>
      <c r="S150" s="232"/>
      <c r="T150" s="233"/>
      <c r="AT150" s="234" t="s">
        <v>200</v>
      </c>
      <c r="AU150" s="234" t="s">
        <v>81</v>
      </c>
      <c r="AV150" s="14" t="s">
        <v>129</v>
      </c>
      <c r="AW150" s="14" t="s">
        <v>30</v>
      </c>
      <c r="AX150" s="14" t="s">
        <v>81</v>
      </c>
      <c r="AY150" s="234" t="s">
        <v>124</v>
      </c>
    </row>
    <row r="151" spans="1:65" s="2" customFormat="1" ht="33" customHeight="1">
      <c r="A151" s="34"/>
      <c r="B151" s="35"/>
      <c r="C151" s="179" t="s">
        <v>142</v>
      </c>
      <c r="D151" s="179" t="s">
        <v>125</v>
      </c>
      <c r="E151" s="180" t="s">
        <v>1516</v>
      </c>
      <c r="F151" s="181" t="s">
        <v>1518</v>
      </c>
      <c r="G151" s="182" t="s">
        <v>526</v>
      </c>
      <c r="H151" s="183">
        <v>10.654</v>
      </c>
      <c r="I151" s="184"/>
      <c r="J151" s="185">
        <f>ROUND(I151*H151,2)</f>
        <v>0</v>
      </c>
      <c r="K151" s="186"/>
      <c r="L151" s="39"/>
      <c r="M151" s="187" t="s">
        <v>1</v>
      </c>
      <c r="N151" s="188" t="s">
        <v>38</v>
      </c>
      <c r="O151" s="71"/>
      <c r="P151" s="189">
        <f>O151*H151</f>
        <v>0</v>
      </c>
      <c r="Q151" s="189">
        <v>0</v>
      </c>
      <c r="R151" s="189">
        <f>Q151*H151</f>
        <v>0</v>
      </c>
      <c r="S151" s="189">
        <v>0</v>
      </c>
      <c r="T151" s="190">
        <f>S151*H151</f>
        <v>0</v>
      </c>
      <c r="U151" s="34"/>
      <c r="V151" s="34"/>
      <c r="W151" s="34"/>
      <c r="X151" s="34"/>
      <c r="Y151" s="34"/>
      <c r="Z151" s="34"/>
      <c r="AA151" s="34"/>
      <c r="AB151" s="34"/>
      <c r="AC151" s="34"/>
      <c r="AD151" s="34"/>
      <c r="AE151" s="34"/>
      <c r="AR151" s="191" t="s">
        <v>129</v>
      </c>
      <c r="AT151" s="191" t="s">
        <v>125</v>
      </c>
      <c r="AU151" s="191" t="s">
        <v>81</v>
      </c>
      <c r="AY151" s="17" t="s">
        <v>124</v>
      </c>
      <c r="BE151" s="192">
        <f>IF(N151="základní",J151,0)</f>
        <v>0</v>
      </c>
      <c r="BF151" s="192">
        <f>IF(N151="snížená",J151,0)</f>
        <v>0</v>
      </c>
      <c r="BG151" s="192">
        <f>IF(N151="zákl. přenesená",J151,0)</f>
        <v>0</v>
      </c>
      <c r="BH151" s="192">
        <f>IF(N151="sníž. přenesená",J151,0)</f>
        <v>0</v>
      </c>
      <c r="BI151" s="192">
        <f>IF(N151="nulová",J151,0)</f>
        <v>0</v>
      </c>
      <c r="BJ151" s="17" t="s">
        <v>81</v>
      </c>
      <c r="BK151" s="192">
        <f>ROUND(I151*H151,2)</f>
        <v>0</v>
      </c>
      <c r="BL151" s="17" t="s">
        <v>129</v>
      </c>
      <c r="BM151" s="191" t="s">
        <v>162</v>
      </c>
    </row>
    <row r="152" spans="1:65" s="2" customFormat="1" ht="44.25" customHeight="1">
      <c r="A152" s="34"/>
      <c r="B152" s="35"/>
      <c r="C152" s="179" t="s">
        <v>164</v>
      </c>
      <c r="D152" s="179" t="s">
        <v>125</v>
      </c>
      <c r="E152" s="180" t="s">
        <v>1859</v>
      </c>
      <c r="F152" s="181" t="s">
        <v>1860</v>
      </c>
      <c r="G152" s="182" t="s">
        <v>526</v>
      </c>
      <c r="H152" s="183">
        <v>53.27</v>
      </c>
      <c r="I152" s="184"/>
      <c r="J152" s="185">
        <f>ROUND(I152*H152,2)</f>
        <v>0</v>
      </c>
      <c r="K152" s="186"/>
      <c r="L152" s="39"/>
      <c r="M152" s="187" t="s">
        <v>1</v>
      </c>
      <c r="N152" s="188" t="s">
        <v>38</v>
      </c>
      <c r="O152" s="71"/>
      <c r="P152" s="189">
        <f>O152*H152</f>
        <v>0</v>
      </c>
      <c r="Q152" s="189">
        <v>0</v>
      </c>
      <c r="R152" s="189">
        <f>Q152*H152</f>
        <v>0</v>
      </c>
      <c r="S152" s="189">
        <v>0</v>
      </c>
      <c r="T152" s="190">
        <f>S152*H152</f>
        <v>0</v>
      </c>
      <c r="U152" s="34"/>
      <c r="V152" s="34"/>
      <c r="W152" s="34"/>
      <c r="X152" s="34"/>
      <c r="Y152" s="34"/>
      <c r="Z152" s="34"/>
      <c r="AA152" s="34"/>
      <c r="AB152" s="34"/>
      <c r="AC152" s="34"/>
      <c r="AD152" s="34"/>
      <c r="AE152" s="34"/>
      <c r="AR152" s="191" t="s">
        <v>129</v>
      </c>
      <c r="AT152" s="191" t="s">
        <v>125</v>
      </c>
      <c r="AU152" s="191" t="s">
        <v>81</v>
      </c>
      <c r="AY152" s="17" t="s">
        <v>124</v>
      </c>
      <c r="BE152" s="192">
        <f>IF(N152="základní",J152,0)</f>
        <v>0</v>
      </c>
      <c r="BF152" s="192">
        <f>IF(N152="snížená",J152,0)</f>
        <v>0</v>
      </c>
      <c r="BG152" s="192">
        <f>IF(N152="zákl. přenesená",J152,0)</f>
        <v>0</v>
      </c>
      <c r="BH152" s="192">
        <f>IF(N152="sníž. přenesená",J152,0)</f>
        <v>0</v>
      </c>
      <c r="BI152" s="192">
        <f>IF(N152="nulová",J152,0)</f>
        <v>0</v>
      </c>
      <c r="BJ152" s="17" t="s">
        <v>81</v>
      </c>
      <c r="BK152" s="192">
        <f>ROUND(I152*H152,2)</f>
        <v>0</v>
      </c>
      <c r="BL152" s="17" t="s">
        <v>129</v>
      </c>
      <c r="BM152" s="191" t="s">
        <v>167</v>
      </c>
    </row>
    <row r="153" spans="1:65" s="13" customFormat="1" ht="11.25">
      <c r="B153" s="213"/>
      <c r="C153" s="214"/>
      <c r="D153" s="193" t="s">
        <v>200</v>
      </c>
      <c r="E153" s="215" t="s">
        <v>1</v>
      </c>
      <c r="F153" s="216" t="s">
        <v>1858</v>
      </c>
      <c r="G153" s="214"/>
      <c r="H153" s="217">
        <v>53.27</v>
      </c>
      <c r="I153" s="218"/>
      <c r="J153" s="214"/>
      <c r="K153" s="214"/>
      <c r="L153" s="219"/>
      <c r="M153" s="220"/>
      <c r="N153" s="221"/>
      <c r="O153" s="221"/>
      <c r="P153" s="221"/>
      <c r="Q153" s="221"/>
      <c r="R153" s="221"/>
      <c r="S153" s="221"/>
      <c r="T153" s="222"/>
      <c r="AT153" s="223" t="s">
        <v>200</v>
      </c>
      <c r="AU153" s="223" t="s">
        <v>81</v>
      </c>
      <c r="AV153" s="13" t="s">
        <v>83</v>
      </c>
      <c r="AW153" s="13" t="s">
        <v>30</v>
      </c>
      <c r="AX153" s="13" t="s">
        <v>73</v>
      </c>
      <c r="AY153" s="223" t="s">
        <v>124</v>
      </c>
    </row>
    <row r="154" spans="1:65" s="14" customFormat="1" ht="11.25">
      <c r="B154" s="224"/>
      <c r="C154" s="225"/>
      <c r="D154" s="193" t="s">
        <v>200</v>
      </c>
      <c r="E154" s="226" t="s">
        <v>1</v>
      </c>
      <c r="F154" s="227" t="s">
        <v>205</v>
      </c>
      <c r="G154" s="225"/>
      <c r="H154" s="228">
        <v>53.27</v>
      </c>
      <c r="I154" s="229"/>
      <c r="J154" s="225"/>
      <c r="K154" s="225"/>
      <c r="L154" s="230"/>
      <c r="M154" s="231"/>
      <c r="N154" s="232"/>
      <c r="O154" s="232"/>
      <c r="P154" s="232"/>
      <c r="Q154" s="232"/>
      <c r="R154" s="232"/>
      <c r="S154" s="232"/>
      <c r="T154" s="233"/>
      <c r="AT154" s="234" t="s">
        <v>200</v>
      </c>
      <c r="AU154" s="234" t="s">
        <v>81</v>
      </c>
      <c r="AV154" s="14" t="s">
        <v>129</v>
      </c>
      <c r="AW154" s="14" t="s">
        <v>30</v>
      </c>
      <c r="AX154" s="14" t="s">
        <v>81</v>
      </c>
      <c r="AY154" s="234" t="s">
        <v>124</v>
      </c>
    </row>
    <row r="155" spans="1:65" s="2" customFormat="1" ht="44.25" customHeight="1">
      <c r="A155" s="34"/>
      <c r="B155" s="35"/>
      <c r="C155" s="179" t="s">
        <v>147</v>
      </c>
      <c r="D155" s="179" t="s">
        <v>125</v>
      </c>
      <c r="E155" s="180" t="s">
        <v>1861</v>
      </c>
      <c r="F155" s="181" t="s">
        <v>1862</v>
      </c>
      <c r="G155" s="182" t="s">
        <v>526</v>
      </c>
      <c r="H155" s="183">
        <v>2.8290000000000002</v>
      </c>
      <c r="I155" s="184"/>
      <c r="J155" s="185">
        <f>ROUND(I155*H155,2)</f>
        <v>0</v>
      </c>
      <c r="K155" s="186"/>
      <c r="L155" s="39"/>
      <c r="M155" s="187" t="s">
        <v>1</v>
      </c>
      <c r="N155" s="188" t="s">
        <v>38</v>
      </c>
      <c r="O155" s="71"/>
      <c r="P155" s="189">
        <f>O155*H155</f>
        <v>0</v>
      </c>
      <c r="Q155" s="189">
        <v>0</v>
      </c>
      <c r="R155" s="189">
        <f>Q155*H155</f>
        <v>0</v>
      </c>
      <c r="S155" s="189">
        <v>0</v>
      </c>
      <c r="T155" s="190">
        <f>S155*H155</f>
        <v>0</v>
      </c>
      <c r="U155" s="34"/>
      <c r="V155" s="34"/>
      <c r="W155" s="34"/>
      <c r="X155" s="34"/>
      <c r="Y155" s="34"/>
      <c r="Z155" s="34"/>
      <c r="AA155" s="34"/>
      <c r="AB155" s="34"/>
      <c r="AC155" s="34"/>
      <c r="AD155" s="34"/>
      <c r="AE155" s="34"/>
      <c r="AR155" s="191" t="s">
        <v>129</v>
      </c>
      <c r="AT155" s="191" t="s">
        <v>125</v>
      </c>
      <c r="AU155" s="191" t="s">
        <v>81</v>
      </c>
      <c r="AY155" s="17" t="s">
        <v>124</v>
      </c>
      <c r="BE155" s="192">
        <f>IF(N155="základní",J155,0)</f>
        <v>0</v>
      </c>
      <c r="BF155" s="192">
        <f>IF(N155="snížená",J155,0)</f>
        <v>0</v>
      </c>
      <c r="BG155" s="192">
        <f>IF(N155="zákl. přenesená",J155,0)</f>
        <v>0</v>
      </c>
      <c r="BH155" s="192">
        <f>IF(N155="sníž. přenesená",J155,0)</f>
        <v>0</v>
      </c>
      <c r="BI155" s="192">
        <f>IF(N155="nulová",J155,0)</f>
        <v>0</v>
      </c>
      <c r="BJ155" s="17" t="s">
        <v>81</v>
      </c>
      <c r="BK155" s="192">
        <f>ROUND(I155*H155,2)</f>
        <v>0</v>
      </c>
      <c r="BL155" s="17" t="s">
        <v>129</v>
      </c>
      <c r="BM155" s="191" t="s">
        <v>244</v>
      </c>
    </row>
    <row r="156" spans="1:65" s="2" customFormat="1" ht="49.15" customHeight="1">
      <c r="A156" s="34"/>
      <c r="B156" s="35"/>
      <c r="C156" s="179" t="s">
        <v>250</v>
      </c>
      <c r="D156" s="179" t="s">
        <v>125</v>
      </c>
      <c r="E156" s="180" t="s">
        <v>1523</v>
      </c>
      <c r="F156" s="181" t="s">
        <v>1863</v>
      </c>
      <c r="G156" s="182" t="s">
        <v>526</v>
      </c>
      <c r="H156" s="183">
        <v>7.8250000000000002</v>
      </c>
      <c r="I156" s="184"/>
      <c r="J156" s="185">
        <f>ROUND(I156*H156,2)</f>
        <v>0</v>
      </c>
      <c r="K156" s="186"/>
      <c r="L156" s="39"/>
      <c r="M156" s="187" t="s">
        <v>1</v>
      </c>
      <c r="N156" s="188" t="s">
        <v>38</v>
      </c>
      <c r="O156" s="71"/>
      <c r="P156" s="189">
        <f>O156*H156</f>
        <v>0</v>
      </c>
      <c r="Q156" s="189">
        <v>0</v>
      </c>
      <c r="R156" s="189">
        <f>Q156*H156</f>
        <v>0</v>
      </c>
      <c r="S156" s="189">
        <v>0</v>
      </c>
      <c r="T156" s="190">
        <f>S156*H156</f>
        <v>0</v>
      </c>
      <c r="U156" s="34"/>
      <c r="V156" s="34"/>
      <c r="W156" s="34"/>
      <c r="X156" s="34"/>
      <c r="Y156" s="34"/>
      <c r="Z156" s="34"/>
      <c r="AA156" s="34"/>
      <c r="AB156" s="34"/>
      <c r="AC156" s="34"/>
      <c r="AD156" s="34"/>
      <c r="AE156" s="34"/>
      <c r="AR156" s="191" t="s">
        <v>129</v>
      </c>
      <c r="AT156" s="191" t="s">
        <v>125</v>
      </c>
      <c r="AU156" s="191" t="s">
        <v>81</v>
      </c>
      <c r="AY156" s="17" t="s">
        <v>124</v>
      </c>
      <c r="BE156" s="192">
        <f>IF(N156="základní",J156,0)</f>
        <v>0</v>
      </c>
      <c r="BF156" s="192">
        <f>IF(N156="snížená",J156,0)</f>
        <v>0</v>
      </c>
      <c r="BG156" s="192">
        <f>IF(N156="zákl. přenesená",J156,0)</f>
        <v>0</v>
      </c>
      <c r="BH156" s="192">
        <f>IF(N156="sníž. přenesená",J156,0)</f>
        <v>0</v>
      </c>
      <c r="BI156" s="192">
        <f>IF(N156="nulová",J156,0)</f>
        <v>0</v>
      </c>
      <c r="BJ156" s="17" t="s">
        <v>81</v>
      </c>
      <c r="BK156" s="192">
        <f>ROUND(I156*H156,2)</f>
        <v>0</v>
      </c>
      <c r="BL156" s="17" t="s">
        <v>129</v>
      </c>
      <c r="BM156" s="191" t="s">
        <v>253</v>
      </c>
    </row>
    <row r="157" spans="1:65" s="11" customFormat="1" ht="25.9" customHeight="1">
      <c r="B157" s="165"/>
      <c r="C157" s="166"/>
      <c r="D157" s="167" t="s">
        <v>72</v>
      </c>
      <c r="E157" s="168" t="s">
        <v>1864</v>
      </c>
      <c r="F157" s="168" t="s">
        <v>1527</v>
      </c>
      <c r="G157" s="166"/>
      <c r="H157" s="166"/>
      <c r="I157" s="169"/>
      <c r="J157" s="170">
        <f>BK157</f>
        <v>0</v>
      </c>
      <c r="K157" s="166"/>
      <c r="L157" s="171"/>
      <c r="M157" s="172"/>
      <c r="N157" s="173"/>
      <c r="O157" s="173"/>
      <c r="P157" s="174">
        <f>SUM(P158:P159)</f>
        <v>0</v>
      </c>
      <c r="Q157" s="173"/>
      <c r="R157" s="174">
        <f>SUM(R158:R159)</f>
        <v>0</v>
      </c>
      <c r="S157" s="173"/>
      <c r="T157" s="175">
        <f>SUM(T158:T159)</f>
        <v>0</v>
      </c>
      <c r="AR157" s="176" t="s">
        <v>81</v>
      </c>
      <c r="AT157" s="177" t="s">
        <v>72</v>
      </c>
      <c r="AU157" s="177" t="s">
        <v>73</v>
      </c>
      <c r="AY157" s="176" t="s">
        <v>124</v>
      </c>
      <c r="BK157" s="178">
        <f>SUM(BK158:BK159)</f>
        <v>0</v>
      </c>
    </row>
    <row r="158" spans="1:65" s="2" customFormat="1" ht="55.5" customHeight="1">
      <c r="A158" s="34"/>
      <c r="B158" s="35"/>
      <c r="C158" s="179" t="s">
        <v>153</v>
      </c>
      <c r="D158" s="179" t="s">
        <v>125</v>
      </c>
      <c r="E158" s="180" t="s">
        <v>1528</v>
      </c>
      <c r="F158" s="181" t="s">
        <v>1530</v>
      </c>
      <c r="G158" s="182" t="s">
        <v>526</v>
      </c>
      <c r="H158" s="183">
        <v>1.012</v>
      </c>
      <c r="I158" s="184"/>
      <c r="J158" s="185">
        <f>ROUND(I158*H158,2)</f>
        <v>0</v>
      </c>
      <c r="K158" s="186"/>
      <c r="L158" s="39"/>
      <c r="M158" s="187" t="s">
        <v>1</v>
      </c>
      <c r="N158" s="188" t="s">
        <v>38</v>
      </c>
      <c r="O158" s="71"/>
      <c r="P158" s="189">
        <f>O158*H158</f>
        <v>0</v>
      </c>
      <c r="Q158" s="189">
        <v>0</v>
      </c>
      <c r="R158" s="189">
        <f>Q158*H158</f>
        <v>0</v>
      </c>
      <c r="S158" s="189">
        <v>0</v>
      </c>
      <c r="T158" s="190">
        <f>S158*H158</f>
        <v>0</v>
      </c>
      <c r="U158" s="34"/>
      <c r="V158" s="34"/>
      <c r="W158" s="34"/>
      <c r="X158" s="34"/>
      <c r="Y158" s="34"/>
      <c r="Z158" s="34"/>
      <c r="AA158" s="34"/>
      <c r="AB158" s="34"/>
      <c r="AC158" s="34"/>
      <c r="AD158" s="34"/>
      <c r="AE158" s="34"/>
      <c r="AR158" s="191" t="s">
        <v>129</v>
      </c>
      <c r="AT158" s="191" t="s">
        <v>125</v>
      </c>
      <c r="AU158" s="191" t="s">
        <v>81</v>
      </c>
      <c r="AY158" s="17" t="s">
        <v>124</v>
      </c>
      <c r="BE158" s="192">
        <f>IF(N158="základní",J158,0)</f>
        <v>0</v>
      </c>
      <c r="BF158" s="192">
        <f>IF(N158="snížená",J158,0)</f>
        <v>0</v>
      </c>
      <c r="BG158" s="192">
        <f>IF(N158="zákl. přenesená",J158,0)</f>
        <v>0</v>
      </c>
      <c r="BH158" s="192">
        <f>IF(N158="sníž. přenesená",J158,0)</f>
        <v>0</v>
      </c>
      <c r="BI158" s="192">
        <f>IF(N158="nulová",J158,0)</f>
        <v>0</v>
      </c>
      <c r="BJ158" s="17" t="s">
        <v>81</v>
      </c>
      <c r="BK158" s="192">
        <f>ROUND(I158*H158,2)</f>
        <v>0</v>
      </c>
      <c r="BL158" s="17" t="s">
        <v>129</v>
      </c>
      <c r="BM158" s="191" t="s">
        <v>323</v>
      </c>
    </row>
    <row r="159" spans="1:65" s="2" customFormat="1" ht="19.5">
      <c r="A159" s="34"/>
      <c r="B159" s="35"/>
      <c r="C159" s="36"/>
      <c r="D159" s="193" t="s">
        <v>130</v>
      </c>
      <c r="E159" s="36"/>
      <c r="F159" s="194" t="s">
        <v>1531</v>
      </c>
      <c r="G159" s="36"/>
      <c r="H159" s="36"/>
      <c r="I159" s="195"/>
      <c r="J159" s="36"/>
      <c r="K159" s="36"/>
      <c r="L159" s="39"/>
      <c r="M159" s="196"/>
      <c r="N159" s="197"/>
      <c r="O159" s="71"/>
      <c r="P159" s="71"/>
      <c r="Q159" s="71"/>
      <c r="R159" s="71"/>
      <c r="S159" s="71"/>
      <c r="T159" s="72"/>
      <c r="U159" s="34"/>
      <c r="V159" s="34"/>
      <c r="W159" s="34"/>
      <c r="X159" s="34"/>
      <c r="Y159" s="34"/>
      <c r="Z159" s="34"/>
      <c r="AA159" s="34"/>
      <c r="AB159" s="34"/>
      <c r="AC159" s="34"/>
      <c r="AD159" s="34"/>
      <c r="AE159" s="34"/>
      <c r="AT159" s="17" t="s">
        <v>130</v>
      </c>
      <c r="AU159" s="17" t="s">
        <v>81</v>
      </c>
    </row>
    <row r="160" spans="1:65" s="11" customFormat="1" ht="25.9" customHeight="1">
      <c r="B160" s="165"/>
      <c r="C160" s="166"/>
      <c r="D160" s="167" t="s">
        <v>72</v>
      </c>
      <c r="E160" s="168" t="s">
        <v>1865</v>
      </c>
      <c r="F160" s="168" t="s">
        <v>1533</v>
      </c>
      <c r="G160" s="166"/>
      <c r="H160" s="166"/>
      <c r="I160" s="169"/>
      <c r="J160" s="170">
        <f>BK160</f>
        <v>0</v>
      </c>
      <c r="K160" s="166"/>
      <c r="L160" s="171"/>
      <c r="M160" s="172"/>
      <c r="N160" s="173"/>
      <c r="O160" s="173"/>
      <c r="P160" s="174">
        <f>SUM(P161:P185)</f>
        <v>0</v>
      </c>
      <c r="Q160" s="173"/>
      <c r="R160" s="174">
        <f>SUM(R161:R185)</f>
        <v>0</v>
      </c>
      <c r="S160" s="173"/>
      <c r="T160" s="175">
        <f>SUM(T161:T185)</f>
        <v>0</v>
      </c>
      <c r="AR160" s="176" t="s">
        <v>83</v>
      </c>
      <c r="AT160" s="177" t="s">
        <v>72</v>
      </c>
      <c r="AU160" s="177" t="s">
        <v>73</v>
      </c>
      <c r="AY160" s="176" t="s">
        <v>124</v>
      </c>
      <c r="BK160" s="178">
        <f>SUM(BK161:BK185)</f>
        <v>0</v>
      </c>
    </row>
    <row r="161" spans="1:65" s="2" customFormat="1" ht="49.15" customHeight="1">
      <c r="A161" s="34"/>
      <c r="B161" s="35"/>
      <c r="C161" s="179" t="s">
        <v>255</v>
      </c>
      <c r="D161" s="179" t="s">
        <v>125</v>
      </c>
      <c r="E161" s="180" t="s">
        <v>1866</v>
      </c>
      <c r="F161" s="181" t="s">
        <v>1867</v>
      </c>
      <c r="G161" s="182" t="s">
        <v>235</v>
      </c>
      <c r="H161" s="183">
        <v>301</v>
      </c>
      <c r="I161" s="184"/>
      <c r="J161" s="185">
        <f>ROUND(I161*H161,2)</f>
        <v>0</v>
      </c>
      <c r="K161" s="186"/>
      <c r="L161" s="39"/>
      <c r="M161" s="187" t="s">
        <v>1</v>
      </c>
      <c r="N161" s="188" t="s">
        <v>38</v>
      </c>
      <c r="O161" s="71"/>
      <c r="P161" s="189">
        <f>O161*H161</f>
        <v>0</v>
      </c>
      <c r="Q161" s="189">
        <v>0</v>
      </c>
      <c r="R161" s="189">
        <f>Q161*H161</f>
        <v>0</v>
      </c>
      <c r="S161" s="189">
        <v>0</v>
      </c>
      <c r="T161" s="190">
        <f>S161*H161</f>
        <v>0</v>
      </c>
      <c r="U161" s="34"/>
      <c r="V161" s="34"/>
      <c r="W161" s="34"/>
      <c r="X161" s="34"/>
      <c r="Y161" s="34"/>
      <c r="Z161" s="34"/>
      <c r="AA161" s="34"/>
      <c r="AB161" s="34"/>
      <c r="AC161" s="34"/>
      <c r="AD161" s="34"/>
      <c r="AE161" s="34"/>
      <c r="AR161" s="191" t="s">
        <v>162</v>
      </c>
      <c r="AT161" s="191" t="s">
        <v>125</v>
      </c>
      <c r="AU161" s="191" t="s">
        <v>81</v>
      </c>
      <c r="AY161" s="17" t="s">
        <v>124</v>
      </c>
      <c r="BE161" s="192">
        <f>IF(N161="základní",J161,0)</f>
        <v>0</v>
      </c>
      <c r="BF161" s="192">
        <f>IF(N161="snížená",J161,0)</f>
        <v>0</v>
      </c>
      <c r="BG161" s="192">
        <f>IF(N161="zákl. přenesená",J161,0)</f>
        <v>0</v>
      </c>
      <c r="BH161" s="192">
        <f>IF(N161="sníž. přenesená",J161,0)</f>
        <v>0</v>
      </c>
      <c r="BI161" s="192">
        <f>IF(N161="nulová",J161,0)</f>
        <v>0</v>
      </c>
      <c r="BJ161" s="17" t="s">
        <v>81</v>
      </c>
      <c r="BK161" s="192">
        <f>ROUND(I161*H161,2)</f>
        <v>0</v>
      </c>
      <c r="BL161" s="17" t="s">
        <v>162</v>
      </c>
      <c r="BM161" s="191" t="s">
        <v>258</v>
      </c>
    </row>
    <row r="162" spans="1:65" s="12" customFormat="1" ht="11.25">
      <c r="B162" s="203"/>
      <c r="C162" s="204"/>
      <c r="D162" s="193" t="s">
        <v>200</v>
      </c>
      <c r="E162" s="205" t="s">
        <v>1</v>
      </c>
      <c r="F162" s="206" t="s">
        <v>1868</v>
      </c>
      <c r="G162" s="204"/>
      <c r="H162" s="205" t="s">
        <v>1</v>
      </c>
      <c r="I162" s="207"/>
      <c r="J162" s="204"/>
      <c r="K162" s="204"/>
      <c r="L162" s="208"/>
      <c r="M162" s="209"/>
      <c r="N162" s="210"/>
      <c r="O162" s="210"/>
      <c r="P162" s="210"/>
      <c r="Q162" s="210"/>
      <c r="R162" s="210"/>
      <c r="S162" s="210"/>
      <c r="T162" s="211"/>
      <c r="AT162" s="212" t="s">
        <v>200</v>
      </c>
      <c r="AU162" s="212" t="s">
        <v>81</v>
      </c>
      <c r="AV162" s="12" t="s">
        <v>81</v>
      </c>
      <c r="AW162" s="12" t="s">
        <v>30</v>
      </c>
      <c r="AX162" s="12" t="s">
        <v>73</v>
      </c>
      <c r="AY162" s="212" t="s">
        <v>124</v>
      </c>
    </row>
    <row r="163" spans="1:65" s="13" customFormat="1" ht="11.25">
      <c r="B163" s="213"/>
      <c r="C163" s="214"/>
      <c r="D163" s="193" t="s">
        <v>200</v>
      </c>
      <c r="E163" s="215" t="s">
        <v>1</v>
      </c>
      <c r="F163" s="216" t="s">
        <v>1869</v>
      </c>
      <c r="G163" s="214"/>
      <c r="H163" s="217">
        <v>301</v>
      </c>
      <c r="I163" s="218"/>
      <c r="J163" s="214"/>
      <c r="K163" s="214"/>
      <c r="L163" s="219"/>
      <c r="M163" s="220"/>
      <c r="N163" s="221"/>
      <c r="O163" s="221"/>
      <c r="P163" s="221"/>
      <c r="Q163" s="221"/>
      <c r="R163" s="221"/>
      <c r="S163" s="221"/>
      <c r="T163" s="222"/>
      <c r="AT163" s="223" t="s">
        <v>200</v>
      </c>
      <c r="AU163" s="223" t="s">
        <v>81</v>
      </c>
      <c r="AV163" s="13" t="s">
        <v>83</v>
      </c>
      <c r="AW163" s="13" t="s">
        <v>30</v>
      </c>
      <c r="AX163" s="13" t="s">
        <v>73</v>
      </c>
      <c r="AY163" s="223" t="s">
        <v>124</v>
      </c>
    </row>
    <row r="164" spans="1:65" s="14" customFormat="1" ht="11.25">
      <c r="B164" s="224"/>
      <c r="C164" s="225"/>
      <c r="D164" s="193" t="s">
        <v>200</v>
      </c>
      <c r="E164" s="226" t="s">
        <v>1</v>
      </c>
      <c r="F164" s="227" t="s">
        <v>205</v>
      </c>
      <c r="G164" s="225"/>
      <c r="H164" s="228">
        <v>301</v>
      </c>
      <c r="I164" s="229"/>
      <c r="J164" s="225"/>
      <c r="K164" s="225"/>
      <c r="L164" s="230"/>
      <c r="M164" s="231"/>
      <c r="N164" s="232"/>
      <c r="O164" s="232"/>
      <c r="P164" s="232"/>
      <c r="Q164" s="232"/>
      <c r="R164" s="232"/>
      <c r="S164" s="232"/>
      <c r="T164" s="233"/>
      <c r="AT164" s="234" t="s">
        <v>200</v>
      </c>
      <c r="AU164" s="234" t="s">
        <v>81</v>
      </c>
      <c r="AV164" s="14" t="s">
        <v>129</v>
      </c>
      <c r="AW164" s="14" t="s">
        <v>30</v>
      </c>
      <c r="AX164" s="14" t="s">
        <v>81</v>
      </c>
      <c r="AY164" s="234" t="s">
        <v>124</v>
      </c>
    </row>
    <row r="165" spans="1:65" s="2" customFormat="1" ht="49.15" customHeight="1">
      <c r="A165" s="34"/>
      <c r="B165" s="35"/>
      <c r="C165" s="179" t="s">
        <v>158</v>
      </c>
      <c r="D165" s="179" t="s">
        <v>125</v>
      </c>
      <c r="E165" s="180" t="s">
        <v>1870</v>
      </c>
      <c r="F165" s="181" t="s">
        <v>1871</v>
      </c>
      <c r="G165" s="182" t="s">
        <v>235</v>
      </c>
      <c r="H165" s="183">
        <v>34</v>
      </c>
      <c r="I165" s="184"/>
      <c r="J165" s="185">
        <f>ROUND(I165*H165,2)</f>
        <v>0</v>
      </c>
      <c r="K165" s="186"/>
      <c r="L165" s="39"/>
      <c r="M165" s="187" t="s">
        <v>1</v>
      </c>
      <c r="N165" s="188" t="s">
        <v>38</v>
      </c>
      <c r="O165" s="71"/>
      <c r="P165" s="189">
        <f>O165*H165</f>
        <v>0</v>
      </c>
      <c r="Q165" s="189">
        <v>0</v>
      </c>
      <c r="R165" s="189">
        <f>Q165*H165</f>
        <v>0</v>
      </c>
      <c r="S165" s="189">
        <v>0</v>
      </c>
      <c r="T165" s="190">
        <f>S165*H165</f>
        <v>0</v>
      </c>
      <c r="U165" s="34"/>
      <c r="V165" s="34"/>
      <c r="W165" s="34"/>
      <c r="X165" s="34"/>
      <c r="Y165" s="34"/>
      <c r="Z165" s="34"/>
      <c r="AA165" s="34"/>
      <c r="AB165" s="34"/>
      <c r="AC165" s="34"/>
      <c r="AD165" s="34"/>
      <c r="AE165" s="34"/>
      <c r="AR165" s="191" t="s">
        <v>162</v>
      </c>
      <c r="AT165" s="191" t="s">
        <v>125</v>
      </c>
      <c r="AU165" s="191" t="s">
        <v>81</v>
      </c>
      <c r="AY165" s="17" t="s">
        <v>124</v>
      </c>
      <c r="BE165" s="192">
        <f>IF(N165="základní",J165,0)</f>
        <v>0</v>
      </c>
      <c r="BF165" s="192">
        <f>IF(N165="snížená",J165,0)</f>
        <v>0</v>
      </c>
      <c r="BG165" s="192">
        <f>IF(N165="zákl. přenesená",J165,0)</f>
        <v>0</v>
      </c>
      <c r="BH165" s="192">
        <f>IF(N165="sníž. přenesená",J165,0)</f>
        <v>0</v>
      </c>
      <c r="BI165" s="192">
        <f>IF(N165="nulová",J165,0)</f>
        <v>0</v>
      </c>
      <c r="BJ165" s="17" t="s">
        <v>81</v>
      </c>
      <c r="BK165" s="192">
        <f>ROUND(I165*H165,2)</f>
        <v>0</v>
      </c>
      <c r="BL165" s="17" t="s">
        <v>162</v>
      </c>
      <c r="BM165" s="191" t="s">
        <v>347</v>
      </c>
    </row>
    <row r="166" spans="1:65" s="13" customFormat="1" ht="11.25">
      <c r="B166" s="213"/>
      <c r="C166" s="214"/>
      <c r="D166" s="193" t="s">
        <v>200</v>
      </c>
      <c r="E166" s="215" t="s">
        <v>1</v>
      </c>
      <c r="F166" s="216" t="s">
        <v>264</v>
      </c>
      <c r="G166" s="214"/>
      <c r="H166" s="217">
        <v>34</v>
      </c>
      <c r="I166" s="218"/>
      <c r="J166" s="214"/>
      <c r="K166" s="214"/>
      <c r="L166" s="219"/>
      <c r="M166" s="220"/>
      <c r="N166" s="221"/>
      <c r="O166" s="221"/>
      <c r="P166" s="221"/>
      <c r="Q166" s="221"/>
      <c r="R166" s="221"/>
      <c r="S166" s="221"/>
      <c r="T166" s="222"/>
      <c r="AT166" s="223" t="s">
        <v>200</v>
      </c>
      <c r="AU166" s="223" t="s">
        <v>81</v>
      </c>
      <c r="AV166" s="13" t="s">
        <v>83</v>
      </c>
      <c r="AW166" s="13" t="s">
        <v>30</v>
      </c>
      <c r="AX166" s="13" t="s">
        <v>73</v>
      </c>
      <c r="AY166" s="223" t="s">
        <v>124</v>
      </c>
    </row>
    <row r="167" spans="1:65" s="14" customFormat="1" ht="11.25">
      <c r="B167" s="224"/>
      <c r="C167" s="225"/>
      <c r="D167" s="193" t="s">
        <v>200</v>
      </c>
      <c r="E167" s="226" t="s">
        <v>1</v>
      </c>
      <c r="F167" s="227" t="s">
        <v>205</v>
      </c>
      <c r="G167" s="225"/>
      <c r="H167" s="228">
        <v>34</v>
      </c>
      <c r="I167" s="229"/>
      <c r="J167" s="225"/>
      <c r="K167" s="225"/>
      <c r="L167" s="230"/>
      <c r="M167" s="231"/>
      <c r="N167" s="232"/>
      <c r="O167" s="232"/>
      <c r="P167" s="232"/>
      <c r="Q167" s="232"/>
      <c r="R167" s="232"/>
      <c r="S167" s="232"/>
      <c r="T167" s="233"/>
      <c r="AT167" s="234" t="s">
        <v>200</v>
      </c>
      <c r="AU167" s="234" t="s">
        <v>81</v>
      </c>
      <c r="AV167" s="14" t="s">
        <v>129</v>
      </c>
      <c r="AW167" s="14" t="s">
        <v>30</v>
      </c>
      <c r="AX167" s="14" t="s">
        <v>81</v>
      </c>
      <c r="AY167" s="234" t="s">
        <v>124</v>
      </c>
    </row>
    <row r="168" spans="1:65" s="2" customFormat="1" ht="55.5" customHeight="1">
      <c r="A168" s="34"/>
      <c r="B168" s="35"/>
      <c r="C168" s="179" t="s">
        <v>8</v>
      </c>
      <c r="D168" s="179" t="s">
        <v>125</v>
      </c>
      <c r="E168" s="180" t="s">
        <v>1872</v>
      </c>
      <c r="F168" s="181" t="s">
        <v>1536</v>
      </c>
      <c r="G168" s="182" t="s">
        <v>235</v>
      </c>
      <c r="H168" s="183">
        <v>302</v>
      </c>
      <c r="I168" s="184"/>
      <c r="J168" s="185">
        <f>ROUND(I168*H168,2)</f>
        <v>0</v>
      </c>
      <c r="K168" s="186"/>
      <c r="L168" s="39"/>
      <c r="M168" s="187" t="s">
        <v>1</v>
      </c>
      <c r="N168" s="188" t="s">
        <v>38</v>
      </c>
      <c r="O168" s="71"/>
      <c r="P168" s="189">
        <f>O168*H168</f>
        <v>0</v>
      </c>
      <c r="Q168" s="189">
        <v>0</v>
      </c>
      <c r="R168" s="189">
        <f>Q168*H168</f>
        <v>0</v>
      </c>
      <c r="S168" s="189">
        <v>0</v>
      </c>
      <c r="T168" s="190">
        <f>S168*H168</f>
        <v>0</v>
      </c>
      <c r="U168" s="34"/>
      <c r="V168" s="34"/>
      <c r="W168" s="34"/>
      <c r="X168" s="34"/>
      <c r="Y168" s="34"/>
      <c r="Z168" s="34"/>
      <c r="AA168" s="34"/>
      <c r="AB168" s="34"/>
      <c r="AC168" s="34"/>
      <c r="AD168" s="34"/>
      <c r="AE168" s="34"/>
      <c r="AR168" s="191" t="s">
        <v>162</v>
      </c>
      <c r="AT168" s="191" t="s">
        <v>125</v>
      </c>
      <c r="AU168" s="191" t="s">
        <v>81</v>
      </c>
      <c r="AY168" s="17" t="s">
        <v>124</v>
      </c>
      <c r="BE168" s="192">
        <f>IF(N168="základní",J168,0)</f>
        <v>0</v>
      </c>
      <c r="BF168" s="192">
        <f>IF(N168="snížená",J168,0)</f>
        <v>0</v>
      </c>
      <c r="BG168" s="192">
        <f>IF(N168="zákl. přenesená",J168,0)</f>
        <v>0</v>
      </c>
      <c r="BH168" s="192">
        <f>IF(N168="sníž. přenesená",J168,0)</f>
        <v>0</v>
      </c>
      <c r="BI168" s="192">
        <f>IF(N168="nulová",J168,0)</f>
        <v>0</v>
      </c>
      <c r="BJ168" s="17" t="s">
        <v>81</v>
      </c>
      <c r="BK168" s="192">
        <f>ROUND(I168*H168,2)</f>
        <v>0</v>
      </c>
      <c r="BL168" s="17" t="s">
        <v>162</v>
      </c>
      <c r="BM168" s="191" t="s">
        <v>388</v>
      </c>
    </row>
    <row r="169" spans="1:65" s="2" customFormat="1" ht="19.5">
      <c r="A169" s="34"/>
      <c r="B169" s="35"/>
      <c r="C169" s="36"/>
      <c r="D169" s="193" t="s">
        <v>130</v>
      </c>
      <c r="E169" s="36"/>
      <c r="F169" s="194" t="s">
        <v>1537</v>
      </c>
      <c r="G169" s="36"/>
      <c r="H169" s="36"/>
      <c r="I169" s="195"/>
      <c r="J169" s="36"/>
      <c r="K169" s="36"/>
      <c r="L169" s="39"/>
      <c r="M169" s="196"/>
      <c r="N169" s="197"/>
      <c r="O169" s="71"/>
      <c r="P169" s="71"/>
      <c r="Q169" s="71"/>
      <c r="R169" s="71"/>
      <c r="S169" s="71"/>
      <c r="T169" s="72"/>
      <c r="U169" s="34"/>
      <c r="V169" s="34"/>
      <c r="W169" s="34"/>
      <c r="X169" s="34"/>
      <c r="Y169" s="34"/>
      <c r="Z169" s="34"/>
      <c r="AA169" s="34"/>
      <c r="AB169" s="34"/>
      <c r="AC169" s="34"/>
      <c r="AD169" s="34"/>
      <c r="AE169" s="34"/>
      <c r="AT169" s="17" t="s">
        <v>130</v>
      </c>
      <c r="AU169" s="17" t="s">
        <v>81</v>
      </c>
    </row>
    <row r="170" spans="1:65" s="12" customFormat="1" ht="11.25">
      <c r="B170" s="203"/>
      <c r="C170" s="204"/>
      <c r="D170" s="193" t="s">
        <v>200</v>
      </c>
      <c r="E170" s="205" t="s">
        <v>1</v>
      </c>
      <c r="F170" s="206" t="s">
        <v>1873</v>
      </c>
      <c r="G170" s="204"/>
      <c r="H170" s="205" t="s">
        <v>1</v>
      </c>
      <c r="I170" s="207"/>
      <c r="J170" s="204"/>
      <c r="K170" s="204"/>
      <c r="L170" s="208"/>
      <c r="M170" s="209"/>
      <c r="N170" s="210"/>
      <c r="O170" s="210"/>
      <c r="P170" s="210"/>
      <c r="Q170" s="210"/>
      <c r="R170" s="210"/>
      <c r="S170" s="210"/>
      <c r="T170" s="211"/>
      <c r="AT170" s="212" t="s">
        <v>200</v>
      </c>
      <c r="AU170" s="212" t="s">
        <v>81</v>
      </c>
      <c r="AV170" s="12" t="s">
        <v>81</v>
      </c>
      <c r="AW170" s="12" t="s">
        <v>30</v>
      </c>
      <c r="AX170" s="12" t="s">
        <v>73</v>
      </c>
      <c r="AY170" s="212" t="s">
        <v>124</v>
      </c>
    </row>
    <row r="171" spans="1:65" s="13" customFormat="1" ht="11.25">
      <c r="B171" s="213"/>
      <c r="C171" s="214"/>
      <c r="D171" s="193" t="s">
        <v>200</v>
      </c>
      <c r="E171" s="215" t="s">
        <v>1</v>
      </c>
      <c r="F171" s="216" t="s">
        <v>1874</v>
      </c>
      <c r="G171" s="214"/>
      <c r="H171" s="217">
        <v>302</v>
      </c>
      <c r="I171" s="218"/>
      <c r="J171" s="214"/>
      <c r="K171" s="214"/>
      <c r="L171" s="219"/>
      <c r="M171" s="220"/>
      <c r="N171" s="221"/>
      <c r="O171" s="221"/>
      <c r="P171" s="221"/>
      <c r="Q171" s="221"/>
      <c r="R171" s="221"/>
      <c r="S171" s="221"/>
      <c r="T171" s="222"/>
      <c r="AT171" s="223" t="s">
        <v>200</v>
      </c>
      <c r="AU171" s="223" t="s">
        <v>81</v>
      </c>
      <c r="AV171" s="13" t="s">
        <v>83</v>
      </c>
      <c r="AW171" s="13" t="s">
        <v>30</v>
      </c>
      <c r="AX171" s="13" t="s">
        <v>73</v>
      </c>
      <c r="AY171" s="223" t="s">
        <v>124</v>
      </c>
    </row>
    <row r="172" spans="1:65" s="14" customFormat="1" ht="11.25">
      <c r="B172" s="224"/>
      <c r="C172" s="225"/>
      <c r="D172" s="193" t="s">
        <v>200</v>
      </c>
      <c r="E172" s="226" t="s">
        <v>1</v>
      </c>
      <c r="F172" s="227" t="s">
        <v>205</v>
      </c>
      <c r="G172" s="225"/>
      <c r="H172" s="228">
        <v>302</v>
      </c>
      <c r="I172" s="229"/>
      <c r="J172" s="225"/>
      <c r="K172" s="225"/>
      <c r="L172" s="230"/>
      <c r="M172" s="231"/>
      <c r="N172" s="232"/>
      <c r="O172" s="232"/>
      <c r="P172" s="232"/>
      <c r="Q172" s="232"/>
      <c r="R172" s="232"/>
      <c r="S172" s="232"/>
      <c r="T172" s="233"/>
      <c r="AT172" s="234" t="s">
        <v>200</v>
      </c>
      <c r="AU172" s="234" t="s">
        <v>81</v>
      </c>
      <c r="AV172" s="14" t="s">
        <v>129</v>
      </c>
      <c r="AW172" s="14" t="s">
        <v>30</v>
      </c>
      <c r="AX172" s="14" t="s">
        <v>81</v>
      </c>
      <c r="AY172" s="234" t="s">
        <v>124</v>
      </c>
    </row>
    <row r="173" spans="1:65" s="2" customFormat="1" ht="24.2" customHeight="1">
      <c r="A173" s="34"/>
      <c r="B173" s="35"/>
      <c r="C173" s="179" t="s">
        <v>162</v>
      </c>
      <c r="D173" s="179" t="s">
        <v>125</v>
      </c>
      <c r="E173" s="180" t="s">
        <v>1875</v>
      </c>
      <c r="F173" s="181" t="s">
        <v>1876</v>
      </c>
      <c r="G173" s="182" t="s">
        <v>235</v>
      </c>
      <c r="H173" s="183">
        <v>207</v>
      </c>
      <c r="I173" s="184"/>
      <c r="J173" s="185">
        <f>ROUND(I173*H173,2)</f>
        <v>0</v>
      </c>
      <c r="K173" s="186"/>
      <c r="L173" s="39"/>
      <c r="M173" s="187" t="s">
        <v>1</v>
      </c>
      <c r="N173" s="188" t="s">
        <v>38</v>
      </c>
      <c r="O173" s="71"/>
      <c r="P173" s="189">
        <f>O173*H173</f>
        <v>0</v>
      </c>
      <c r="Q173" s="189">
        <v>0</v>
      </c>
      <c r="R173" s="189">
        <f>Q173*H173</f>
        <v>0</v>
      </c>
      <c r="S173" s="189">
        <v>0</v>
      </c>
      <c r="T173" s="190">
        <f>S173*H173</f>
        <v>0</v>
      </c>
      <c r="U173" s="34"/>
      <c r="V173" s="34"/>
      <c r="W173" s="34"/>
      <c r="X173" s="34"/>
      <c r="Y173" s="34"/>
      <c r="Z173" s="34"/>
      <c r="AA173" s="34"/>
      <c r="AB173" s="34"/>
      <c r="AC173" s="34"/>
      <c r="AD173" s="34"/>
      <c r="AE173" s="34"/>
      <c r="AR173" s="191" t="s">
        <v>162</v>
      </c>
      <c r="AT173" s="191" t="s">
        <v>125</v>
      </c>
      <c r="AU173" s="191" t="s">
        <v>81</v>
      </c>
      <c r="AY173" s="17" t="s">
        <v>124</v>
      </c>
      <c r="BE173" s="192">
        <f>IF(N173="základní",J173,0)</f>
        <v>0</v>
      </c>
      <c r="BF173" s="192">
        <f>IF(N173="snížená",J173,0)</f>
        <v>0</v>
      </c>
      <c r="BG173" s="192">
        <f>IF(N173="zákl. přenesená",J173,0)</f>
        <v>0</v>
      </c>
      <c r="BH173" s="192">
        <f>IF(N173="sníž. přenesená",J173,0)</f>
        <v>0</v>
      </c>
      <c r="BI173" s="192">
        <f>IF(N173="nulová",J173,0)</f>
        <v>0</v>
      </c>
      <c r="BJ173" s="17" t="s">
        <v>81</v>
      </c>
      <c r="BK173" s="192">
        <f>ROUND(I173*H173,2)</f>
        <v>0</v>
      </c>
      <c r="BL173" s="17" t="s">
        <v>162</v>
      </c>
      <c r="BM173" s="191" t="s">
        <v>402</v>
      </c>
    </row>
    <row r="174" spans="1:65" s="2" customFormat="1" ht="24.2" customHeight="1">
      <c r="A174" s="34"/>
      <c r="B174" s="35"/>
      <c r="C174" s="179" t="s">
        <v>261</v>
      </c>
      <c r="D174" s="179" t="s">
        <v>125</v>
      </c>
      <c r="E174" s="180" t="s">
        <v>1877</v>
      </c>
      <c r="F174" s="181" t="s">
        <v>1878</v>
      </c>
      <c r="G174" s="182" t="s">
        <v>235</v>
      </c>
      <c r="H174" s="183">
        <v>23</v>
      </c>
      <c r="I174" s="184"/>
      <c r="J174" s="185">
        <f>ROUND(I174*H174,2)</f>
        <v>0</v>
      </c>
      <c r="K174" s="186"/>
      <c r="L174" s="39"/>
      <c r="M174" s="187" t="s">
        <v>1</v>
      </c>
      <c r="N174" s="188" t="s">
        <v>38</v>
      </c>
      <c r="O174" s="71"/>
      <c r="P174" s="189">
        <f>O174*H174</f>
        <v>0</v>
      </c>
      <c r="Q174" s="189">
        <v>0</v>
      </c>
      <c r="R174" s="189">
        <f>Q174*H174</f>
        <v>0</v>
      </c>
      <c r="S174" s="189">
        <v>0</v>
      </c>
      <c r="T174" s="190">
        <f>S174*H174</f>
        <v>0</v>
      </c>
      <c r="U174" s="34"/>
      <c r="V174" s="34"/>
      <c r="W174" s="34"/>
      <c r="X174" s="34"/>
      <c r="Y174" s="34"/>
      <c r="Z174" s="34"/>
      <c r="AA174" s="34"/>
      <c r="AB174" s="34"/>
      <c r="AC174" s="34"/>
      <c r="AD174" s="34"/>
      <c r="AE174" s="34"/>
      <c r="AR174" s="191" t="s">
        <v>162</v>
      </c>
      <c r="AT174" s="191" t="s">
        <v>125</v>
      </c>
      <c r="AU174" s="191" t="s">
        <v>81</v>
      </c>
      <c r="AY174" s="17" t="s">
        <v>124</v>
      </c>
      <c r="BE174" s="192">
        <f>IF(N174="základní",J174,0)</f>
        <v>0</v>
      </c>
      <c r="BF174" s="192">
        <f>IF(N174="snížená",J174,0)</f>
        <v>0</v>
      </c>
      <c r="BG174" s="192">
        <f>IF(N174="zákl. přenesená",J174,0)</f>
        <v>0</v>
      </c>
      <c r="BH174" s="192">
        <f>IF(N174="sníž. přenesená",J174,0)</f>
        <v>0</v>
      </c>
      <c r="BI174" s="192">
        <f>IF(N174="nulová",J174,0)</f>
        <v>0</v>
      </c>
      <c r="BJ174" s="17" t="s">
        <v>81</v>
      </c>
      <c r="BK174" s="192">
        <f>ROUND(I174*H174,2)</f>
        <v>0</v>
      </c>
      <c r="BL174" s="17" t="s">
        <v>162</v>
      </c>
      <c r="BM174" s="191" t="s">
        <v>264</v>
      </c>
    </row>
    <row r="175" spans="1:65" s="2" customFormat="1" ht="24.2" customHeight="1">
      <c r="A175" s="34"/>
      <c r="B175" s="35"/>
      <c r="C175" s="179" t="s">
        <v>167</v>
      </c>
      <c r="D175" s="179" t="s">
        <v>125</v>
      </c>
      <c r="E175" s="180" t="s">
        <v>1879</v>
      </c>
      <c r="F175" s="181" t="s">
        <v>1880</v>
      </c>
      <c r="G175" s="182" t="s">
        <v>235</v>
      </c>
      <c r="H175" s="183">
        <v>72</v>
      </c>
      <c r="I175" s="184"/>
      <c r="J175" s="185">
        <f>ROUND(I175*H175,2)</f>
        <v>0</v>
      </c>
      <c r="K175" s="186"/>
      <c r="L175" s="39"/>
      <c r="M175" s="187" t="s">
        <v>1</v>
      </c>
      <c r="N175" s="188" t="s">
        <v>38</v>
      </c>
      <c r="O175" s="71"/>
      <c r="P175" s="189">
        <f>O175*H175</f>
        <v>0</v>
      </c>
      <c r="Q175" s="189">
        <v>0</v>
      </c>
      <c r="R175" s="189">
        <f>Q175*H175</f>
        <v>0</v>
      </c>
      <c r="S175" s="189">
        <v>0</v>
      </c>
      <c r="T175" s="190">
        <f>S175*H175</f>
        <v>0</v>
      </c>
      <c r="U175" s="34"/>
      <c r="V175" s="34"/>
      <c r="W175" s="34"/>
      <c r="X175" s="34"/>
      <c r="Y175" s="34"/>
      <c r="Z175" s="34"/>
      <c r="AA175" s="34"/>
      <c r="AB175" s="34"/>
      <c r="AC175" s="34"/>
      <c r="AD175" s="34"/>
      <c r="AE175" s="34"/>
      <c r="AR175" s="191" t="s">
        <v>162</v>
      </c>
      <c r="AT175" s="191" t="s">
        <v>125</v>
      </c>
      <c r="AU175" s="191" t="s">
        <v>81</v>
      </c>
      <c r="AY175" s="17" t="s">
        <v>124</v>
      </c>
      <c r="BE175" s="192">
        <f>IF(N175="základní",J175,0)</f>
        <v>0</v>
      </c>
      <c r="BF175" s="192">
        <f>IF(N175="snížená",J175,0)</f>
        <v>0</v>
      </c>
      <c r="BG175" s="192">
        <f>IF(N175="zákl. přenesená",J175,0)</f>
        <v>0</v>
      </c>
      <c r="BH175" s="192">
        <f>IF(N175="sníž. přenesená",J175,0)</f>
        <v>0</v>
      </c>
      <c r="BI175" s="192">
        <f>IF(N175="nulová",J175,0)</f>
        <v>0</v>
      </c>
      <c r="BJ175" s="17" t="s">
        <v>81</v>
      </c>
      <c r="BK175" s="192">
        <f>ROUND(I175*H175,2)</f>
        <v>0</v>
      </c>
      <c r="BL175" s="17" t="s">
        <v>162</v>
      </c>
      <c r="BM175" s="191" t="s">
        <v>273</v>
      </c>
    </row>
    <row r="176" spans="1:65" s="2" customFormat="1" ht="55.5" customHeight="1">
      <c r="A176" s="34"/>
      <c r="B176" s="35"/>
      <c r="C176" s="179" t="s">
        <v>300</v>
      </c>
      <c r="D176" s="179" t="s">
        <v>125</v>
      </c>
      <c r="E176" s="180" t="s">
        <v>1881</v>
      </c>
      <c r="F176" s="181" t="s">
        <v>1882</v>
      </c>
      <c r="G176" s="182" t="s">
        <v>235</v>
      </c>
      <c r="H176" s="183">
        <v>33</v>
      </c>
      <c r="I176" s="184"/>
      <c r="J176" s="185">
        <f>ROUND(I176*H176,2)</f>
        <v>0</v>
      </c>
      <c r="K176" s="186"/>
      <c r="L176" s="39"/>
      <c r="M176" s="187" t="s">
        <v>1</v>
      </c>
      <c r="N176" s="188" t="s">
        <v>38</v>
      </c>
      <c r="O176" s="71"/>
      <c r="P176" s="189">
        <f>O176*H176</f>
        <v>0</v>
      </c>
      <c r="Q176" s="189">
        <v>0</v>
      </c>
      <c r="R176" s="189">
        <f>Q176*H176</f>
        <v>0</v>
      </c>
      <c r="S176" s="189">
        <v>0</v>
      </c>
      <c r="T176" s="190">
        <f>S176*H176</f>
        <v>0</v>
      </c>
      <c r="U176" s="34"/>
      <c r="V176" s="34"/>
      <c r="W176" s="34"/>
      <c r="X176" s="34"/>
      <c r="Y176" s="34"/>
      <c r="Z176" s="34"/>
      <c r="AA176" s="34"/>
      <c r="AB176" s="34"/>
      <c r="AC176" s="34"/>
      <c r="AD176" s="34"/>
      <c r="AE176" s="34"/>
      <c r="AR176" s="191" t="s">
        <v>162</v>
      </c>
      <c r="AT176" s="191" t="s">
        <v>125</v>
      </c>
      <c r="AU176" s="191" t="s">
        <v>81</v>
      </c>
      <c r="AY176" s="17" t="s">
        <v>124</v>
      </c>
      <c r="BE176" s="192">
        <f>IF(N176="základní",J176,0)</f>
        <v>0</v>
      </c>
      <c r="BF176" s="192">
        <f>IF(N176="snížená",J176,0)</f>
        <v>0</v>
      </c>
      <c r="BG176" s="192">
        <f>IF(N176="zákl. přenesená",J176,0)</f>
        <v>0</v>
      </c>
      <c r="BH176" s="192">
        <f>IF(N176="sníž. přenesená",J176,0)</f>
        <v>0</v>
      </c>
      <c r="BI176" s="192">
        <f>IF(N176="nulová",J176,0)</f>
        <v>0</v>
      </c>
      <c r="BJ176" s="17" t="s">
        <v>81</v>
      </c>
      <c r="BK176" s="192">
        <f>ROUND(I176*H176,2)</f>
        <v>0</v>
      </c>
      <c r="BL176" s="17" t="s">
        <v>162</v>
      </c>
      <c r="BM176" s="191" t="s">
        <v>303</v>
      </c>
    </row>
    <row r="177" spans="1:65" s="2" customFormat="1" ht="19.5">
      <c r="A177" s="34"/>
      <c r="B177" s="35"/>
      <c r="C177" s="36"/>
      <c r="D177" s="193" t="s">
        <v>130</v>
      </c>
      <c r="E177" s="36"/>
      <c r="F177" s="194" t="s">
        <v>1537</v>
      </c>
      <c r="G177" s="36"/>
      <c r="H177" s="36"/>
      <c r="I177" s="195"/>
      <c r="J177" s="36"/>
      <c r="K177" s="36"/>
      <c r="L177" s="39"/>
      <c r="M177" s="196"/>
      <c r="N177" s="197"/>
      <c r="O177" s="71"/>
      <c r="P177" s="71"/>
      <c r="Q177" s="71"/>
      <c r="R177" s="71"/>
      <c r="S177" s="71"/>
      <c r="T177" s="72"/>
      <c r="U177" s="34"/>
      <c r="V177" s="34"/>
      <c r="W177" s="34"/>
      <c r="X177" s="34"/>
      <c r="Y177" s="34"/>
      <c r="Z177" s="34"/>
      <c r="AA177" s="34"/>
      <c r="AB177" s="34"/>
      <c r="AC177" s="34"/>
      <c r="AD177" s="34"/>
      <c r="AE177" s="34"/>
      <c r="AT177" s="17" t="s">
        <v>130</v>
      </c>
      <c r="AU177" s="17" t="s">
        <v>81</v>
      </c>
    </row>
    <row r="178" spans="1:65" s="12" customFormat="1" ht="11.25">
      <c r="B178" s="203"/>
      <c r="C178" s="204"/>
      <c r="D178" s="193" t="s">
        <v>200</v>
      </c>
      <c r="E178" s="205" t="s">
        <v>1</v>
      </c>
      <c r="F178" s="206" t="s">
        <v>1868</v>
      </c>
      <c r="G178" s="204"/>
      <c r="H178" s="205" t="s">
        <v>1</v>
      </c>
      <c r="I178" s="207"/>
      <c r="J178" s="204"/>
      <c r="K178" s="204"/>
      <c r="L178" s="208"/>
      <c r="M178" s="209"/>
      <c r="N178" s="210"/>
      <c r="O178" s="210"/>
      <c r="P178" s="210"/>
      <c r="Q178" s="210"/>
      <c r="R178" s="210"/>
      <c r="S178" s="210"/>
      <c r="T178" s="211"/>
      <c r="AT178" s="212" t="s">
        <v>200</v>
      </c>
      <c r="AU178" s="212" t="s">
        <v>81</v>
      </c>
      <c r="AV178" s="12" t="s">
        <v>81</v>
      </c>
      <c r="AW178" s="12" t="s">
        <v>30</v>
      </c>
      <c r="AX178" s="12" t="s">
        <v>73</v>
      </c>
      <c r="AY178" s="212" t="s">
        <v>124</v>
      </c>
    </row>
    <row r="179" spans="1:65" s="13" customFormat="1" ht="11.25">
      <c r="B179" s="213"/>
      <c r="C179" s="214"/>
      <c r="D179" s="193" t="s">
        <v>200</v>
      </c>
      <c r="E179" s="215" t="s">
        <v>1</v>
      </c>
      <c r="F179" s="216" t="s">
        <v>1883</v>
      </c>
      <c r="G179" s="214"/>
      <c r="H179" s="217">
        <v>33</v>
      </c>
      <c r="I179" s="218"/>
      <c r="J179" s="214"/>
      <c r="K179" s="214"/>
      <c r="L179" s="219"/>
      <c r="M179" s="220"/>
      <c r="N179" s="221"/>
      <c r="O179" s="221"/>
      <c r="P179" s="221"/>
      <c r="Q179" s="221"/>
      <c r="R179" s="221"/>
      <c r="S179" s="221"/>
      <c r="T179" s="222"/>
      <c r="AT179" s="223" t="s">
        <v>200</v>
      </c>
      <c r="AU179" s="223" t="s">
        <v>81</v>
      </c>
      <c r="AV179" s="13" t="s">
        <v>83</v>
      </c>
      <c r="AW179" s="13" t="s">
        <v>30</v>
      </c>
      <c r="AX179" s="13" t="s">
        <v>73</v>
      </c>
      <c r="AY179" s="223" t="s">
        <v>124</v>
      </c>
    </row>
    <row r="180" spans="1:65" s="14" customFormat="1" ht="11.25">
      <c r="B180" s="224"/>
      <c r="C180" s="225"/>
      <c r="D180" s="193" t="s">
        <v>200</v>
      </c>
      <c r="E180" s="226" t="s">
        <v>1</v>
      </c>
      <c r="F180" s="227" t="s">
        <v>205</v>
      </c>
      <c r="G180" s="225"/>
      <c r="H180" s="228">
        <v>33</v>
      </c>
      <c r="I180" s="229"/>
      <c r="J180" s="225"/>
      <c r="K180" s="225"/>
      <c r="L180" s="230"/>
      <c r="M180" s="231"/>
      <c r="N180" s="232"/>
      <c r="O180" s="232"/>
      <c r="P180" s="232"/>
      <c r="Q180" s="232"/>
      <c r="R180" s="232"/>
      <c r="S180" s="232"/>
      <c r="T180" s="233"/>
      <c r="AT180" s="234" t="s">
        <v>200</v>
      </c>
      <c r="AU180" s="234" t="s">
        <v>81</v>
      </c>
      <c r="AV180" s="14" t="s">
        <v>129</v>
      </c>
      <c r="AW180" s="14" t="s">
        <v>30</v>
      </c>
      <c r="AX180" s="14" t="s">
        <v>81</v>
      </c>
      <c r="AY180" s="234" t="s">
        <v>124</v>
      </c>
    </row>
    <row r="181" spans="1:65" s="2" customFormat="1" ht="24.2" customHeight="1">
      <c r="A181" s="34"/>
      <c r="B181" s="35"/>
      <c r="C181" s="179" t="s">
        <v>244</v>
      </c>
      <c r="D181" s="179" t="s">
        <v>125</v>
      </c>
      <c r="E181" s="180" t="s">
        <v>1875</v>
      </c>
      <c r="F181" s="181" t="s">
        <v>1876</v>
      </c>
      <c r="G181" s="182" t="s">
        <v>235</v>
      </c>
      <c r="H181" s="183">
        <v>23</v>
      </c>
      <c r="I181" s="184"/>
      <c r="J181" s="185">
        <f>ROUND(I181*H181,2)</f>
        <v>0</v>
      </c>
      <c r="K181" s="186"/>
      <c r="L181" s="39"/>
      <c r="M181" s="187" t="s">
        <v>1</v>
      </c>
      <c r="N181" s="188" t="s">
        <v>38</v>
      </c>
      <c r="O181" s="71"/>
      <c r="P181" s="189">
        <f>O181*H181</f>
        <v>0</v>
      </c>
      <c r="Q181" s="189">
        <v>0</v>
      </c>
      <c r="R181" s="189">
        <f>Q181*H181</f>
        <v>0</v>
      </c>
      <c r="S181" s="189">
        <v>0</v>
      </c>
      <c r="T181" s="190">
        <f>S181*H181</f>
        <v>0</v>
      </c>
      <c r="U181" s="34"/>
      <c r="V181" s="34"/>
      <c r="W181" s="34"/>
      <c r="X181" s="34"/>
      <c r="Y181" s="34"/>
      <c r="Z181" s="34"/>
      <c r="AA181" s="34"/>
      <c r="AB181" s="34"/>
      <c r="AC181" s="34"/>
      <c r="AD181" s="34"/>
      <c r="AE181" s="34"/>
      <c r="AR181" s="191" t="s">
        <v>162</v>
      </c>
      <c r="AT181" s="191" t="s">
        <v>125</v>
      </c>
      <c r="AU181" s="191" t="s">
        <v>81</v>
      </c>
      <c r="AY181" s="17" t="s">
        <v>124</v>
      </c>
      <c r="BE181" s="192">
        <f>IF(N181="základní",J181,0)</f>
        <v>0</v>
      </c>
      <c r="BF181" s="192">
        <f>IF(N181="snížená",J181,0)</f>
        <v>0</v>
      </c>
      <c r="BG181" s="192">
        <f>IF(N181="zákl. přenesená",J181,0)</f>
        <v>0</v>
      </c>
      <c r="BH181" s="192">
        <f>IF(N181="sníž. přenesená",J181,0)</f>
        <v>0</v>
      </c>
      <c r="BI181" s="192">
        <f>IF(N181="nulová",J181,0)</f>
        <v>0</v>
      </c>
      <c r="BJ181" s="17" t="s">
        <v>81</v>
      </c>
      <c r="BK181" s="192">
        <f>ROUND(I181*H181,2)</f>
        <v>0</v>
      </c>
      <c r="BL181" s="17" t="s">
        <v>162</v>
      </c>
      <c r="BM181" s="191" t="s">
        <v>314</v>
      </c>
    </row>
    <row r="182" spans="1:65" s="2" customFormat="1" ht="24.2" customHeight="1">
      <c r="A182" s="34"/>
      <c r="B182" s="35"/>
      <c r="C182" s="179" t="s">
        <v>7</v>
      </c>
      <c r="D182" s="179" t="s">
        <v>125</v>
      </c>
      <c r="E182" s="180" t="s">
        <v>1877</v>
      </c>
      <c r="F182" s="181" t="s">
        <v>1878</v>
      </c>
      <c r="G182" s="182" t="s">
        <v>235</v>
      </c>
      <c r="H182" s="183">
        <v>5</v>
      </c>
      <c r="I182" s="184"/>
      <c r="J182" s="185">
        <f>ROUND(I182*H182,2)</f>
        <v>0</v>
      </c>
      <c r="K182" s="186"/>
      <c r="L182" s="39"/>
      <c r="M182" s="187" t="s">
        <v>1</v>
      </c>
      <c r="N182" s="188" t="s">
        <v>38</v>
      </c>
      <c r="O182" s="71"/>
      <c r="P182" s="189">
        <f>O182*H182</f>
        <v>0</v>
      </c>
      <c r="Q182" s="189">
        <v>0</v>
      </c>
      <c r="R182" s="189">
        <f>Q182*H182</f>
        <v>0</v>
      </c>
      <c r="S182" s="189">
        <v>0</v>
      </c>
      <c r="T182" s="190">
        <f>S182*H182</f>
        <v>0</v>
      </c>
      <c r="U182" s="34"/>
      <c r="V182" s="34"/>
      <c r="W182" s="34"/>
      <c r="X182" s="34"/>
      <c r="Y182" s="34"/>
      <c r="Z182" s="34"/>
      <c r="AA182" s="34"/>
      <c r="AB182" s="34"/>
      <c r="AC182" s="34"/>
      <c r="AD182" s="34"/>
      <c r="AE182" s="34"/>
      <c r="AR182" s="191" t="s">
        <v>162</v>
      </c>
      <c r="AT182" s="191" t="s">
        <v>125</v>
      </c>
      <c r="AU182" s="191" t="s">
        <v>81</v>
      </c>
      <c r="AY182" s="17" t="s">
        <v>124</v>
      </c>
      <c r="BE182" s="192">
        <f>IF(N182="základní",J182,0)</f>
        <v>0</v>
      </c>
      <c r="BF182" s="192">
        <f>IF(N182="snížená",J182,0)</f>
        <v>0</v>
      </c>
      <c r="BG182" s="192">
        <f>IF(N182="zákl. přenesená",J182,0)</f>
        <v>0</v>
      </c>
      <c r="BH182" s="192">
        <f>IF(N182="sníž. přenesená",J182,0)</f>
        <v>0</v>
      </c>
      <c r="BI182" s="192">
        <f>IF(N182="nulová",J182,0)</f>
        <v>0</v>
      </c>
      <c r="BJ182" s="17" t="s">
        <v>81</v>
      </c>
      <c r="BK182" s="192">
        <f>ROUND(I182*H182,2)</f>
        <v>0</v>
      </c>
      <c r="BL182" s="17" t="s">
        <v>162</v>
      </c>
      <c r="BM182" s="191" t="s">
        <v>531</v>
      </c>
    </row>
    <row r="183" spans="1:65" s="2" customFormat="1" ht="24.2" customHeight="1">
      <c r="A183" s="34"/>
      <c r="B183" s="35"/>
      <c r="C183" s="179" t="s">
        <v>253</v>
      </c>
      <c r="D183" s="179" t="s">
        <v>125</v>
      </c>
      <c r="E183" s="180" t="s">
        <v>1879</v>
      </c>
      <c r="F183" s="181" t="s">
        <v>1880</v>
      </c>
      <c r="G183" s="182" t="s">
        <v>235</v>
      </c>
      <c r="H183" s="183">
        <v>5</v>
      </c>
      <c r="I183" s="184"/>
      <c r="J183" s="185">
        <f>ROUND(I183*H183,2)</f>
        <v>0</v>
      </c>
      <c r="K183" s="186"/>
      <c r="L183" s="39"/>
      <c r="M183" s="187" t="s">
        <v>1</v>
      </c>
      <c r="N183" s="188" t="s">
        <v>38</v>
      </c>
      <c r="O183" s="71"/>
      <c r="P183" s="189">
        <f>O183*H183</f>
        <v>0</v>
      </c>
      <c r="Q183" s="189">
        <v>0</v>
      </c>
      <c r="R183" s="189">
        <f>Q183*H183</f>
        <v>0</v>
      </c>
      <c r="S183" s="189">
        <v>0</v>
      </c>
      <c r="T183" s="190">
        <f>S183*H183</f>
        <v>0</v>
      </c>
      <c r="U183" s="34"/>
      <c r="V183" s="34"/>
      <c r="W183" s="34"/>
      <c r="X183" s="34"/>
      <c r="Y183" s="34"/>
      <c r="Z183" s="34"/>
      <c r="AA183" s="34"/>
      <c r="AB183" s="34"/>
      <c r="AC183" s="34"/>
      <c r="AD183" s="34"/>
      <c r="AE183" s="34"/>
      <c r="AR183" s="191" t="s">
        <v>162</v>
      </c>
      <c r="AT183" s="191" t="s">
        <v>125</v>
      </c>
      <c r="AU183" s="191" t="s">
        <v>81</v>
      </c>
      <c r="AY183" s="17" t="s">
        <v>124</v>
      </c>
      <c r="BE183" s="192">
        <f>IF(N183="základní",J183,0)</f>
        <v>0</v>
      </c>
      <c r="BF183" s="192">
        <f>IF(N183="snížená",J183,0)</f>
        <v>0</v>
      </c>
      <c r="BG183" s="192">
        <f>IF(N183="zákl. přenesená",J183,0)</f>
        <v>0</v>
      </c>
      <c r="BH183" s="192">
        <f>IF(N183="sníž. přenesená",J183,0)</f>
        <v>0</v>
      </c>
      <c r="BI183" s="192">
        <f>IF(N183="nulová",J183,0)</f>
        <v>0</v>
      </c>
      <c r="BJ183" s="17" t="s">
        <v>81</v>
      </c>
      <c r="BK183" s="192">
        <f>ROUND(I183*H183,2)</f>
        <v>0</v>
      </c>
      <c r="BL183" s="17" t="s">
        <v>162</v>
      </c>
      <c r="BM183" s="191" t="s">
        <v>545</v>
      </c>
    </row>
    <row r="184" spans="1:65" s="2" customFormat="1" ht="44.25" customHeight="1">
      <c r="A184" s="34"/>
      <c r="B184" s="35"/>
      <c r="C184" s="179" t="s">
        <v>317</v>
      </c>
      <c r="D184" s="179" t="s">
        <v>125</v>
      </c>
      <c r="E184" s="180" t="s">
        <v>1546</v>
      </c>
      <c r="F184" s="181" t="s">
        <v>1548</v>
      </c>
      <c r="G184" s="182" t="s">
        <v>526</v>
      </c>
      <c r="H184" s="183">
        <v>0.20899999999999999</v>
      </c>
      <c r="I184" s="184"/>
      <c r="J184" s="185">
        <f>ROUND(I184*H184,2)</f>
        <v>0</v>
      </c>
      <c r="K184" s="186"/>
      <c r="L184" s="39"/>
      <c r="M184" s="187" t="s">
        <v>1</v>
      </c>
      <c r="N184" s="188" t="s">
        <v>38</v>
      </c>
      <c r="O184" s="71"/>
      <c r="P184" s="189">
        <f>O184*H184</f>
        <v>0</v>
      </c>
      <c r="Q184" s="189">
        <v>0</v>
      </c>
      <c r="R184" s="189">
        <f>Q184*H184</f>
        <v>0</v>
      </c>
      <c r="S184" s="189">
        <v>0</v>
      </c>
      <c r="T184" s="190">
        <f>S184*H184</f>
        <v>0</v>
      </c>
      <c r="U184" s="34"/>
      <c r="V184" s="34"/>
      <c r="W184" s="34"/>
      <c r="X184" s="34"/>
      <c r="Y184" s="34"/>
      <c r="Z184" s="34"/>
      <c r="AA184" s="34"/>
      <c r="AB184" s="34"/>
      <c r="AC184" s="34"/>
      <c r="AD184" s="34"/>
      <c r="AE184" s="34"/>
      <c r="AR184" s="191" t="s">
        <v>162</v>
      </c>
      <c r="AT184" s="191" t="s">
        <v>125</v>
      </c>
      <c r="AU184" s="191" t="s">
        <v>81</v>
      </c>
      <c r="AY184" s="17" t="s">
        <v>124</v>
      </c>
      <c r="BE184" s="192">
        <f>IF(N184="základní",J184,0)</f>
        <v>0</v>
      </c>
      <c r="BF184" s="192">
        <f>IF(N184="snížená",J184,0)</f>
        <v>0</v>
      </c>
      <c r="BG184" s="192">
        <f>IF(N184="zákl. přenesená",J184,0)</f>
        <v>0</v>
      </c>
      <c r="BH184" s="192">
        <f>IF(N184="sníž. přenesená",J184,0)</f>
        <v>0</v>
      </c>
      <c r="BI184" s="192">
        <f>IF(N184="nulová",J184,0)</f>
        <v>0</v>
      </c>
      <c r="BJ184" s="17" t="s">
        <v>81</v>
      </c>
      <c r="BK184" s="192">
        <f>ROUND(I184*H184,2)</f>
        <v>0</v>
      </c>
      <c r="BL184" s="17" t="s">
        <v>162</v>
      </c>
      <c r="BM184" s="191" t="s">
        <v>320</v>
      </c>
    </row>
    <row r="185" spans="1:65" s="2" customFormat="1" ht="49.15" customHeight="1">
      <c r="A185" s="34"/>
      <c r="B185" s="35"/>
      <c r="C185" s="179" t="s">
        <v>323</v>
      </c>
      <c r="D185" s="179" t="s">
        <v>125</v>
      </c>
      <c r="E185" s="180" t="s">
        <v>1549</v>
      </c>
      <c r="F185" s="181" t="s">
        <v>1551</v>
      </c>
      <c r="G185" s="182" t="s">
        <v>526</v>
      </c>
      <c r="H185" s="183">
        <v>0.20899999999999999</v>
      </c>
      <c r="I185" s="184"/>
      <c r="J185" s="185">
        <f>ROUND(I185*H185,2)</f>
        <v>0</v>
      </c>
      <c r="K185" s="186"/>
      <c r="L185" s="39"/>
      <c r="M185" s="187" t="s">
        <v>1</v>
      </c>
      <c r="N185" s="188" t="s">
        <v>38</v>
      </c>
      <c r="O185" s="71"/>
      <c r="P185" s="189">
        <f>O185*H185</f>
        <v>0</v>
      </c>
      <c r="Q185" s="189">
        <v>0</v>
      </c>
      <c r="R185" s="189">
        <f>Q185*H185</f>
        <v>0</v>
      </c>
      <c r="S185" s="189">
        <v>0</v>
      </c>
      <c r="T185" s="190">
        <f>S185*H185</f>
        <v>0</v>
      </c>
      <c r="U185" s="34"/>
      <c r="V185" s="34"/>
      <c r="W185" s="34"/>
      <c r="X185" s="34"/>
      <c r="Y185" s="34"/>
      <c r="Z185" s="34"/>
      <c r="AA185" s="34"/>
      <c r="AB185" s="34"/>
      <c r="AC185" s="34"/>
      <c r="AD185" s="34"/>
      <c r="AE185" s="34"/>
      <c r="AR185" s="191" t="s">
        <v>162</v>
      </c>
      <c r="AT185" s="191" t="s">
        <v>125</v>
      </c>
      <c r="AU185" s="191" t="s">
        <v>81</v>
      </c>
      <c r="AY185" s="17" t="s">
        <v>124</v>
      </c>
      <c r="BE185" s="192">
        <f>IF(N185="základní",J185,0)</f>
        <v>0</v>
      </c>
      <c r="BF185" s="192">
        <f>IF(N185="snížená",J185,0)</f>
        <v>0</v>
      </c>
      <c r="BG185" s="192">
        <f>IF(N185="zákl. přenesená",J185,0)</f>
        <v>0</v>
      </c>
      <c r="BH185" s="192">
        <f>IF(N185="sníž. přenesená",J185,0)</f>
        <v>0</v>
      </c>
      <c r="BI185" s="192">
        <f>IF(N185="nulová",J185,0)</f>
        <v>0</v>
      </c>
      <c r="BJ185" s="17" t="s">
        <v>81</v>
      </c>
      <c r="BK185" s="192">
        <f>ROUND(I185*H185,2)</f>
        <v>0</v>
      </c>
      <c r="BL185" s="17" t="s">
        <v>162</v>
      </c>
      <c r="BM185" s="191" t="s">
        <v>326</v>
      </c>
    </row>
    <row r="186" spans="1:65" s="11" customFormat="1" ht="25.9" customHeight="1">
      <c r="B186" s="165"/>
      <c r="C186" s="166"/>
      <c r="D186" s="167" t="s">
        <v>72</v>
      </c>
      <c r="E186" s="168" t="s">
        <v>1884</v>
      </c>
      <c r="F186" s="168" t="s">
        <v>1885</v>
      </c>
      <c r="G186" s="166"/>
      <c r="H186" s="166"/>
      <c r="I186" s="169"/>
      <c r="J186" s="170">
        <f>BK186</f>
        <v>0</v>
      </c>
      <c r="K186" s="166"/>
      <c r="L186" s="171"/>
      <c r="M186" s="172"/>
      <c r="N186" s="173"/>
      <c r="O186" s="173"/>
      <c r="P186" s="174">
        <f>SUM(P187:P250)</f>
        <v>0</v>
      </c>
      <c r="Q186" s="173"/>
      <c r="R186" s="174">
        <f>SUM(R187:R250)</f>
        <v>0</v>
      </c>
      <c r="S186" s="173"/>
      <c r="T186" s="175">
        <f>SUM(T187:T250)</f>
        <v>0</v>
      </c>
      <c r="AR186" s="176" t="s">
        <v>83</v>
      </c>
      <c r="AT186" s="177" t="s">
        <v>72</v>
      </c>
      <c r="AU186" s="177" t="s">
        <v>73</v>
      </c>
      <c r="AY186" s="176" t="s">
        <v>124</v>
      </c>
      <c r="BK186" s="178">
        <f>SUM(BK187:BK250)</f>
        <v>0</v>
      </c>
    </row>
    <row r="187" spans="1:65" s="2" customFormat="1" ht="24.2" customHeight="1">
      <c r="A187" s="34"/>
      <c r="B187" s="35"/>
      <c r="C187" s="179" t="s">
        <v>329</v>
      </c>
      <c r="D187" s="179" t="s">
        <v>125</v>
      </c>
      <c r="E187" s="180" t="s">
        <v>1886</v>
      </c>
      <c r="F187" s="181" t="s">
        <v>1887</v>
      </c>
      <c r="G187" s="182" t="s">
        <v>235</v>
      </c>
      <c r="H187" s="183">
        <v>55</v>
      </c>
      <c r="I187" s="184"/>
      <c r="J187" s="185">
        <f>ROUND(I187*H187,2)</f>
        <v>0</v>
      </c>
      <c r="K187" s="186"/>
      <c r="L187" s="39"/>
      <c r="M187" s="187" t="s">
        <v>1</v>
      </c>
      <c r="N187" s="188" t="s">
        <v>38</v>
      </c>
      <c r="O187" s="71"/>
      <c r="P187" s="189">
        <f>O187*H187</f>
        <v>0</v>
      </c>
      <c r="Q187" s="189">
        <v>0</v>
      </c>
      <c r="R187" s="189">
        <f>Q187*H187</f>
        <v>0</v>
      </c>
      <c r="S187" s="189">
        <v>0</v>
      </c>
      <c r="T187" s="190">
        <f>S187*H187</f>
        <v>0</v>
      </c>
      <c r="U187" s="34"/>
      <c r="V187" s="34"/>
      <c r="W187" s="34"/>
      <c r="X187" s="34"/>
      <c r="Y187" s="34"/>
      <c r="Z187" s="34"/>
      <c r="AA187" s="34"/>
      <c r="AB187" s="34"/>
      <c r="AC187" s="34"/>
      <c r="AD187" s="34"/>
      <c r="AE187" s="34"/>
      <c r="AR187" s="191" t="s">
        <v>162</v>
      </c>
      <c r="AT187" s="191" t="s">
        <v>125</v>
      </c>
      <c r="AU187" s="191" t="s">
        <v>81</v>
      </c>
      <c r="AY187" s="17" t="s">
        <v>124</v>
      </c>
      <c r="BE187" s="192">
        <f>IF(N187="základní",J187,0)</f>
        <v>0</v>
      </c>
      <c r="BF187" s="192">
        <f>IF(N187="snížená",J187,0)</f>
        <v>0</v>
      </c>
      <c r="BG187" s="192">
        <f>IF(N187="zákl. přenesená",J187,0)</f>
        <v>0</v>
      </c>
      <c r="BH187" s="192">
        <f>IF(N187="sníž. přenesená",J187,0)</f>
        <v>0</v>
      </c>
      <c r="BI187" s="192">
        <f>IF(N187="nulová",J187,0)</f>
        <v>0</v>
      </c>
      <c r="BJ187" s="17" t="s">
        <v>81</v>
      </c>
      <c r="BK187" s="192">
        <f>ROUND(I187*H187,2)</f>
        <v>0</v>
      </c>
      <c r="BL187" s="17" t="s">
        <v>162</v>
      </c>
      <c r="BM187" s="191" t="s">
        <v>332</v>
      </c>
    </row>
    <row r="188" spans="1:65" s="12" customFormat="1" ht="11.25">
      <c r="B188" s="203"/>
      <c r="C188" s="204"/>
      <c r="D188" s="193" t="s">
        <v>200</v>
      </c>
      <c r="E188" s="205" t="s">
        <v>1</v>
      </c>
      <c r="F188" s="206" t="s">
        <v>1868</v>
      </c>
      <c r="G188" s="204"/>
      <c r="H188" s="205" t="s">
        <v>1</v>
      </c>
      <c r="I188" s="207"/>
      <c r="J188" s="204"/>
      <c r="K188" s="204"/>
      <c r="L188" s="208"/>
      <c r="M188" s="209"/>
      <c r="N188" s="210"/>
      <c r="O188" s="210"/>
      <c r="P188" s="210"/>
      <c r="Q188" s="210"/>
      <c r="R188" s="210"/>
      <c r="S188" s="210"/>
      <c r="T188" s="211"/>
      <c r="AT188" s="212" t="s">
        <v>200</v>
      </c>
      <c r="AU188" s="212" t="s">
        <v>81</v>
      </c>
      <c r="AV188" s="12" t="s">
        <v>81</v>
      </c>
      <c r="AW188" s="12" t="s">
        <v>30</v>
      </c>
      <c r="AX188" s="12" t="s">
        <v>73</v>
      </c>
      <c r="AY188" s="212" t="s">
        <v>124</v>
      </c>
    </row>
    <row r="189" spans="1:65" s="13" customFormat="1" ht="11.25">
      <c r="B189" s="213"/>
      <c r="C189" s="214"/>
      <c r="D189" s="193" t="s">
        <v>200</v>
      </c>
      <c r="E189" s="215" t="s">
        <v>1</v>
      </c>
      <c r="F189" s="216" t="s">
        <v>622</v>
      </c>
      <c r="G189" s="214"/>
      <c r="H189" s="217">
        <v>55</v>
      </c>
      <c r="I189" s="218"/>
      <c r="J189" s="214"/>
      <c r="K189" s="214"/>
      <c r="L189" s="219"/>
      <c r="M189" s="220"/>
      <c r="N189" s="221"/>
      <c r="O189" s="221"/>
      <c r="P189" s="221"/>
      <c r="Q189" s="221"/>
      <c r="R189" s="221"/>
      <c r="S189" s="221"/>
      <c r="T189" s="222"/>
      <c r="AT189" s="223" t="s">
        <v>200</v>
      </c>
      <c r="AU189" s="223" t="s">
        <v>81</v>
      </c>
      <c r="AV189" s="13" t="s">
        <v>83</v>
      </c>
      <c r="AW189" s="13" t="s">
        <v>30</v>
      </c>
      <c r="AX189" s="13" t="s">
        <v>73</v>
      </c>
      <c r="AY189" s="223" t="s">
        <v>124</v>
      </c>
    </row>
    <row r="190" spans="1:65" s="14" customFormat="1" ht="11.25">
      <c r="B190" s="224"/>
      <c r="C190" s="225"/>
      <c r="D190" s="193" t="s">
        <v>200</v>
      </c>
      <c r="E190" s="226" t="s">
        <v>1</v>
      </c>
      <c r="F190" s="227" t="s">
        <v>205</v>
      </c>
      <c r="G190" s="225"/>
      <c r="H190" s="228">
        <v>55</v>
      </c>
      <c r="I190" s="229"/>
      <c r="J190" s="225"/>
      <c r="K190" s="225"/>
      <c r="L190" s="230"/>
      <c r="M190" s="231"/>
      <c r="N190" s="232"/>
      <c r="O190" s="232"/>
      <c r="P190" s="232"/>
      <c r="Q190" s="232"/>
      <c r="R190" s="232"/>
      <c r="S190" s="232"/>
      <c r="T190" s="233"/>
      <c r="AT190" s="234" t="s">
        <v>200</v>
      </c>
      <c r="AU190" s="234" t="s">
        <v>81</v>
      </c>
      <c r="AV190" s="14" t="s">
        <v>129</v>
      </c>
      <c r="AW190" s="14" t="s">
        <v>30</v>
      </c>
      <c r="AX190" s="14" t="s">
        <v>81</v>
      </c>
      <c r="AY190" s="234" t="s">
        <v>124</v>
      </c>
    </row>
    <row r="191" spans="1:65" s="2" customFormat="1" ht="21.75" customHeight="1">
      <c r="A191" s="34"/>
      <c r="B191" s="35"/>
      <c r="C191" s="179" t="s">
        <v>258</v>
      </c>
      <c r="D191" s="179" t="s">
        <v>125</v>
      </c>
      <c r="E191" s="180" t="s">
        <v>1888</v>
      </c>
      <c r="F191" s="181" t="s">
        <v>1889</v>
      </c>
      <c r="G191" s="182" t="s">
        <v>235</v>
      </c>
      <c r="H191" s="183">
        <v>723</v>
      </c>
      <c r="I191" s="184"/>
      <c r="J191" s="185">
        <f>ROUND(I191*H191,2)</f>
        <v>0</v>
      </c>
      <c r="K191" s="186"/>
      <c r="L191" s="39"/>
      <c r="M191" s="187" t="s">
        <v>1</v>
      </c>
      <c r="N191" s="188" t="s">
        <v>38</v>
      </c>
      <c r="O191" s="71"/>
      <c r="P191" s="189">
        <f>O191*H191</f>
        <v>0</v>
      </c>
      <c r="Q191" s="189">
        <v>0</v>
      </c>
      <c r="R191" s="189">
        <f>Q191*H191</f>
        <v>0</v>
      </c>
      <c r="S191" s="189">
        <v>0</v>
      </c>
      <c r="T191" s="190">
        <f>S191*H191</f>
        <v>0</v>
      </c>
      <c r="U191" s="34"/>
      <c r="V191" s="34"/>
      <c r="W191" s="34"/>
      <c r="X191" s="34"/>
      <c r="Y191" s="34"/>
      <c r="Z191" s="34"/>
      <c r="AA191" s="34"/>
      <c r="AB191" s="34"/>
      <c r="AC191" s="34"/>
      <c r="AD191" s="34"/>
      <c r="AE191" s="34"/>
      <c r="AR191" s="191" t="s">
        <v>162</v>
      </c>
      <c r="AT191" s="191" t="s">
        <v>125</v>
      </c>
      <c r="AU191" s="191" t="s">
        <v>81</v>
      </c>
      <c r="AY191" s="17" t="s">
        <v>124</v>
      </c>
      <c r="BE191" s="192">
        <f>IF(N191="základní",J191,0)</f>
        <v>0</v>
      </c>
      <c r="BF191" s="192">
        <f>IF(N191="snížená",J191,0)</f>
        <v>0</v>
      </c>
      <c r="BG191" s="192">
        <f>IF(N191="zákl. přenesená",J191,0)</f>
        <v>0</v>
      </c>
      <c r="BH191" s="192">
        <f>IF(N191="sníž. přenesená",J191,0)</f>
        <v>0</v>
      </c>
      <c r="BI191" s="192">
        <f>IF(N191="nulová",J191,0)</f>
        <v>0</v>
      </c>
      <c r="BJ191" s="17" t="s">
        <v>81</v>
      </c>
      <c r="BK191" s="192">
        <f>ROUND(I191*H191,2)</f>
        <v>0</v>
      </c>
      <c r="BL191" s="17" t="s">
        <v>162</v>
      </c>
      <c r="BM191" s="191" t="s">
        <v>335</v>
      </c>
    </row>
    <row r="192" spans="1:65" s="13" customFormat="1" ht="11.25">
      <c r="B192" s="213"/>
      <c r="C192" s="214"/>
      <c r="D192" s="193" t="s">
        <v>200</v>
      </c>
      <c r="E192" s="215" t="s">
        <v>1</v>
      </c>
      <c r="F192" s="216" t="s">
        <v>1890</v>
      </c>
      <c r="G192" s="214"/>
      <c r="H192" s="217">
        <v>723</v>
      </c>
      <c r="I192" s="218"/>
      <c r="J192" s="214"/>
      <c r="K192" s="214"/>
      <c r="L192" s="219"/>
      <c r="M192" s="220"/>
      <c r="N192" s="221"/>
      <c r="O192" s="221"/>
      <c r="P192" s="221"/>
      <c r="Q192" s="221"/>
      <c r="R192" s="221"/>
      <c r="S192" s="221"/>
      <c r="T192" s="222"/>
      <c r="AT192" s="223" t="s">
        <v>200</v>
      </c>
      <c r="AU192" s="223" t="s">
        <v>81</v>
      </c>
      <c r="AV192" s="13" t="s">
        <v>83</v>
      </c>
      <c r="AW192" s="13" t="s">
        <v>30</v>
      </c>
      <c r="AX192" s="13" t="s">
        <v>73</v>
      </c>
      <c r="AY192" s="223" t="s">
        <v>124</v>
      </c>
    </row>
    <row r="193" spans="1:65" s="14" customFormat="1" ht="11.25">
      <c r="B193" s="224"/>
      <c r="C193" s="225"/>
      <c r="D193" s="193" t="s">
        <v>200</v>
      </c>
      <c r="E193" s="226" t="s">
        <v>1</v>
      </c>
      <c r="F193" s="227" t="s">
        <v>205</v>
      </c>
      <c r="G193" s="225"/>
      <c r="H193" s="228">
        <v>723</v>
      </c>
      <c r="I193" s="229"/>
      <c r="J193" s="225"/>
      <c r="K193" s="225"/>
      <c r="L193" s="230"/>
      <c r="M193" s="231"/>
      <c r="N193" s="232"/>
      <c r="O193" s="232"/>
      <c r="P193" s="232"/>
      <c r="Q193" s="232"/>
      <c r="R193" s="232"/>
      <c r="S193" s="232"/>
      <c r="T193" s="233"/>
      <c r="AT193" s="234" t="s">
        <v>200</v>
      </c>
      <c r="AU193" s="234" t="s">
        <v>81</v>
      </c>
      <c r="AV193" s="14" t="s">
        <v>129</v>
      </c>
      <c r="AW193" s="14" t="s">
        <v>30</v>
      </c>
      <c r="AX193" s="14" t="s">
        <v>81</v>
      </c>
      <c r="AY193" s="234" t="s">
        <v>124</v>
      </c>
    </row>
    <row r="194" spans="1:65" s="2" customFormat="1" ht="24.2" customHeight="1">
      <c r="A194" s="34"/>
      <c r="B194" s="35"/>
      <c r="C194" s="179" t="s">
        <v>336</v>
      </c>
      <c r="D194" s="179" t="s">
        <v>125</v>
      </c>
      <c r="E194" s="180" t="s">
        <v>1891</v>
      </c>
      <c r="F194" s="181" t="s">
        <v>1892</v>
      </c>
      <c r="G194" s="182" t="s">
        <v>235</v>
      </c>
      <c r="H194" s="183">
        <v>207</v>
      </c>
      <c r="I194" s="184"/>
      <c r="J194" s="185">
        <f>ROUND(I194*H194,2)</f>
        <v>0</v>
      </c>
      <c r="K194" s="186"/>
      <c r="L194" s="39"/>
      <c r="M194" s="187" t="s">
        <v>1</v>
      </c>
      <c r="N194" s="188" t="s">
        <v>38</v>
      </c>
      <c r="O194" s="71"/>
      <c r="P194" s="189">
        <f>O194*H194</f>
        <v>0</v>
      </c>
      <c r="Q194" s="189">
        <v>0</v>
      </c>
      <c r="R194" s="189">
        <f>Q194*H194</f>
        <v>0</v>
      </c>
      <c r="S194" s="189">
        <v>0</v>
      </c>
      <c r="T194" s="190">
        <f>S194*H194</f>
        <v>0</v>
      </c>
      <c r="U194" s="34"/>
      <c r="V194" s="34"/>
      <c r="W194" s="34"/>
      <c r="X194" s="34"/>
      <c r="Y194" s="34"/>
      <c r="Z194" s="34"/>
      <c r="AA194" s="34"/>
      <c r="AB194" s="34"/>
      <c r="AC194" s="34"/>
      <c r="AD194" s="34"/>
      <c r="AE194" s="34"/>
      <c r="AR194" s="191" t="s">
        <v>162</v>
      </c>
      <c r="AT194" s="191" t="s">
        <v>125</v>
      </c>
      <c r="AU194" s="191" t="s">
        <v>81</v>
      </c>
      <c r="AY194" s="17" t="s">
        <v>124</v>
      </c>
      <c r="BE194" s="192">
        <f>IF(N194="základní",J194,0)</f>
        <v>0</v>
      </c>
      <c r="BF194" s="192">
        <f>IF(N194="snížená",J194,0)</f>
        <v>0</v>
      </c>
      <c r="BG194" s="192">
        <f>IF(N194="zákl. přenesená",J194,0)</f>
        <v>0</v>
      </c>
      <c r="BH194" s="192">
        <f>IF(N194="sníž. přenesená",J194,0)</f>
        <v>0</v>
      </c>
      <c r="BI194" s="192">
        <f>IF(N194="nulová",J194,0)</f>
        <v>0</v>
      </c>
      <c r="BJ194" s="17" t="s">
        <v>81</v>
      </c>
      <c r="BK194" s="192">
        <f>ROUND(I194*H194,2)</f>
        <v>0</v>
      </c>
      <c r="BL194" s="17" t="s">
        <v>162</v>
      </c>
      <c r="BM194" s="191" t="s">
        <v>339</v>
      </c>
    </row>
    <row r="195" spans="1:65" s="13" customFormat="1" ht="11.25">
      <c r="B195" s="213"/>
      <c r="C195" s="214"/>
      <c r="D195" s="193" t="s">
        <v>200</v>
      </c>
      <c r="E195" s="215" t="s">
        <v>1</v>
      </c>
      <c r="F195" s="216" t="s">
        <v>1893</v>
      </c>
      <c r="G195" s="214"/>
      <c r="H195" s="217">
        <v>207</v>
      </c>
      <c r="I195" s="218"/>
      <c r="J195" s="214"/>
      <c r="K195" s="214"/>
      <c r="L195" s="219"/>
      <c r="M195" s="220"/>
      <c r="N195" s="221"/>
      <c r="O195" s="221"/>
      <c r="P195" s="221"/>
      <c r="Q195" s="221"/>
      <c r="R195" s="221"/>
      <c r="S195" s="221"/>
      <c r="T195" s="222"/>
      <c r="AT195" s="223" t="s">
        <v>200</v>
      </c>
      <c r="AU195" s="223" t="s">
        <v>81</v>
      </c>
      <c r="AV195" s="13" t="s">
        <v>83</v>
      </c>
      <c r="AW195" s="13" t="s">
        <v>30</v>
      </c>
      <c r="AX195" s="13" t="s">
        <v>73</v>
      </c>
      <c r="AY195" s="223" t="s">
        <v>124</v>
      </c>
    </row>
    <row r="196" spans="1:65" s="14" customFormat="1" ht="11.25">
      <c r="B196" s="224"/>
      <c r="C196" s="225"/>
      <c r="D196" s="193" t="s">
        <v>200</v>
      </c>
      <c r="E196" s="226" t="s">
        <v>1</v>
      </c>
      <c r="F196" s="227" t="s">
        <v>205</v>
      </c>
      <c r="G196" s="225"/>
      <c r="H196" s="228">
        <v>207</v>
      </c>
      <c r="I196" s="229"/>
      <c r="J196" s="225"/>
      <c r="K196" s="225"/>
      <c r="L196" s="230"/>
      <c r="M196" s="231"/>
      <c r="N196" s="232"/>
      <c r="O196" s="232"/>
      <c r="P196" s="232"/>
      <c r="Q196" s="232"/>
      <c r="R196" s="232"/>
      <c r="S196" s="232"/>
      <c r="T196" s="233"/>
      <c r="AT196" s="234" t="s">
        <v>200</v>
      </c>
      <c r="AU196" s="234" t="s">
        <v>81</v>
      </c>
      <c r="AV196" s="14" t="s">
        <v>129</v>
      </c>
      <c r="AW196" s="14" t="s">
        <v>30</v>
      </c>
      <c r="AX196" s="14" t="s">
        <v>81</v>
      </c>
      <c r="AY196" s="234" t="s">
        <v>124</v>
      </c>
    </row>
    <row r="197" spans="1:65" s="2" customFormat="1" ht="24.2" customHeight="1">
      <c r="A197" s="34"/>
      <c r="B197" s="35"/>
      <c r="C197" s="179" t="s">
        <v>347</v>
      </c>
      <c r="D197" s="179" t="s">
        <v>125</v>
      </c>
      <c r="E197" s="180" t="s">
        <v>1894</v>
      </c>
      <c r="F197" s="181" t="s">
        <v>1895</v>
      </c>
      <c r="G197" s="182" t="s">
        <v>235</v>
      </c>
      <c r="H197" s="183">
        <v>50</v>
      </c>
      <c r="I197" s="184"/>
      <c r="J197" s="185">
        <f>ROUND(I197*H197,2)</f>
        <v>0</v>
      </c>
      <c r="K197" s="186"/>
      <c r="L197" s="39"/>
      <c r="M197" s="187" t="s">
        <v>1</v>
      </c>
      <c r="N197" s="188" t="s">
        <v>38</v>
      </c>
      <c r="O197" s="71"/>
      <c r="P197" s="189">
        <f>O197*H197</f>
        <v>0</v>
      </c>
      <c r="Q197" s="189">
        <v>0</v>
      </c>
      <c r="R197" s="189">
        <f>Q197*H197</f>
        <v>0</v>
      </c>
      <c r="S197" s="189">
        <v>0</v>
      </c>
      <c r="T197" s="190">
        <f>S197*H197</f>
        <v>0</v>
      </c>
      <c r="U197" s="34"/>
      <c r="V197" s="34"/>
      <c r="W197" s="34"/>
      <c r="X197" s="34"/>
      <c r="Y197" s="34"/>
      <c r="Z197" s="34"/>
      <c r="AA197" s="34"/>
      <c r="AB197" s="34"/>
      <c r="AC197" s="34"/>
      <c r="AD197" s="34"/>
      <c r="AE197" s="34"/>
      <c r="AR197" s="191" t="s">
        <v>162</v>
      </c>
      <c r="AT197" s="191" t="s">
        <v>125</v>
      </c>
      <c r="AU197" s="191" t="s">
        <v>81</v>
      </c>
      <c r="AY197" s="17" t="s">
        <v>124</v>
      </c>
      <c r="BE197" s="192">
        <f>IF(N197="základní",J197,0)</f>
        <v>0</v>
      </c>
      <c r="BF197" s="192">
        <f>IF(N197="snížená",J197,0)</f>
        <v>0</v>
      </c>
      <c r="BG197" s="192">
        <f>IF(N197="zákl. přenesená",J197,0)</f>
        <v>0</v>
      </c>
      <c r="BH197" s="192">
        <f>IF(N197="sníž. přenesená",J197,0)</f>
        <v>0</v>
      </c>
      <c r="BI197" s="192">
        <f>IF(N197="nulová",J197,0)</f>
        <v>0</v>
      </c>
      <c r="BJ197" s="17" t="s">
        <v>81</v>
      </c>
      <c r="BK197" s="192">
        <f>ROUND(I197*H197,2)</f>
        <v>0</v>
      </c>
      <c r="BL197" s="17" t="s">
        <v>162</v>
      </c>
      <c r="BM197" s="191" t="s">
        <v>350</v>
      </c>
    </row>
    <row r="198" spans="1:65" s="13" customFormat="1" ht="11.25">
      <c r="B198" s="213"/>
      <c r="C198" s="214"/>
      <c r="D198" s="193" t="s">
        <v>200</v>
      </c>
      <c r="E198" s="215" t="s">
        <v>1</v>
      </c>
      <c r="F198" s="216" t="s">
        <v>1896</v>
      </c>
      <c r="G198" s="214"/>
      <c r="H198" s="217">
        <v>50</v>
      </c>
      <c r="I198" s="218"/>
      <c r="J198" s="214"/>
      <c r="K198" s="214"/>
      <c r="L198" s="219"/>
      <c r="M198" s="220"/>
      <c r="N198" s="221"/>
      <c r="O198" s="221"/>
      <c r="P198" s="221"/>
      <c r="Q198" s="221"/>
      <c r="R198" s="221"/>
      <c r="S198" s="221"/>
      <c r="T198" s="222"/>
      <c r="AT198" s="223" t="s">
        <v>200</v>
      </c>
      <c r="AU198" s="223" t="s">
        <v>81</v>
      </c>
      <c r="AV198" s="13" t="s">
        <v>83</v>
      </c>
      <c r="AW198" s="13" t="s">
        <v>30</v>
      </c>
      <c r="AX198" s="13" t="s">
        <v>73</v>
      </c>
      <c r="AY198" s="223" t="s">
        <v>124</v>
      </c>
    </row>
    <row r="199" spans="1:65" s="14" customFormat="1" ht="11.25">
      <c r="B199" s="224"/>
      <c r="C199" s="225"/>
      <c r="D199" s="193" t="s">
        <v>200</v>
      </c>
      <c r="E199" s="226" t="s">
        <v>1</v>
      </c>
      <c r="F199" s="227" t="s">
        <v>205</v>
      </c>
      <c r="G199" s="225"/>
      <c r="H199" s="228">
        <v>50</v>
      </c>
      <c r="I199" s="229"/>
      <c r="J199" s="225"/>
      <c r="K199" s="225"/>
      <c r="L199" s="230"/>
      <c r="M199" s="231"/>
      <c r="N199" s="232"/>
      <c r="O199" s="232"/>
      <c r="P199" s="232"/>
      <c r="Q199" s="232"/>
      <c r="R199" s="232"/>
      <c r="S199" s="232"/>
      <c r="T199" s="233"/>
      <c r="AT199" s="234" t="s">
        <v>200</v>
      </c>
      <c r="AU199" s="234" t="s">
        <v>81</v>
      </c>
      <c r="AV199" s="14" t="s">
        <v>129</v>
      </c>
      <c r="AW199" s="14" t="s">
        <v>30</v>
      </c>
      <c r="AX199" s="14" t="s">
        <v>81</v>
      </c>
      <c r="AY199" s="234" t="s">
        <v>124</v>
      </c>
    </row>
    <row r="200" spans="1:65" s="2" customFormat="1" ht="37.9" customHeight="1">
      <c r="A200" s="34"/>
      <c r="B200" s="35"/>
      <c r="C200" s="179" t="s">
        <v>377</v>
      </c>
      <c r="D200" s="179" t="s">
        <v>125</v>
      </c>
      <c r="E200" s="180" t="s">
        <v>1897</v>
      </c>
      <c r="F200" s="181" t="s">
        <v>1898</v>
      </c>
      <c r="G200" s="182" t="s">
        <v>235</v>
      </c>
      <c r="H200" s="183">
        <v>80</v>
      </c>
      <c r="I200" s="184"/>
      <c r="J200" s="185">
        <f>ROUND(I200*H200,2)</f>
        <v>0</v>
      </c>
      <c r="K200" s="186"/>
      <c r="L200" s="39"/>
      <c r="M200" s="187" t="s">
        <v>1</v>
      </c>
      <c r="N200" s="188" t="s">
        <v>38</v>
      </c>
      <c r="O200" s="71"/>
      <c r="P200" s="189">
        <f>O200*H200</f>
        <v>0</v>
      </c>
      <c r="Q200" s="189">
        <v>0</v>
      </c>
      <c r="R200" s="189">
        <f>Q200*H200</f>
        <v>0</v>
      </c>
      <c r="S200" s="189">
        <v>0</v>
      </c>
      <c r="T200" s="190">
        <f>S200*H200</f>
        <v>0</v>
      </c>
      <c r="U200" s="34"/>
      <c r="V200" s="34"/>
      <c r="W200" s="34"/>
      <c r="X200" s="34"/>
      <c r="Y200" s="34"/>
      <c r="Z200" s="34"/>
      <c r="AA200" s="34"/>
      <c r="AB200" s="34"/>
      <c r="AC200" s="34"/>
      <c r="AD200" s="34"/>
      <c r="AE200" s="34"/>
      <c r="AR200" s="191" t="s">
        <v>162</v>
      </c>
      <c r="AT200" s="191" t="s">
        <v>125</v>
      </c>
      <c r="AU200" s="191" t="s">
        <v>81</v>
      </c>
      <c r="AY200" s="17" t="s">
        <v>124</v>
      </c>
      <c r="BE200" s="192">
        <f>IF(N200="základní",J200,0)</f>
        <v>0</v>
      </c>
      <c r="BF200" s="192">
        <f>IF(N200="snížená",J200,0)</f>
        <v>0</v>
      </c>
      <c r="BG200" s="192">
        <f>IF(N200="zákl. přenesená",J200,0)</f>
        <v>0</v>
      </c>
      <c r="BH200" s="192">
        <f>IF(N200="sníž. přenesená",J200,0)</f>
        <v>0</v>
      </c>
      <c r="BI200" s="192">
        <f>IF(N200="nulová",J200,0)</f>
        <v>0</v>
      </c>
      <c r="BJ200" s="17" t="s">
        <v>81</v>
      </c>
      <c r="BK200" s="192">
        <f>ROUND(I200*H200,2)</f>
        <v>0</v>
      </c>
      <c r="BL200" s="17" t="s">
        <v>162</v>
      </c>
      <c r="BM200" s="191" t="s">
        <v>380</v>
      </c>
    </row>
    <row r="201" spans="1:65" s="12" customFormat="1" ht="11.25">
      <c r="B201" s="203"/>
      <c r="C201" s="204"/>
      <c r="D201" s="193" t="s">
        <v>200</v>
      </c>
      <c r="E201" s="205" t="s">
        <v>1</v>
      </c>
      <c r="F201" s="206" t="s">
        <v>1868</v>
      </c>
      <c r="G201" s="204"/>
      <c r="H201" s="205" t="s">
        <v>1</v>
      </c>
      <c r="I201" s="207"/>
      <c r="J201" s="204"/>
      <c r="K201" s="204"/>
      <c r="L201" s="208"/>
      <c r="M201" s="209"/>
      <c r="N201" s="210"/>
      <c r="O201" s="210"/>
      <c r="P201" s="210"/>
      <c r="Q201" s="210"/>
      <c r="R201" s="210"/>
      <c r="S201" s="210"/>
      <c r="T201" s="211"/>
      <c r="AT201" s="212" t="s">
        <v>200</v>
      </c>
      <c r="AU201" s="212" t="s">
        <v>81</v>
      </c>
      <c r="AV201" s="12" t="s">
        <v>81</v>
      </c>
      <c r="AW201" s="12" t="s">
        <v>30</v>
      </c>
      <c r="AX201" s="12" t="s">
        <v>73</v>
      </c>
      <c r="AY201" s="212" t="s">
        <v>124</v>
      </c>
    </row>
    <row r="202" spans="1:65" s="13" customFormat="1" ht="11.25">
      <c r="B202" s="213"/>
      <c r="C202" s="214"/>
      <c r="D202" s="193" t="s">
        <v>200</v>
      </c>
      <c r="E202" s="215" t="s">
        <v>1</v>
      </c>
      <c r="F202" s="216" t="s">
        <v>521</v>
      </c>
      <c r="G202" s="214"/>
      <c r="H202" s="217">
        <v>80</v>
      </c>
      <c r="I202" s="218"/>
      <c r="J202" s="214"/>
      <c r="K202" s="214"/>
      <c r="L202" s="219"/>
      <c r="M202" s="220"/>
      <c r="N202" s="221"/>
      <c r="O202" s="221"/>
      <c r="P202" s="221"/>
      <c r="Q202" s="221"/>
      <c r="R202" s="221"/>
      <c r="S202" s="221"/>
      <c r="T202" s="222"/>
      <c r="AT202" s="223" t="s">
        <v>200</v>
      </c>
      <c r="AU202" s="223" t="s">
        <v>81</v>
      </c>
      <c r="AV202" s="13" t="s">
        <v>83</v>
      </c>
      <c r="AW202" s="13" t="s">
        <v>30</v>
      </c>
      <c r="AX202" s="13" t="s">
        <v>73</v>
      </c>
      <c r="AY202" s="223" t="s">
        <v>124</v>
      </c>
    </row>
    <row r="203" spans="1:65" s="14" customFormat="1" ht="11.25">
      <c r="B203" s="224"/>
      <c r="C203" s="225"/>
      <c r="D203" s="193" t="s">
        <v>200</v>
      </c>
      <c r="E203" s="226" t="s">
        <v>1</v>
      </c>
      <c r="F203" s="227" t="s">
        <v>205</v>
      </c>
      <c r="G203" s="225"/>
      <c r="H203" s="228">
        <v>80</v>
      </c>
      <c r="I203" s="229"/>
      <c r="J203" s="225"/>
      <c r="K203" s="225"/>
      <c r="L203" s="230"/>
      <c r="M203" s="231"/>
      <c r="N203" s="232"/>
      <c r="O203" s="232"/>
      <c r="P203" s="232"/>
      <c r="Q203" s="232"/>
      <c r="R203" s="232"/>
      <c r="S203" s="232"/>
      <c r="T203" s="233"/>
      <c r="AT203" s="234" t="s">
        <v>200</v>
      </c>
      <c r="AU203" s="234" t="s">
        <v>81</v>
      </c>
      <c r="AV203" s="14" t="s">
        <v>129</v>
      </c>
      <c r="AW203" s="14" t="s">
        <v>30</v>
      </c>
      <c r="AX203" s="14" t="s">
        <v>81</v>
      </c>
      <c r="AY203" s="234" t="s">
        <v>124</v>
      </c>
    </row>
    <row r="204" spans="1:65" s="2" customFormat="1" ht="44.25" customHeight="1">
      <c r="A204" s="34"/>
      <c r="B204" s="35"/>
      <c r="C204" s="179" t="s">
        <v>388</v>
      </c>
      <c r="D204" s="179" t="s">
        <v>125</v>
      </c>
      <c r="E204" s="180" t="s">
        <v>1899</v>
      </c>
      <c r="F204" s="181" t="s">
        <v>1900</v>
      </c>
      <c r="G204" s="182" t="s">
        <v>235</v>
      </c>
      <c r="H204" s="183">
        <v>55</v>
      </c>
      <c r="I204" s="184"/>
      <c r="J204" s="185">
        <f>ROUND(I204*H204,2)</f>
        <v>0</v>
      </c>
      <c r="K204" s="186"/>
      <c r="L204" s="39"/>
      <c r="M204" s="187" t="s">
        <v>1</v>
      </c>
      <c r="N204" s="188" t="s">
        <v>38</v>
      </c>
      <c r="O204" s="71"/>
      <c r="P204" s="189">
        <f>O204*H204</f>
        <v>0</v>
      </c>
      <c r="Q204" s="189">
        <v>0</v>
      </c>
      <c r="R204" s="189">
        <f>Q204*H204</f>
        <v>0</v>
      </c>
      <c r="S204" s="189">
        <v>0</v>
      </c>
      <c r="T204" s="190">
        <f>S204*H204</f>
        <v>0</v>
      </c>
      <c r="U204" s="34"/>
      <c r="V204" s="34"/>
      <c r="W204" s="34"/>
      <c r="X204" s="34"/>
      <c r="Y204" s="34"/>
      <c r="Z204" s="34"/>
      <c r="AA204" s="34"/>
      <c r="AB204" s="34"/>
      <c r="AC204" s="34"/>
      <c r="AD204" s="34"/>
      <c r="AE204" s="34"/>
      <c r="AR204" s="191" t="s">
        <v>162</v>
      </c>
      <c r="AT204" s="191" t="s">
        <v>125</v>
      </c>
      <c r="AU204" s="191" t="s">
        <v>81</v>
      </c>
      <c r="AY204" s="17" t="s">
        <v>124</v>
      </c>
      <c r="BE204" s="192">
        <f>IF(N204="základní",J204,0)</f>
        <v>0</v>
      </c>
      <c r="BF204" s="192">
        <f>IF(N204="snížená",J204,0)</f>
        <v>0</v>
      </c>
      <c r="BG204" s="192">
        <f>IF(N204="zákl. přenesená",J204,0)</f>
        <v>0</v>
      </c>
      <c r="BH204" s="192">
        <f>IF(N204="sníž. přenesená",J204,0)</f>
        <v>0</v>
      </c>
      <c r="BI204" s="192">
        <f>IF(N204="nulová",J204,0)</f>
        <v>0</v>
      </c>
      <c r="BJ204" s="17" t="s">
        <v>81</v>
      </c>
      <c r="BK204" s="192">
        <f>ROUND(I204*H204,2)</f>
        <v>0</v>
      </c>
      <c r="BL204" s="17" t="s">
        <v>162</v>
      </c>
      <c r="BM204" s="191" t="s">
        <v>391</v>
      </c>
    </row>
    <row r="205" spans="1:65" s="12" customFormat="1" ht="11.25">
      <c r="B205" s="203"/>
      <c r="C205" s="204"/>
      <c r="D205" s="193" t="s">
        <v>200</v>
      </c>
      <c r="E205" s="205" t="s">
        <v>1</v>
      </c>
      <c r="F205" s="206" t="s">
        <v>1868</v>
      </c>
      <c r="G205" s="204"/>
      <c r="H205" s="205" t="s">
        <v>1</v>
      </c>
      <c r="I205" s="207"/>
      <c r="J205" s="204"/>
      <c r="K205" s="204"/>
      <c r="L205" s="208"/>
      <c r="M205" s="209"/>
      <c r="N205" s="210"/>
      <c r="O205" s="210"/>
      <c r="P205" s="210"/>
      <c r="Q205" s="210"/>
      <c r="R205" s="210"/>
      <c r="S205" s="210"/>
      <c r="T205" s="211"/>
      <c r="AT205" s="212" t="s">
        <v>200</v>
      </c>
      <c r="AU205" s="212" t="s">
        <v>81</v>
      </c>
      <c r="AV205" s="12" t="s">
        <v>81</v>
      </c>
      <c r="AW205" s="12" t="s">
        <v>30</v>
      </c>
      <c r="AX205" s="12" t="s">
        <v>73</v>
      </c>
      <c r="AY205" s="212" t="s">
        <v>124</v>
      </c>
    </row>
    <row r="206" spans="1:65" s="13" customFormat="1" ht="11.25">
      <c r="B206" s="213"/>
      <c r="C206" s="214"/>
      <c r="D206" s="193" t="s">
        <v>200</v>
      </c>
      <c r="E206" s="215" t="s">
        <v>1</v>
      </c>
      <c r="F206" s="216" t="s">
        <v>622</v>
      </c>
      <c r="G206" s="214"/>
      <c r="H206" s="217">
        <v>55</v>
      </c>
      <c r="I206" s="218"/>
      <c r="J206" s="214"/>
      <c r="K206" s="214"/>
      <c r="L206" s="219"/>
      <c r="M206" s="220"/>
      <c r="N206" s="221"/>
      <c r="O206" s="221"/>
      <c r="P206" s="221"/>
      <c r="Q206" s="221"/>
      <c r="R206" s="221"/>
      <c r="S206" s="221"/>
      <c r="T206" s="222"/>
      <c r="AT206" s="223" t="s">
        <v>200</v>
      </c>
      <c r="AU206" s="223" t="s">
        <v>81</v>
      </c>
      <c r="AV206" s="13" t="s">
        <v>83</v>
      </c>
      <c r="AW206" s="13" t="s">
        <v>30</v>
      </c>
      <c r="AX206" s="13" t="s">
        <v>73</v>
      </c>
      <c r="AY206" s="223" t="s">
        <v>124</v>
      </c>
    </row>
    <row r="207" spans="1:65" s="14" customFormat="1" ht="11.25">
      <c r="B207" s="224"/>
      <c r="C207" s="225"/>
      <c r="D207" s="193" t="s">
        <v>200</v>
      </c>
      <c r="E207" s="226" t="s">
        <v>1</v>
      </c>
      <c r="F207" s="227" t="s">
        <v>205</v>
      </c>
      <c r="G207" s="225"/>
      <c r="H207" s="228">
        <v>55</v>
      </c>
      <c r="I207" s="229"/>
      <c r="J207" s="225"/>
      <c r="K207" s="225"/>
      <c r="L207" s="230"/>
      <c r="M207" s="231"/>
      <c r="N207" s="232"/>
      <c r="O207" s="232"/>
      <c r="P207" s="232"/>
      <c r="Q207" s="232"/>
      <c r="R207" s="232"/>
      <c r="S207" s="232"/>
      <c r="T207" s="233"/>
      <c r="AT207" s="234" t="s">
        <v>200</v>
      </c>
      <c r="AU207" s="234" t="s">
        <v>81</v>
      </c>
      <c r="AV207" s="14" t="s">
        <v>129</v>
      </c>
      <c r="AW207" s="14" t="s">
        <v>30</v>
      </c>
      <c r="AX207" s="14" t="s">
        <v>81</v>
      </c>
      <c r="AY207" s="234" t="s">
        <v>124</v>
      </c>
    </row>
    <row r="208" spans="1:65" s="2" customFormat="1" ht="44.25" customHeight="1">
      <c r="A208" s="34"/>
      <c r="B208" s="35"/>
      <c r="C208" s="179" t="s">
        <v>395</v>
      </c>
      <c r="D208" s="179" t="s">
        <v>125</v>
      </c>
      <c r="E208" s="180" t="s">
        <v>1901</v>
      </c>
      <c r="F208" s="181" t="s">
        <v>1902</v>
      </c>
      <c r="G208" s="182" t="s">
        <v>235</v>
      </c>
      <c r="H208" s="183">
        <v>50</v>
      </c>
      <c r="I208" s="184"/>
      <c r="J208" s="185">
        <f>ROUND(I208*H208,2)</f>
        <v>0</v>
      </c>
      <c r="K208" s="186"/>
      <c r="L208" s="39"/>
      <c r="M208" s="187" t="s">
        <v>1</v>
      </c>
      <c r="N208" s="188" t="s">
        <v>38</v>
      </c>
      <c r="O208" s="71"/>
      <c r="P208" s="189">
        <f>O208*H208</f>
        <v>0</v>
      </c>
      <c r="Q208" s="189">
        <v>0</v>
      </c>
      <c r="R208" s="189">
        <f>Q208*H208</f>
        <v>0</v>
      </c>
      <c r="S208" s="189">
        <v>0</v>
      </c>
      <c r="T208" s="190">
        <f>S208*H208</f>
        <v>0</v>
      </c>
      <c r="U208" s="34"/>
      <c r="V208" s="34"/>
      <c r="W208" s="34"/>
      <c r="X208" s="34"/>
      <c r="Y208" s="34"/>
      <c r="Z208" s="34"/>
      <c r="AA208" s="34"/>
      <c r="AB208" s="34"/>
      <c r="AC208" s="34"/>
      <c r="AD208" s="34"/>
      <c r="AE208" s="34"/>
      <c r="AR208" s="191" t="s">
        <v>162</v>
      </c>
      <c r="AT208" s="191" t="s">
        <v>125</v>
      </c>
      <c r="AU208" s="191" t="s">
        <v>81</v>
      </c>
      <c r="AY208" s="17" t="s">
        <v>124</v>
      </c>
      <c r="BE208" s="192">
        <f>IF(N208="základní",J208,0)</f>
        <v>0</v>
      </c>
      <c r="BF208" s="192">
        <f>IF(N208="snížená",J208,0)</f>
        <v>0</v>
      </c>
      <c r="BG208" s="192">
        <f>IF(N208="zákl. přenesená",J208,0)</f>
        <v>0</v>
      </c>
      <c r="BH208" s="192">
        <f>IF(N208="sníž. přenesená",J208,0)</f>
        <v>0</v>
      </c>
      <c r="BI208" s="192">
        <f>IF(N208="nulová",J208,0)</f>
        <v>0</v>
      </c>
      <c r="BJ208" s="17" t="s">
        <v>81</v>
      </c>
      <c r="BK208" s="192">
        <f>ROUND(I208*H208,2)</f>
        <v>0</v>
      </c>
      <c r="BL208" s="17" t="s">
        <v>162</v>
      </c>
      <c r="BM208" s="191" t="s">
        <v>398</v>
      </c>
    </row>
    <row r="209" spans="1:65" s="12" customFormat="1" ht="11.25">
      <c r="B209" s="203"/>
      <c r="C209" s="204"/>
      <c r="D209" s="193" t="s">
        <v>200</v>
      </c>
      <c r="E209" s="205" t="s">
        <v>1</v>
      </c>
      <c r="F209" s="206" t="s">
        <v>1868</v>
      </c>
      <c r="G209" s="204"/>
      <c r="H209" s="205" t="s">
        <v>1</v>
      </c>
      <c r="I209" s="207"/>
      <c r="J209" s="204"/>
      <c r="K209" s="204"/>
      <c r="L209" s="208"/>
      <c r="M209" s="209"/>
      <c r="N209" s="210"/>
      <c r="O209" s="210"/>
      <c r="P209" s="210"/>
      <c r="Q209" s="210"/>
      <c r="R209" s="210"/>
      <c r="S209" s="210"/>
      <c r="T209" s="211"/>
      <c r="AT209" s="212" t="s">
        <v>200</v>
      </c>
      <c r="AU209" s="212" t="s">
        <v>81</v>
      </c>
      <c r="AV209" s="12" t="s">
        <v>81</v>
      </c>
      <c r="AW209" s="12" t="s">
        <v>30</v>
      </c>
      <c r="AX209" s="12" t="s">
        <v>73</v>
      </c>
      <c r="AY209" s="212" t="s">
        <v>124</v>
      </c>
    </row>
    <row r="210" spans="1:65" s="13" customFormat="1" ht="11.25">
      <c r="B210" s="213"/>
      <c r="C210" s="214"/>
      <c r="D210" s="193" t="s">
        <v>200</v>
      </c>
      <c r="E210" s="215" t="s">
        <v>1</v>
      </c>
      <c r="F210" s="216" t="s">
        <v>1896</v>
      </c>
      <c r="G210" s="214"/>
      <c r="H210" s="217">
        <v>50</v>
      </c>
      <c r="I210" s="218"/>
      <c r="J210" s="214"/>
      <c r="K210" s="214"/>
      <c r="L210" s="219"/>
      <c r="M210" s="220"/>
      <c r="N210" s="221"/>
      <c r="O210" s="221"/>
      <c r="P210" s="221"/>
      <c r="Q210" s="221"/>
      <c r="R210" s="221"/>
      <c r="S210" s="221"/>
      <c r="T210" s="222"/>
      <c r="AT210" s="223" t="s">
        <v>200</v>
      </c>
      <c r="AU210" s="223" t="s">
        <v>81</v>
      </c>
      <c r="AV210" s="13" t="s">
        <v>83</v>
      </c>
      <c r="AW210" s="13" t="s">
        <v>30</v>
      </c>
      <c r="AX210" s="13" t="s">
        <v>73</v>
      </c>
      <c r="AY210" s="223" t="s">
        <v>124</v>
      </c>
    </row>
    <row r="211" spans="1:65" s="14" customFormat="1" ht="11.25">
      <c r="B211" s="224"/>
      <c r="C211" s="225"/>
      <c r="D211" s="193" t="s">
        <v>200</v>
      </c>
      <c r="E211" s="226" t="s">
        <v>1</v>
      </c>
      <c r="F211" s="227" t="s">
        <v>205</v>
      </c>
      <c r="G211" s="225"/>
      <c r="H211" s="228">
        <v>50</v>
      </c>
      <c r="I211" s="229"/>
      <c r="J211" s="225"/>
      <c r="K211" s="225"/>
      <c r="L211" s="230"/>
      <c r="M211" s="231"/>
      <c r="N211" s="232"/>
      <c r="O211" s="232"/>
      <c r="P211" s="232"/>
      <c r="Q211" s="232"/>
      <c r="R211" s="232"/>
      <c r="S211" s="232"/>
      <c r="T211" s="233"/>
      <c r="AT211" s="234" t="s">
        <v>200</v>
      </c>
      <c r="AU211" s="234" t="s">
        <v>81</v>
      </c>
      <c r="AV211" s="14" t="s">
        <v>129</v>
      </c>
      <c r="AW211" s="14" t="s">
        <v>30</v>
      </c>
      <c r="AX211" s="14" t="s">
        <v>81</v>
      </c>
      <c r="AY211" s="234" t="s">
        <v>124</v>
      </c>
    </row>
    <row r="212" spans="1:65" s="2" customFormat="1" ht="24.2" customHeight="1">
      <c r="A212" s="34"/>
      <c r="B212" s="35"/>
      <c r="C212" s="179" t="s">
        <v>402</v>
      </c>
      <c r="D212" s="179" t="s">
        <v>125</v>
      </c>
      <c r="E212" s="180" t="s">
        <v>1903</v>
      </c>
      <c r="F212" s="181" t="s">
        <v>1904</v>
      </c>
      <c r="G212" s="182" t="s">
        <v>226</v>
      </c>
      <c r="H212" s="183">
        <v>490</v>
      </c>
      <c r="I212" s="184"/>
      <c r="J212" s="185">
        <f>ROUND(I212*H212,2)</f>
        <v>0</v>
      </c>
      <c r="K212" s="186"/>
      <c r="L212" s="39"/>
      <c r="M212" s="187" t="s">
        <v>1</v>
      </c>
      <c r="N212" s="188" t="s">
        <v>38</v>
      </c>
      <c r="O212" s="71"/>
      <c r="P212" s="189">
        <f>O212*H212</f>
        <v>0</v>
      </c>
      <c r="Q212" s="189">
        <v>0</v>
      </c>
      <c r="R212" s="189">
        <f>Q212*H212</f>
        <v>0</v>
      </c>
      <c r="S212" s="189">
        <v>0</v>
      </c>
      <c r="T212" s="190">
        <f>S212*H212</f>
        <v>0</v>
      </c>
      <c r="U212" s="34"/>
      <c r="V212" s="34"/>
      <c r="W212" s="34"/>
      <c r="X212" s="34"/>
      <c r="Y212" s="34"/>
      <c r="Z212" s="34"/>
      <c r="AA212" s="34"/>
      <c r="AB212" s="34"/>
      <c r="AC212" s="34"/>
      <c r="AD212" s="34"/>
      <c r="AE212" s="34"/>
      <c r="AR212" s="191" t="s">
        <v>162</v>
      </c>
      <c r="AT212" s="191" t="s">
        <v>125</v>
      </c>
      <c r="AU212" s="191" t="s">
        <v>81</v>
      </c>
      <c r="AY212" s="17" t="s">
        <v>124</v>
      </c>
      <c r="BE212" s="192">
        <f>IF(N212="základní",J212,0)</f>
        <v>0</v>
      </c>
      <c r="BF212" s="192">
        <f>IF(N212="snížená",J212,0)</f>
        <v>0</v>
      </c>
      <c r="BG212" s="192">
        <f>IF(N212="zákl. přenesená",J212,0)</f>
        <v>0</v>
      </c>
      <c r="BH212" s="192">
        <f>IF(N212="sníž. přenesená",J212,0)</f>
        <v>0</v>
      </c>
      <c r="BI212" s="192">
        <f>IF(N212="nulová",J212,0)</f>
        <v>0</v>
      </c>
      <c r="BJ212" s="17" t="s">
        <v>81</v>
      </c>
      <c r="BK212" s="192">
        <f>ROUND(I212*H212,2)</f>
        <v>0</v>
      </c>
      <c r="BL212" s="17" t="s">
        <v>162</v>
      </c>
      <c r="BM212" s="191" t="s">
        <v>405</v>
      </c>
    </row>
    <row r="213" spans="1:65" s="13" customFormat="1" ht="11.25">
      <c r="B213" s="213"/>
      <c r="C213" s="214"/>
      <c r="D213" s="193" t="s">
        <v>200</v>
      </c>
      <c r="E213" s="215" t="s">
        <v>1</v>
      </c>
      <c r="F213" s="216" t="s">
        <v>1905</v>
      </c>
      <c r="G213" s="214"/>
      <c r="H213" s="217">
        <v>490</v>
      </c>
      <c r="I213" s="218"/>
      <c r="J213" s="214"/>
      <c r="K213" s="214"/>
      <c r="L213" s="219"/>
      <c r="M213" s="220"/>
      <c r="N213" s="221"/>
      <c r="O213" s="221"/>
      <c r="P213" s="221"/>
      <c r="Q213" s="221"/>
      <c r="R213" s="221"/>
      <c r="S213" s="221"/>
      <c r="T213" s="222"/>
      <c r="AT213" s="223" t="s">
        <v>200</v>
      </c>
      <c r="AU213" s="223" t="s">
        <v>81</v>
      </c>
      <c r="AV213" s="13" t="s">
        <v>83</v>
      </c>
      <c r="AW213" s="13" t="s">
        <v>30</v>
      </c>
      <c r="AX213" s="13" t="s">
        <v>73</v>
      </c>
      <c r="AY213" s="223" t="s">
        <v>124</v>
      </c>
    </row>
    <row r="214" spans="1:65" s="14" customFormat="1" ht="11.25">
      <c r="B214" s="224"/>
      <c r="C214" s="225"/>
      <c r="D214" s="193" t="s">
        <v>200</v>
      </c>
      <c r="E214" s="226" t="s">
        <v>1</v>
      </c>
      <c r="F214" s="227" t="s">
        <v>205</v>
      </c>
      <c r="G214" s="225"/>
      <c r="H214" s="228">
        <v>490</v>
      </c>
      <c r="I214" s="229"/>
      <c r="J214" s="225"/>
      <c r="K214" s="225"/>
      <c r="L214" s="230"/>
      <c r="M214" s="231"/>
      <c r="N214" s="232"/>
      <c r="O214" s="232"/>
      <c r="P214" s="232"/>
      <c r="Q214" s="232"/>
      <c r="R214" s="232"/>
      <c r="S214" s="232"/>
      <c r="T214" s="233"/>
      <c r="AT214" s="234" t="s">
        <v>200</v>
      </c>
      <c r="AU214" s="234" t="s">
        <v>81</v>
      </c>
      <c r="AV214" s="14" t="s">
        <v>129</v>
      </c>
      <c r="AW214" s="14" t="s">
        <v>30</v>
      </c>
      <c r="AX214" s="14" t="s">
        <v>81</v>
      </c>
      <c r="AY214" s="234" t="s">
        <v>124</v>
      </c>
    </row>
    <row r="215" spans="1:65" s="2" customFormat="1" ht="37.9" customHeight="1">
      <c r="A215" s="34"/>
      <c r="B215" s="35"/>
      <c r="C215" s="179" t="s">
        <v>451</v>
      </c>
      <c r="D215" s="179" t="s">
        <v>125</v>
      </c>
      <c r="E215" s="180" t="s">
        <v>1906</v>
      </c>
      <c r="F215" s="181" t="s">
        <v>1907</v>
      </c>
      <c r="G215" s="182" t="s">
        <v>226</v>
      </c>
      <c r="H215" s="183">
        <v>422</v>
      </c>
      <c r="I215" s="184"/>
      <c r="J215" s="185">
        <f>ROUND(I215*H215,2)</f>
        <v>0</v>
      </c>
      <c r="K215" s="186"/>
      <c r="L215" s="39"/>
      <c r="M215" s="187" t="s">
        <v>1</v>
      </c>
      <c r="N215" s="188" t="s">
        <v>38</v>
      </c>
      <c r="O215" s="71"/>
      <c r="P215" s="189">
        <f>O215*H215</f>
        <v>0</v>
      </c>
      <c r="Q215" s="189">
        <v>0</v>
      </c>
      <c r="R215" s="189">
        <f>Q215*H215</f>
        <v>0</v>
      </c>
      <c r="S215" s="189">
        <v>0</v>
      </c>
      <c r="T215" s="190">
        <f>S215*H215</f>
        <v>0</v>
      </c>
      <c r="U215" s="34"/>
      <c r="V215" s="34"/>
      <c r="W215" s="34"/>
      <c r="X215" s="34"/>
      <c r="Y215" s="34"/>
      <c r="Z215" s="34"/>
      <c r="AA215" s="34"/>
      <c r="AB215" s="34"/>
      <c r="AC215" s="34"/>
      <c r="AD215" s="34"/>
      <c r="AE215" s="34"/>
      <c r="AR215" s="191" t="s">
        <v>162</v>
      </c>
      <c r="AT215" s="191" t="s">
        <v>125</v>
      </c>
      <c r="AU215" s="191" t="s">
        <v>81</v>
      </c>
      <c r="AY215" s="17" t="s">
        <v>124</v>
      </c>
      <c r="BE215" s="192">
        <f>IF(N215="základní",J215,0)</f>
        <v>0</v>
      </c>
      <c r="BF215" s="192">
        <f>IF(N215="snížená",J215,0)</f>
        <v>0</v>
      </c>
      <c r="BG215" s="192">
        <f>IF(N215="zákl. přenesená",J215,0)</f>
        <v>0</v>
      </c>
      <c r="BH215" s="192">
        <f>IF(N215="sníž. přenesená",J215,0)</f>
        <v>0</v>
      </c>
      <c r="BI215" s="192">
        <f>IF(N215="nulová",J215,0)</f>
        <v>0</v>
      </c>
      <c r="BJ215" s="17" t="s">
        <v>81</v>
      </c>
      <c r="BK215" s="192">
        <f>ROUND(I215*H215,2)</f>
        <v>0</v>
      </c>
      <c r="BL215" s="17" t="s">
        <v>162</v>
      </c>
      <c r="BM215" s="191" t="s">
        <v>454</v>
      </c>
    </row>
    <row r="216" spans="1:65" s="13" customFormat="1" ht="11.25">
      <c r="B216" s="213"/>
      <c r="C216" s="214"/>
      <c r="D216" s="193" t="s">
        <v>200</v>
      </c>
      <c r="E216" s="215" t="s">
        <v>1</v>
      </c>
      <c r="F216" s="216" t="s">
        <v>1908</v>
      </c>
      <c r="G216" s="214"/>
      <c r="H216" s="217">
        <v>422</v>
      </c>
      <c r="I216" s="218"/>
      <c r="J216" s="214"/>
      <c r="K216" s="214"/>
      <c r="L216" s="219"/>
      <c r="M216" s="220"/>
      <c r="N216" s="221"/>
      <c r="O216" s="221"/>
      <c r="P216" s="221"/>
      <c r="Q216" s="221"/>
      <c r="R216" s="221"/>
      <c r="S216" s="221"/>
      <c r="T216" s="222"/>
      <c r="AT216" s="223" t="s">
        <v>200</v>
      </c>
      <c r="AU216" s="223" t="s">
        <v>81</v>
      </c>
      <c r="AV216" s="13" t="s">
        <v>83</v>
      </c>
      <c r="AW216" s="13" t="s">
        <v>30</v>
      </c>
      <c r="AX216" s="13" t="s">
        <v>73</v>
      </c>
      <c r="AY216" s="223" t="s">
        <v>124</v>
      </c>
    </row>
    <row r="217" spans="1:65" s="14" customFormat="1" ht="11.25">
      <c r="B217" s="224"/>
      <c r="C217" s="225"/>
      <c r="D217" s="193" t="s">
        <v>200</v>
      </c>
      <c r="E217" s="226" t="s">
        <v>1</v>
      </c>
      <c r="F217" s="227" t="s">
        <v>205</v>
      </c>
      <c r="G217" s="225"/>
      <c r="H217" s="228">
        <v>422</v>
      </c>
      <c r="I217" s="229"/>
      <c r="J217" s="225"/>
      <c r="K217" s="225"/>
      <c r="L217" s="230"/>
      <c r="M217" s="231"/>
      <c r="N217" s="232"/>
      <c r="O217" s="232"/>
      <c r="P217" s="232"/>
      <c r="Q217" s="232"/>
      <c r="R217" s="232"/>
      <c r="S217" s="232"/>
      <c r="T217" s="233"/>
      <c r="AT217" s="234" t="s">
        <v>200</v>
      </c>
      <c r="AU217" s="234" t="s">
        <v>81</v>
      </c>
      <c r="AV217" s="14" t="s">
        <v>129</v>
      </c>
      <c r="AW217" s="14" t="s">
        <v>30</v>
      </c>
      <c r="AX217" s="14" t="s">
        <v>81</v>
      </c>
      <c r="AY217" s="234" t="s">
        <v>124</v>
      </c>
    </row>
    <row r="218" spans="1:65" s="2" customFormat="1" ht="37.9" customHeight="1">
      <c r="A218" s="34"/>
      <c r="B218" s="35"/>
      <c r="C218" s="179" t="s">
        <v>264</v>
      </c>
      <c r="D218" s="179" t="s">
        <v>125</v>
      </c>
      <c r="E218" s="180" t="s">
        <v>1909</v>
      </c>
      <c r="F218" s="181" t="s">
        <v>1910</v>
      </c>
      <c r="G218" s="182" t="s">
        <v>226</v>
      </c>
      <c r="H218" s="183">
        <v>53</v>
      </c>
      <c r="I218" s="184"/>
      <c r="J218" s="185">
        <f>ROUND(I218*H218,2)</f>
        <v>0</v>
      </c>
      <c r="K218" s="186"/>
      <c r="L218" s="39"/>
      <c r="M218" s="187" t="s">
        <v>1</v>
      </c>
      <c r="N218" s="188" t="s">
        <v>38</v>
      </c>
      <c r="O218" s="71"/>
      <c r="P218" s="189">
        <f>O218*H218</f>
        <v>0</v>
      </c>
      <c r="Q218" s="189">
        <v>0</v>
      </c>
      <c r="R218" s="189">
        <f>Q218*H218</f>
        <v>0</v>
      </c>
      <c r="S218" s="189">
        <v>0</v>
      </c>
      <c r="T218" s="190">
        <f>S218*H218</f>
        <v>0</v>
      </c>
      <c r="U218" s="34"/>
      <c r="V218" s="34"/>
      <c r="W218" s="34"/>
      <c r="X218" s="34"/>
      <c r="Y218" s="34"/>
      <c r="Z218" s="34"/>
      <c r="AA218" s="34"/>
      <c r="AB218" s="34"/>
      <c r="AC218" s="34"/>
      <c r="AD218" s="34"/>
      <c r="AE218" s="34"/>
      <c r="AR218" s="191" t="s">
        <v>162</v>
      </c>
      <c r="AT218" s="191" t="s">
        <v>125</v>
      </c>
      <c r="AU218" s="191" t="s">
        <v>81</v>
      </c>
      <c r="AY218" s="17" t="s">
        <v>124</v>
      </c>
      <c r="BE218" s="192">
        <f>IF(N218="základní",J218,0)</f>
        <v>0</v>
      </c>
      <c r="BF218" s="192">
        <f>IF(N218="snížená",J218,0)</f>
        <v>0</v>
      </c>
      <c r="BG218" s="192">
        <f>IF(N218="zákl. přenesená",J218,0)</f>
        <v>0</v>
      </c>
      <c r="BH218" s="192">
        <f>IF(N218="sníž. přenesená",J218,0)</f>
        <v>0</v>
      </c>
      <c r="BI218" s="192">
        <f>IF(N218="nulová",J218,0)</f>
        <v>0</v>
      </c>
      <c r="BJ218" s="17" t="s">
        <v>81</v>
      </c>
      <c r="BK218" s="192">
        <f>ROUND(I218*H218,2)</f>
        <v>0</v>
      </c>
      <c r="BL218" s="17" t="s">
        <v>162</v>
      </c>
      <c r="BM218" s="191" t="s">
        <v>458</v>
      </c>
    </row>
    <row r="219" spans="1:65" s="13" customFormat="1" ht="11.25">
      <c r="B219" s="213"/>
      <c r="C219" s="214"/>
      <c r="D219" s="193" t="s">
        <v>200</v>
      </c>
      <c r="E219" s="215" t="s">
        <v>1</v>
      </c>
      <c r="F219" s="216" t="s">
        <v>1911</v>
      </c>
      <c r="G219" s="214"/>
      <c r="H219" s="217">
        <v>53</v>
      </c>
      <c r="I219" s="218"/>
      <c r="J219" s="214"/>
      <c r="K219" s="214"/>
      <c r="L219" s="219"/>
      <c r="M219" s="220"/>
      <c r="N219" s="221"/>
      <c r="O219" s="221"/>
      <c r="P219" s="221"/>
      <c r="Q219" s="221"/>
      <c r="R219" s="221"/>
      <c r="S219" s="221"/>
      <c r="T219" s="222"/>
      <c r="AT219" s="223" t="s">
        <v>200</v>
      </c>
      <c r="AU219" s="223" t="s">
        <v>81</v>
      </c>
      <c r="AV219" s="13" t="s">
        <v>83</v>
      </c>
      <c r="AW219" s="13" t="s">
        <v>30</v>
      </c>
      <c r="AX219" s="13" t="s">
        <v>73</v>
      </c>
      <c r="AY219" s="223" t="s">
        <v>124</v>
      </c>
    </row>
    <row r="220" spans="1:65" s="14" customFormat="1" ht="11.25">
      <c r="B220" s="224"/>
      <c r="C220" s="225"/>
      <c r="D220" s="193" t="s">
        <v>200</v>
      </c>
      <c r="E220" s="226" t="s">
        <v>1</v>
      </c>
      <c r="F220" s="227" t="s">
        <v>205</v>
      </c>
      <c r="G220" s="225"/>
      <c r="H220" s="228">
        <v>53</v>
      </c>
      <c r="I220" s="229"/>
      <c r="J220" s="225"/>
      <c r="K220" s="225"/>
      <c r="L220" s="230"/>
      <c r="M220" s="231"/>
      <c r="N220" s="232"/>
      <c r="O220" s="232"/>
      <c r="P220" s="232"/>
      <c r="Q220" s="232"/>
      <c r="R220" s="232"/>
      <c r="S220" s="232"/>
      <c r="T220" s="233"/>
      <c r="AT220" s="234" t="s">
        <v>200</v>
      </c>
      <c r="AU220" s="234" t="s">
        <v>81</v>
      </c>
      <c r="AV220" s="14" t="s">
        <v>129</v>
      </c>
      <c r="AW220" s="14" t="s">
        <v>30</v>
      </c>
      <c r="AX220" s="14" t="s">
        <v>81</v>
      </c>
      <c r="AY220" s="234" t="s">
        <v>124</v>
      </c>
    </row>
    <row r="221" spans="1:65" s="2" customFormat="1" ht="24.2" customHeight="1">
      <c r="A221" s="34"/>
      <c r="B221" s="35"/>
      <c r="C221" s="179" t="s">
        <v>1566</v>
      </c>
      <c r="D221" s="179" t="s">
        <v>125</v>
      </c>
      <c r="E221" s="180" t="s">
        <v>1912</v>
      </c>
      <c r="F221" s="181" t="s">
        <v>1913</v>
      </c>
      <c r="G221" s="182" t="s">
        <v>235</v>
      </c>
      <c r="H221" s="183">
        <v>190</v>
      </c>
      <c r="I221" s="184"/>
      <c r="J221" s="185">
        <f>ROUND(I221*H221,2)</f>
        <v>0</v>
      </c>
      <c r="K221" s="186"/>
      <c r="L221" s="39"/>
      <c r="M221" s="187" t="s">
        <v>1</v>
      </c>
      <c r="N221" s="188" t="s">
        <v>38</v>
      </c>
      <c r="O221" s="71"/>
      <c r="P221" s="189">
        <f>O221*H221</f>
        <v>0</v>
      </c>
      <c r="Q221" s="189">
        <v>0</v>
      </c>
      <c r="R221" s="189">
        <f>Q221*H221</f>
        <v>0</v>
      </c>
      <c r="S221" s="189">
        <v>0</v>
      </c>
      <c r="T221" s="190">
        <f>S221*H221</f>
        <v>0</v>
      </c>
      <c r="U221" s="34"/>
      <c r="V221" s="34"/>
      <c r="W221" s="34"/>
      <c r="X221" s="34"/>
      <c r="Y221" s="34"/>
      <c r="Z221" s="34"/>
      <c r="AA221" s="34"/>
      <c r="AB221" s="34"/>
      <c r="AC221" s="34"/>
      <c r="AD221" s="34"/>
      <c r="AE221" s="34"/>
      <c r="AR221" s="191" t="s">
        <v>162</v>
      </c>
      <c r="AT221" s="191" t="s">
        <v>125</v>
      </c>
      <c r="AU221" s="191" t="s">
        <v>81</v>
      </c>
      <c r="AY221" s="17" t="s">
        <v>124</v>
      </c>
      <c r="BE221" s="192">
        <f>IF(N221="základní",J221,0)</f>
        <v>0</v>
      </c>
      <c r="BF221" s="192">
        <f>IF(N221="snížená",J221,0)</f>
        <v>0</v>
      </c>
      <c r="BG221" s="192">
        <f>IF(N221="zákl. přenesená",J221,0)</f>
        <v>0</v>
      </c>
      <c r="BH221" s="192">
        <f>IF(N221="sníž. přenesená",J221,0)</f>
        <v>0</v>
      </c>
      <c r="BI221" s="192">
        <f>IF(N221="nulová",J221,0)</f>
        <v>0</v>
      </c>
      <c r="BJ221" s="17" t="s">
        <v>81</v>
      </c>
      <c r="BK221" s="192">
        <f>ROUND(I221*H221,2)</f>
        <v>0</v>
      </c>
      <c r="BL221" s="17" t="s">
        <v>162</v>
      </c>
      <c r="BM221" s="191" t="s">
        <v>790</v>
      </c>
    </row>
    <row r="222" spans="1:65" s="12" customFormat="1" ht="11.25">
      <c r="B222" s="203"/>
      <c r="C222" s="204"/>
      <c r="D222" s="193" t="s">
        <v>200</v>
      </c>
      <c r="E222" s="205" t="s">
        <v>1</v>
      </c>
      <c r="F222" s="206" t="s">
        <v>1868</v>
      </c>
      <c r="G222" s="204"/>
      <c r="H222" s="205" t="s">
        <v>1</v>
      </c>
      <c r="I222" s="207"/>
      <c r="J222" s="204"/>
      <c r="K222" s="204"/>
      <c r="L222" s="208"/>
      <c r="M222" s="209"/>
      <c r="N222" s="210"/>
      <c r="O222" s="210"/>
      <c r="P222" s="210"/>
      <c r="Q222" s="210"/>
      <c r="R222" s="210"/>
      <c r="S222" s="210"/>
      <c r="T222" s="211"/>
      <c r="AT222" s="212" t="s">
        <v>200</v>
      </c>
      <c r="AU222" s="212" t="s">
        <v>81</v>
      </c>
      <c r="AV222" s="12" t="s">
        <v>81</v>
      </c>
      <c r="AW222" s="12" t="s">
        <v>30</v>
      </c>
      <c r="AX222" s="12" t="s">
        <v>73</v>
      </c>
      <c r="AY222" s="212" t="s">
        <v>124</v>
      </c>
    </row>
    <row r="223" spans="1:65" s="13" customFormat="1" ht="11.25">
      <c r="B223" s="213"/>
      <c r="C223" s="214"/>
      <c r="D223" s="193" t="s">
        <v>200</v>
      </c>
      <c r="E223" s="215" t="s">
        <v>1</v>
      </c>
      <c r="F223" s="216" t="s">
        <v>1914</v>
      </c>
      <c r="G223" s="214"/>
      <c r="H223" s="217">
        <v>190</v>
      </c>
      <c r="I223" s="218"/>
      <c r="J223" s="214"/>
      <c r="K223" s="214"/>
      <c r="L223" s="219"/>
      <c r="M223" s="220"/>
      <c r="N223" s="221"/>
      <c r="O223" s="221"/>
      <c r="P223" s="221"/>
      <c r="Q223" s="221"/>
      <c r="R223" s="221"/>
      <c r="S223" s="221"/>
      <c r="T223" s="222"/>
      <c r="AT223" s="223" t="s">
        <v>200</v>
      </c>
      <c r="AU223" s="223" t="s">
        <v>81</v>
      </c>
      <c r="AV223" s="13" t="s">
        <v>83</v>
      </c>
      <c r="AW223" s="13" t="s">
        <v>30</v>
      </c>
      <c r="AX223" s="13" t="s">
        <v>73</v>
      </c>
      <c r="AY223" s="223" t="s">
        <v>124</v>
      </c>
    </row>
    <row r="224" spans="1:65" s="14" customFormat="1" ht="11.25">
      <c r="B224" s="224"/>
      <c r="C224" s="225"/>
      <c r="D224" s="193" t="s">
        <v>200</v>
      </c>
      <c r="E224" s="226" t="s">
        <v>1</v>
      </c>
      <c r="F224" s="227" t="s">
        <v>205</v>
      </c>
      <c r="G224" s="225"/>
      <c r="H224" s="228">
        <v>190</v>
      </c>
      <c r="I224" s="229"/>
      <c r="J224" s="225"/>
      <c r="K224" s="225"/>
      <c r="L224" s="230"/>
      <c r="M224" s="231"/>
      <c r="N224" s="232"/>
      <c r="O224" s="232"/>
      <c r="P224" s="232"/>
      <c r="Q224" s="232"/>
      <c r="R224" s="232"/>
      <c r="S224" s="232"/>
      <c r="T224" s="233"/>
      <c r="AT224" s="234" t="s">
        <v>200</v>
      </c>
      <c r="AU224" s="234" t="s">
        <v>81</v>
      </c>
      <c r="AV224" s="14" t="s">
        <v>129</v>
      </c>
      <c r="AW224" s="14" t="s">
        <v>30</v>
      </c>
      <c r="AX224" s="14" t="s">
        <v>81</v>
      </c>
      <c r="AY224" s="234" t="s">
        <v>124</v>
      </c>
    </row>
    <row r="225" spans="1:65" s="2" customFormat="1" ht="24.2" customHeight="1">
      <c r="A225" s="34"/>
      <c r="B225" s="35"/>
      <c r="C225" s="179" t="s">
        <v>273</v>
      </c>
      <c r="D225" s="179" t="s">
        <v>125</v>
      </c>
      <c r="E225" s="180" t="s">
        <v>1915</v>
      </c>
      <c r="F225" s="181" t="s">
        <v>1916</v>
      </c>
      <c r="G225" s="182" t="s">
        <v>235</v>
      </c>
      <c r="H225" s="183">
        <v>85</v>
      </c>
      <c r="I225" s="184"/>
      <c r="J225" s="185">
        <f>ROUND(I225*H225,2)</f>
        <v>0</v>
      </c>
      <c r="K225" s="186"/>
      <c r="L225" s="39"/>
      <c r="M225" s="187" t="s">
        <v>1</v>
      </c>
      <c r="N225" s="188" t="s">
        <v>38</v>
      </c>
      <c r="O225" s="71"/>
      <c r="P225" s="189">
        <f>O225*H225</f>
        <v>0</v>
      </c>
      <c r="Q225" s="189">
        <v>0</v>
      </c>
      <c r="R225" s="189">
        <f>Q225*H225</f>
        <v>0</v>
      </c>
      <c r="S225" s="189">
        <v>0</v>
      </c>
      <c r="T225" s="190">
        <f>S225*H225</f>
        <v>0</v>
      </c>
      <c r="U225" s="34"/>
      <c r="V225" s="34"/>
      <c r="W225" s="34"/>
      <c r="X225" s="34"/>
      <c r="Y225" s="34"/>
      <c r="Z225" s="34"/>
      <c r="AA225" s="34"/>
      <c r="AB225" s="34"/>
      <c r="AC225" s="34"/>
      <c r="AD225" s="34"/>
      <c r="AE225" s="34"/>
      <c r="AR225" s="191" t="s">
        <v>162</v>
      </c>
      <c r="AT225" s="191" t="s">
        <v>125</v>
      </c>
      <c r="AU225" s="191" t="s">
        <v>81</v>
      </c>
      <c r="AY225" s="17" t="s">
        <v>124</v>
      </c>
      <c r="BE225" s="192">
        <f>IF(N225="základní",J225,0)</f>
        <v>0</v>
      </c>
      <c r="BF225" s="192">
        <f>IF(N225="snížená",J225,0)</f>
        <v>0</v>
      </c>
      <c r="BG225" s="192">
        <f>IF(N225="zákl. přenesená",J225,0)</f>
        <v>0</v>
      </c>
      <c r="BH225" s="192">
        <f>IF(N225="sníž. přenesená",J225,0)</f>
        <v>0</v>
      </c>
      <c r="BI225" s="192">
        <f>IF(N225="nulová",J225,0)</f>
        <v>0</v>
      </c>
      <c r="BJ225" s="17" t="s">
        <v>81</v>
      </c>
      <c r="BK225" s="192">
        <f>ROUND(I225*H225,2)</f>
        <v>0</v>
      </c>
      <c r="BL225" s="17" t="s">
        <v>162</v>
      </c>
      <c r="BM225" s="191" t="s">
        <v>502</v>
      </c>
    </row>
    <row r="226" spans="1:65" s="12" customFormat="1" ht="11.25">
      <c r="B226" s="203"/>
      <c r="C226" s="204"/>
      <c r="D226" s="193" t="s">
        <v>200</v>
      </c>
      <c r="E226" s="205" t="s">
        <v>1</v>
      </c>
      <c r="F226" s="206" t="s">
        <v>1868</v>
      </c>
      <c r="G226" s="204"/>
      <c r="H226" s="205" t="s">
        <v>1</v>
      </c>
      <c r="I226" s="207"/>
      <c r="J226" s="204"/>
      <c r="K226" s="204"/>
      <c r="L226" s="208"/>
      <c r="M226" s="209"/>
      <c r="N226" s="210"/>
      <c r="O226" s="210"/>
      <c r="P226" s="210"/>
      <c r="Q226" s="210"/>
      <c r="R226" s="210"/>
      <c r="S226" s="210"/>
      <c r="T226" s="211"/>
      <c r="AT226" s="212" t="s">
        <v>200</v>
      </c>
      <c r="AU226" s="212" t="s">
        <v>81</v>
      </c>
      <c r="AV226" s="12" t="s">
        <v>81</v>
      </c>
      <c r="AW226" s="12" t="s">
        <v>30</v>
      </c>
      <c r="AX226" s="12" t="s">
        <v>73</v>
      </c>
      <c r="AY226" s="212" t="s">
        <v>124</v>
      </c>
    </row>
    <row r="227" spans="1:65" s="13" customFormat="1" ht="11.25">
      <c r="B227" s="213"/>
      <c r="C227" s="214"/>
      <c r="D227" s="193" t="s">
        <v>200</v>
      </c>
      <c r="E227" s="215" t="s">
        <v>1</v>
      </c>
      <c r="F227" s="216" t="s">
        <v>1917</v>
      </c>
      <c r="G227" s="214"/>
      <c r="H227" s="217">
        <v>85</v>
      </c>
      <c r="I227" s="218"/>
      <c r="J227" s="214"/>
      <c r="K227" s="214"/>
      <c r="L227" s="219"/>
      <c r="M227" s="220"/>
      <c r="N227" s="221"/>
      <c r="O227" s="221"/>
      <c r="P227" s="221"/>
      <c r="Q227" s="221"/>
      <c r="R227" s="221"/>
      <c r="S227" s="221"/>
      <c r="T227" s="222"/>
      <c r="AT227" s="223" t="s">
        <v>200</v>
      </c>
      <c r="AU227" s="223" t="s">
        <v>81</v>
      </c>
      <c r="AV227" s="13" t="s">
        <v>83</v>
      </c>
      <c r="AW227" s="13" t="s">
        <v>30</v>
      </c>
      <c r="AX227" s="13" t="s">
        <v>73</v>
      </c>
      <c r="AY227" s="223" t="s">
        <v>124</v>
      </c>
    </row>
    <row r="228" spans="1:65" s="14" customFormat="1" ht="11.25">
      <c r="B228" s="224"/>
      <c r="C228" s="225"/>
      <c r="D228" s="193" t="s">
        <v>200</v>
      </c>
      <c r="E228" s="226" t="s">
        <v>1</v>
      </c>
      <c r="F228" s="227" t="s">
        <v>205</v>
      </c>
      <c r="G228" s="225"/>
      <c r="H228" s="228">
        <v>85</v>
      </c>
      <c r="I228" s="229"/>
      <c r="J228" s="225"/>
      <c r="K228" s="225"/>
      <c r="L228" s="230"/>
      <c r="M228" s="231"/>
      <c r="N228" s="232"/>
      <c r="O228" s="232"/>
      <c r="P228" s="232"/>
      <c r="Q228" s="232"/>
      <c r="R228" s="232"/>
      <c r="S228" s="232"/>
      <c r="T228" s="233"/>
      <c r="AT228" s="234" t="s">
        <v>200</v>
      </c>
      <c r="AU228" s="234" t="s">
        <v>81</v>
      </c>
      <c r="AV228" s="14" t="s">
        <v>129</v>
      </c>
      <c r="AW228" s="14" t="s">
        <v>30</v>
      </c>
      <c r="AX228" s="14" t="s">
        <v>81</v>
      </c>
      <c r="AY228" s="234" t="s">
        <v>124</v>
      </c>
    </row>
    <row r="229" spans="1:65" s="2" customFormat="1" ht="24.2" customHeight="1">
      <c r="A229" s="34"/>
      <c r="B229" s="35"/>
      <c r="C229" s="179" t="s">
        <v>508</v>
      </c>
      <c r="D229" s="179" t="s">
        <v>125</v>
      </c>
      <c r="E229" s="180" t="s">
        <v>1918</v>
      </c>
      <c r="F229" s="181" t="s">
        <v>1919</v>
      </c>
      <c r="G229" s="182" t="s">
        <v>235</v>
      </c>
      <c r="H229" s="183">
        <v>170</v>
      </c>
      <c r="I229" s="184"/>
      <c r="J229" s="185">
        <f>ROUND(I229*H229,2)</f>
        <v>0</v>
      </c>
      <c r="K229" s="186"/>
      <c r="L229" s="39"/>
      <c r="M229" s="187" t="s">
        <v>1</v>
      </c>
      <c r="N229" s="188" t="s">
        <v>38</v>
      </c>
      <c r="O229" s="71"/>
      <c r="P229" s="189">
        <f>O229*H229</f>
        <v>0</v>
      </c>
      <c r="Q229" s="189">
        <v>0</v>
      </c>
      <c r="R229" s="189">
        <f>Q229*H229</f>
        <v>0</v>
      </c>
      <c r="S229" s="189">
        <v>0</v>
      </c>
      <c r="T229" s="190">
        <f>S229*H229</f>
        <v>0</v>
      </c>
      <c r="U229" s="34"/>
      <c r="V229" s="34"/>
      <c r="W229" s="34"/>
      <c r="X229" s="34"/>
      <c r="Y229" s="34"/>
      <c r="Z229" s="34"/>
      <c r="AA229" s="34"/>
      <c r="AB229" s="34"/>
      <c r="AC229" s="34"/>
      <c r="AD229" s="34"/>
      <c r="AE229" s="34"/>
      <c r="AR229" s="191" t="s">
        <v>162</v>
      </c>
      <c r="AT229" s="191" t="s">
        <v>125</v>
      </c>
      <c r="AU229" s="191" t="s">
        <v>81</v>
      </c>
      <c r="AY229" s="17" t="s">
        <v>124</v>
      </c>
      <c r="BE229" s="192">
        <f>IF(N229="základní",J229,0)</f>
        <v>0</v>
      </c>
      <c r="BF229" s="192">
        <f>IF(N229="snížená",J229,0)</f>
        <v>0</v>
      </c>
      <c r="BG229" s="192">
        <f>IF(N229="zákl. přenesená",J229,0)</f>
        <v>0</v>
      </c>
      <c r="BH229" s="192">
        <f>IF(N229="sníž. přenesená",J229,0)</f>
        <v>0</v>
      </c>
      <c r="BI229" s="192">
        <f>IF(N229="nulová",J229,0)</f>
        <v>0</v>
      </c>
      <c r="BJ229" s="17" t="s">
        <v>81</v>
      </c>
      <c r="BK229" s="192">
        <f>ROUND(I229*H229,2)</f>
        <v>0</v>
      </c>
      <c r="BL229" s="17" t="s">
        <v>162</v>
      </c>
      <c r="BM229" s="191" t="s">
        <v>511</v>
      </c>
    </row>
    <row r="230" spans="1:65" s="12" customFormat="1" ht="11.25">
      <c r="B230" s="203"/>
      <c r="C230" s="204"/>
      <c r="D230" s="193" t="s">
        <v>200</v>
      </c>
      <c r="E230" s="205" t="s">
        <v>1</v>
      </c>
      <c r="F230" s="206" t="s">
        <v>1868</v>
      </c>
      <c r="G230" s="204"/>
      <c r="H230" s="205" t="s">
        <v>1</v>
      </c>
      <c r="I230" s="207"/>
      <c r="J230" s="204"/>
      <c r="K230" s="204"/>
      <c r="L230" s="208"/>
      <c r="M230" s="209"/>
      <c r="N230" s="210"/>
      <c r="O230" s="210"/>
      <c r="P230" s="210"/>
      <c r="Q230" s="210"/>
      <c r="R230" s="210"/>
      <c r="S230" s="210"/>
      <c r="T230" s="211"/>
      <c r="AT230" s="212" t="s">
        <v>200</v>
      </c>
      <c r="AU230" s="212" t="s">
        <v>81</v>
      </c>
      <c r="AV230" s="12" t="s">
        <v>81</v>
      </c>
      <c r="AW230" s="12" t="s">
        <v>30</v>
      </c>
      <c r="AX230" s="12" t="s">
        <v>73</v>
      </c>
      <c r="AY230" s="212" t="s">
        <v>124</v>
      </c>
    </row>
    <row r="231" spans="1:65" s="13" customFormat="1" ht="11.25">
      <c r="B231" s="213"/>
      <c r="C231" s="214"/>
      <c r="D231" s="193" t="s">
        <v>200</v>
      </c>
      <c r="E231" s="215" t="s">
        <v>1</v>
      </c>
      <c r="F231" s="216" t="s">
        <v>1920</v>
      </c>
      <c r="G231" s="214"/>
      <c r="H231" s="217">
        <v>170</v>
      </c>
      <c r="I231" s="218"/>
      <c r="J231" s="214"/>
      <c r="K231" s="214"/>
      <c r="L231" s="219"/>
      <c r="M231" s="220"/>
      <c r="N231" s="221"/>
      <c r="O231" s="221"/>
      <c r="P231" s="221"/>
      <c r="Q231" s="221"/>
      <c r="R231" s="221"/>
      <c r="S231" s="221"/>
      <c r="T231" s="222"/>
      <c r="AT231" s="223" t="s">
        <v>200</v>
      </c>
      <c r="AU231" s="223" t="s">
        <v>81</v>
      </c>
      <c r="AV231" s="13" t="s">
        <v>83</v>
      </c>
      <c r="AW231" s="13" t="s">
        <v>30</v>
      </c>
      <c r="AX231" s="13" t="s">
        <v>73</v>
      </c>
      <c r="AY231" s="223" t="s">
        <v>124</v>
      </c>
    </row>
    <row r="232" spans="1:65" s="14" customFormat="1" ht="11.25">
      <c r="B232" s="224"/>
      <c r="C232" s="225"/>
      <c r="D232" s="193" t="s">
        <v>200</v>
      </c>
      <c r="E232" s="226" t="s">
        <v>1</v>
      </c>
      <c r="F232" s="227" t="s">
        <v>205</v>
      </c>
      <c r="G232" s="225"/>
      <c r="H232" s="228">
        <v>170</v>
      </c>
      <c r="I232" s="229"/>
      <c r="J232" s="225"/>
      <c r="K232" s="225"/>
      <c r="L232" s="230"/>
      <c r="M232" s="231"/>
      <c r="N232" s="232"/>
      <c r="O232" s="232"/>
      <c r="P232" s="232"/>
      <c r="Q232" s="232"/>
      <c r="R232" s="232"/>
      <c r="S232" s="232"/>
      <c r="T232" s="233"/>
      <c r="AT232" s="234" t="s">
        <v>200</v>
      </c>
      <c r="AU232" s="234" t="s">
        <v>81</v>
      </c>
      <c r="AV232" s="14" t="s">
        <v>129</v>
      </c>
      <c r="AW232" s="14" t="s">
        <v>30</v>
      </c>
      <c r="AX232" s="14" t="s">
        <v>81</v>
      </c>
      <c r="AY232" s="234" t="s">
        <v>124</v>
      </c>
    </row>
    <row r="233" spans="1:65" s="2" customFormat="1" ht="24.2" customHeight="1">
      <c r="A233" s="34"/>
      <c r="B233" s="35"/>
      <c r="C233" s="179" t="s">
        <v>303</v>
      </c>
      <c r="D233" s="179" t="s">
        <v>125</v>
      </c>
      <c r="E233" s="180" t="s">
        <v>1921</v>
      </c>
      <c r="F233" s="181" t="s">
        <v>1922</v>
      </c>
      <c r="G233" s="182" t="s">
        <v>235</v>
      </c>
      <c r="H233" s="183">
        <v>170</v>
      </c>
      <c r="I233" s="184"/>
      <c r="J233" s="185">
        <f>ROUND(I233*H233,2)</f>
        <v>0</v>
      </c>
      <c r="K233" s="186"/>
      <c r="L233" s="39"/>
      <c r="M233" s="187" t="s">
        <v>1</v>
      </c>
      <c r="N233" s="188" t="s">
        <v>38</v>
      </c>
      <c r="O233" s="71"/>
      <c r="P233" s="189">
        <f>O233*H233</f>
        <v>0</v>
      </c>
      <c r="Q233" s="189">
        <v>0</v>
      </c>
      <c r="R233" s="189">
        <f>Q233*H233</f>
        <v>0</v>
      </c>
      <c r="S233" s="189">
        <v>0</v>
      </c>
      <c r="T233" s="190">
        <f>S233*H233</f>
        <v>0</v>
      </c>
      <c r="U233" s="34"/>
      <c r="V233" s="34"/>
      <c r="W233" s="34"/>
      <c r="X233" s="34"/>
      <c r="Y233" s="34"/>
      <c r="Z233" s="34"/>
      <c r="AA233" s="34"/>
      <c r="AB233" s="34"/>
      <c r="AC233" s="34"/>
      <c r="AD233" s="34"/>
      <c r="AE233" s="34"/>
      <c r="AR233" s="191" t="s">
        <v>162</v>
      </c>
      <c r="AT233" s="191" t="s">
        <v>125</v>
      </c>
      <c r="AU233" s="191" t="s">
        <v>81</v>
      </c>
      <c r="AY233" s="17" t="s">
        <v>124</v>
      </c>
      <c r="BE233" s="192">
        <f>IF(N233="základní",J233,0)</f>
        <v>0</v>
      </c>
      <c r="BF233" s="192">
        <f>IF(N233="snížená",J233,0)</f>
        <v>0</v>
      </c>
      <c r="BG233" s="192">
        <f>IF(N233="zákl. přenesená",J233,0)</f>
        <v>0</v>
      </c>
      <c r="BH233" s="192">
        <f>IF(N233="sníž. přenesená",J233,0)</f>
        <v>0</v>
      </c>
      <c r="BI233" s="192">
        <f>IF(N233="nulová",J233,0)</f>
        <v>0</v>
      </c>
      <c r="BJ233" s="17" t="s">
        <v>81</v>
      </c>
      <c r="BK233" s="192">
        <f>ROUND(I233*H233,2)</f>
        <v>0</v>
      </c>
      <c r="BL233" s="17" t="s">
        <v>162</v>
      </c>
      <c r="BM233" s="191" t="s">
        <v>881</v>
      </c>
    </row>
    <row r="234" spans="1:65" s="12" customFormat="1" ht="11.25">
      <c r="B234" s="203"/>
      <c r="C234" s="204"/>
      <c r="D234" s="193" t="s">
        <v>200</v>
      </c>
      <c r="E234" s="205" t="s">
        <v>1</v>
      </c>
      <c r="F234" s="206" t="s">
        <v>1868</v>
      </c>
      <c r="G234" s="204"/>
      <c r="H234" s="205" t="s">
        <v>1</v>
      </c>
      <c r="I234" s="207"/>
      <c r="J234" s="204"/>
      <c r="K234" s="204"/>
      <c r="L234" s="208"/>
      <c r="M234" s="209"/>
      <c r="N234" s="210"/>
      <c r="O234" s="210"/>
      <c r="P234" s="210"/>
      <c r="Q234" s="210"/>
      <c r="R234" s="210"/>
      <c r="S234" s="210"/>
      <c r="T234" s="211"/>
      <c r="AT234" s="212" t="s">
        <v>200</v>
      </c>
      <c r="AU234" s="212" t="s">
        <v>81</v>
      </c>
      <c r="AV234" s="12" t="s">
        <v>81</v>
      </c>
      <c r="AW234" s="12" t="s">
        <v>30</v>
      </c>
      <c r="AX234" s="12" t="s">
        <v>73</v>
      </c>
      <c r="AY234" s="212" t="s">
        <v>124</v>
      </c>
    </row>
    <row r="235" spans="1:65" s="13" customFormat="1" ht="11.25">
      <c r="B235" s="213"/>
      <c r="C235" s="214"/>
      <c r="D235" s="193" t="s">
        <v>200</v>
      </c>
      <c r="E235" s="215" t="s">
        <v>1</v>
      </c>
      <c r="F235" s="216" t="s">
        <v>1920</v>
      </c>
      <c r="G235" s="214"/>
      <c r="H235" s="217">
        <v>170</v>
      </c>
      <c r="I235" s="218"/>
      <c r="J235" s="214"/>
      <c r="K235" s="214"/>
      <c r="L235" s="219"/>
      <c r="M235" s="220"/>
      <c r="N235" s="221"/>
      <c r="O235" s="221"/>
      <c r="P235" s="221"/>
      <c r="Q235" s="221"/>
      <c r="R235" s="221"/>
      <c r="S235" s="221"/>
      <c r="T235" s="222"/>
      <c r="AT235" s="223" t="s">
        <v>200</v>
      </c>
      <c r="AU235" s="223" t="s">
        <v>81</v>
      </c>
      <c r="AV235" s="13" t="s">
        <v>83</v>
      </c>
      <c r="AW235" s="13" t="s">
        <v>30</v>
      </c>
      <c r="AX235" s="13" t="s">
        <v>73</v>
      </c>
      <c r="AY235" s="223" t="s">
        <v>124</v>
      </c>
    </row>
    <row r="236" spans="1:65" s="14" customFormat="1" ht="11.25">
      <c r="B236" s="224"/>
      <c r="C236" s="225"/>
      <c r="D236" s="193" t="s">
        <v>200</v>
      </c>
      <c r="E236" s="226" t="s">
        <v>1</v>
      </c>
      <c r="F236" s="227" t="s">
        <v>205</v>
      </c>
      <c r="G236" s="225"/>
      <c r="H236" s="228">
        <v>170</v>
      </c>
      <c r="I236" s="229"/>
      <c r="J236" s="225"/>
      <c r="K236" s="225"/>
      <c r="L236" s="230"/>
      <c r="M236" s="231"/>
      <c r="N236" s="232"/>
      <c r="O236" s="232"/>
      <c r="P236" s="232"/>
      <c r="Q236" s="232"/>
      <c r="R236" s="232"/>
      <c r="S236" s="232"/>
      <c r="T236" s="233"/>
      <c r="AT236" s="234" t="s">
        <v>200</v>
      </c>
      <c r="AU236" s="234" t="s">
        <v>81</v>
      </c>
      <c r="AV236" s="14" t="s">
        <v>129</v>
      </c>
      <c r="AW236" s="14" t="s">
        <v>30</v>
      </c>
      <c r="AX236" s="14" t="s">
        <v>81</v>
      </c>
      <c r="AY236" s="234" t="s">
        <v>124</v>
      </c>
    </row>
    <row r="237" spans="1:65" s="2" customFormat="1" ht="24.2" customHeight="1">
      <c r="A237" s="34"/>
      <c r="B237" s="35"/>
      <c r="C237" s="179" t="s">
        <v>514</v>
      </c>
      <c r="D237" s="179" t="s">
        <v>125</v>
      </c>
      <c r="E237" s="180" t="s">
        <v>1923</v>
      </c>
      <c r="F237" s="181" t="s">
        <v>1924</v>
      </c>
      <c r="G237" s="182" t="s">
        <v>235</v>
      </c>
      <c r="H237" s="183">
        <v>230</v>
      </c>
      <c r="I237" s="184"/>
      <c r="J237" s="185">
        <f>ROUND(I237*H237,2)</f>
        <v>0</v>
      </c>
      <c r="K237" s="186"/>
      <c r="L237" s="39"/>
      <c r="M237" s="187" t="s">
        <v>1</v>
      </c>
      <c r="N237" s="188" t="s">
        <v>38</v>
      </c>
      <c r="O237" s="71"/>
      <c r="P237" s="189">
        <f>O237*H237</f>
        <v>0</v>
      </c>
      <c r="Q237" s="189">
        <v>0</v>
      </c>
      <c r="R237" s="189">
        <f>Q237*H237</f>
        <v>0</v>
      </c>
      <c r="S237" s="189">
        <v>0</v>
      </c>
      <c r="T237" s="190">
        <f>S237*H237</f>
        <v>0</v>
      </c>
      <c r="U237" s="34"/>
      <c r="V237" s="34"/>
      <c r="W237" s="34"/>
      <c r="X237" s="34"/>
      <c r="Y237" s="34"/>
      <c r="Z237" s="34"/>
      <c r="AA237" s="34"/>
      <c r="AB237" s="34"/>
      <c r="AC237" s="34"/>
      <c r="AD237" s="34"/>
      <c r="AE237" s="34"/>
      <c r="AR237" s="191" t="s">
        <v>162</v>
      </c>
      <c r="AT237" s="191" t="s">
        <v>125</v>
      </c>
      <c r="AU237" s="191" t="s">
        <v>81</v>
      </c>
      <c r="AY237" s="17" t="s">
        <v>124</v>
      </c>
      <c r="BE237" s="192">
        <f>IF(N237="základní",J237,0)</f>
        <v>0</v>
      </c>
      <c r="BF237" s="192">
        <f>IF(N237="snížená",J237,0)</f>
        <v>0</v>
      </c>
      <c r="BG237" s="192">
        <f>IF(N237="zákl. přenesená",J237,0)</f>
        <v>0</v>
      </c>
      <c r="BH237" s="192">
        <f>IF(N237="sníž. přenesená",J237,0)</f>
        <v>0</v>
      </c>
      <c r="BI237" s="192">
        <f>IF(N237="nulová",J237,0)</f>
        <v>0</v>
      </c>
      <c r="BJ237" s="17" t="s">
        <v>81</v>
      </c>
      <c r="BK237" s="192">
        <f>ROUND(I237*H237,2)</f>
        <v>0</v>
      </c>
      <c r="BL237" s="17" t="s">
        <v>162</v>
      </c>
      <c r="BM237" s="191" t="s">
        <v>517</v>
      </c>
    </row>
    <row r="238" spans="1:65" s="12" customFormat="1" ht="11.25">
      <c r="B238" s="203"/>
      <c r="C238" s="204"/>
      <c r="D238" s="193" t="s">
        <v>200</v>
      </c>
      <c r="E238" s="205" t="s">
        <v>1</v>
      </c>
      <c r="F238" s="206" t="s">
        <v>1868</v>
      </c>
      <c r="G238" s="204"/>
      <c r="H238" s="205" t="s">
        <v>1</v>
      </c>
      <c r="I238" s="207"/>
      <c r="J238" s="204"/>
      <c r="K238" s="204"/>
      <c r="L238" s="208"/>
      <c r="M238" s="209"/>
      <c r="N238" s="210"/>
      <c r="O238" s="210"/>
      <c r="P238" s="210"/>
      <c r="Q238" s="210"/>
      <c r="R238" s="210"/>
      <c r="S238" s="210"/>
      <c r="T238" s="211"/>
      <c r="AT238" s="212" t="s">
        <v>200</v>
      </c>
      <c r="AU238" s="212" t="s">
        <v>81</v>
      </c>
      <c r="AV238" s="12" t="s">
        <v>81</v>
      </c>
      <c r="AW238" s="12" t="s">
        <v>30</v>
      </c>
      <c r="AX238" s="12" t="s">
        <v>73</v>
      </c>
      <c r="AY238" s="212" t="s">
        <v>124</v>
      </c>
    </row>
    <row r="239" spans="1:65" s="13" customFormat="1" ht="11.25">
      <c r="B239" s="213"/>
      <c r="C239" s="214"/>
      <c r="D239" s="193" t="s">
        <v>200</v>
      </c>
      <c r="E239" s="215" t="s">
        <v>1</v>
      </c>
      <c r="F239" s="216" t="s">
        <v>1925</v>
      </c>
      <c r="G239" s="214"/>
      <c r="H239" s="217">
        <v>230</v>
      </c>
      <c r="I239" s="218"/>
      <c r="J239" s="214"/>
      <c r="K239" s="214"/>
      <c r="L239" s="219"/>
      <c r="M239" s="220"/>
      <c r="N239" s="221"/>
      <c r="O239" s="221"/>
      <c r="P239" s="221"/>
      <c r="Q239" s="221"/>
      <c r="R239" s="221"/>
      <c r="S239" s="221"/>
      <c r="T239" s="222"/>
      <c r="AT239" s="223" t="s">
        <v>200</v>
      </c>
      <c r="AU239" s="223" t="s">
        <v>81</v>
      </c>
      <c r="AV239" s="13" t="s">
        <v>83</v>
      </c>
      <c r="AW239" s="13" t="s">
        <v>30</v>
      </c>
      <c r="AX239" s="13" t="s">
        <v>73</v>
      </c>
      <c r="AY239" s="223" t="s">
        <v>124</v>
      </c>
    </row>
    <row r="240" spans="1:65" s="14" customFormat="1" ht="11.25">
      <c r="B240" s="224"/>
      <c r="C240" s="225"/>
      <c r="D240" s="193" t="s">
        <v>200</v>
      </c>
      <c r="E240" s="226" t="s">
        <v>1</v>
      </c>
      <c r="F240" s="227" t="s">
        <v>205</v>
      </c>
      <c r="G240" s="225"/>
      <c r="H240" s="228">
        <v>230</v>
      </c>
      <c r="I240" s="229"/>
      <c r="J240" s="225"/>
      <c r="K240" s="225"/>
      <c r="L240" s="230"/>
      <c r="M240" s="231"/>
      <c r="N240" s="232"/>
      <c r="O240" s="232"/>
      <c r="P240" s="232"/>
      <c r="Q240" s="232"/>
      <c r="R240" s="232"/>
      <c r="S240" s="232"/>
      <c r="T240" s="233"/>
      <c r="AT240" s="234" t="s">
        <v>200</v>
      </c>
      <c r="AU240" s="234" t="s">
        <v>81</v>
      </c>
      <c r="AV240" s="14" t="s">
        <v>129</v>
      </c>
      <c r="AW240" s="14" t="s">
        <v>30</v>
      </c>
      <c r="AX240" s="14" t="s">
        <v>81</v>
      </c>
      <c r="AY240" s="234" t="s">
        <v>124</v>
      </c>
    </row>
    <row r="241" spans="1:65" s="2" customFormat="1" ht="21.75" customHeight="1">
      <c r="A241" s="34"/>
      <c r="B241" s="35"/>
      <c r="C241" s="179" t="s">
        <v>314</v>
      </c>
      <c r="D241" s="179" t="s">
        <v>125</v>
      </c>
      <c r="E241" s="180" t="s">
        <v>1926</v>
      </c>
      <c r="F241" s="181" t="s">
        <v>1927</v>
      </c>
      <c r="G241" s="182" t="s">
        <v>235</v>
      </c>
      <c r="H241" s="183">
        <v>615</v>
      </c>
      <c r="I241" s="184"/>
      <c r="J241" s="185">
        <f>ROUND(I241*H241,2)</f>
        <v>0</v>
      </c>
      <c r="K241" s="186"/>
      <c r="L241" s="39"/>
      <c r="M241" s="187" t="s">
        <v>1</v>
      </c>
      <c r="N241" s="188" t="s">
        <v>38</v>
      </c>
      <c r="O241" s="71"/>
      <c r="P241" s="189">
        <f>O241*H241</f>
        <v>0</v>
      </c>
      <c r="Q241" s="189">
        <v>0</v>
      </c>
      <c r="R241" s="189">
        <f>Q241*H241</f>
        <v>0</v>
      </c>
      <c r="S241" s="189">
        <v>0</v>
      </c>
      <c r="T241" s="190">
        <f>S241*H241</f>
        <v>0</v>
      </c>
      <c r="U241" s="34"/>
      <c r="V241" s="34"/>
      <c r="W241" s="34"/>
      <c r="X241" s="34"/>
      <c r="Y241" s="34"/>
      <c r="Z241" s="34"/>
      <c r="AA241" s="34"/>
      <c r="AB241" s="34"/>
      <c r="AC241" s="34"/>
      <c r="AD241" s="34"/>
      <c r="AE241" s="34"/>
      <c r="AR241" s="191" t="s">
        <v>162</v>
      </c>
      <c r="AT241" s="191" t="s">
        <v>125</v>
      </c>
      <c r="AU241" s="191" t="s">
        <v>81</v>
      </c>
      <c r="AY241" s="17" t="s">
        <v>124</v>
      </c>
      <c r="BE241" s="192">
        <f>IF(N241="základní",J241,0)</f>
        <v>0</v>
      </c>
      <c r="BF241" s="192">
        <f>IF(N241="snížená",J241,0)</f>
        <v>0</v>
      </c>
      <c r="BG241" s="192">
        <f>IF(N241="zákl. přenesená",J241,0)</f>
        <v>0</v>
      </c>
      <c r="BH241" s="192">
        <f>IF(N241="sníž. přenesená",J241,0)</f>
        <v>0</v>
      </c>
      <c r="BI241" s="192">
        <f>IF(N241="nulová",J241,0)</f>
        <v>0</v>
      </c>
      <c r="BJ241" s="17" t="s">
        <v>81</v>
      </c>
      <c r="BK241" s="192">
        <f>ROUND(I241*H241,2)</f>
        <v>0</v>
      </c>
      <c r="BL241" s="17" t="s">
        <v>162</v>
      </c>
      <c r="BM241" s="191" t="s">
        <v>521</v>
      </c>
    </row>
    <row r="242" spans="1:65" s="12" customFormat="1" ht="11.25">
      <c r="B242" s="203"/>
      <c r="C242" s="204"/>
      <c r="D242" s="193" t="s">
        <v>200</v>
      </c>
      <c r="E242" s="205" t="s">
        <v>1</v>
      </c>
      <c r="F242" s="206" t="s">
        <v>1868</v>
      </c>
      <c r="G242" s="204"/>
      <c r="H242" s="205" t="s">
        <v>1</v>
      </c>
      <c r="I242" s="207"/>
      <c r="J242" s="204"/>
      <c r="K242" s="204"/>
      <c r="L242" s="208"/>
      <c r="M242" s="209"/>
      <c r="N242" s="210"/>
      <c r="O242" s="210"/>
      <c r="P242" s="210"/>
      <c r="Q242" s="210"/>
      <c r="R242" s="210"/>
      <c r="S242" s="210"/>
      <c r="T242" s="211"/>
      <c r="AT242" s="212" t="s">
        <v>200</v>
      </c>
      <c r="AU242" s="212" t="s">
        <v>81</v>
      </c>
      <c r="AV242" s="12" t="s">
        <v>81</v>
      </c>
      <c r="AW242" s="12" t="s">
        <v>30</v>
      </c>
      <c r="AX242" s="12" t="s">
        <v>73</v>
      </c>
      <c r="AY242" s="212" t="s">
        <v>124</v>
      </c>
    </row>
    <row r="243" spans="1:65" s="13" customFormat="1" ht="11.25">
      <c r="B243" s="213"/>
      <c r="C243" s="214"/>
      <c r="D243" s="193" t="s">
        <v>200</v>
      </c>
      <c r="E243" s="215" t="s">
        <v>1</v>
      </c>
      <c r="F243" s="216" t="s">
        <v>1928</v>
      </c>
      <c r="G243" s="214"/>
      <c r="H243" s="217">
        <v>615</v>
      </c>
      <c r="I243" s="218"/>
      <c r="J243" s="214"/>
      <c r="K243" s="214"/>
      <c r="L243" s="219"/>
      <c r="M243" s="220"/>
      <c r="N243" s="221"/>
      <c r="O243" s="221"/>
      <c r="P243" s="221"/>
      <c r="Q243" s="221"/>
      <c r="R243" s="221"/>
      <c r="S243" s="221"/>
      <c r="T243" s="222"/>
      <c r="AT243" s="223" t="s">
        <v>200</v>
      </c>
      <c r="AU243" s="223" t="s">
        <v>81</v>
      </c>
      <c r="AV243" s="13" t="s">
        <v>83</v>
      </c>
      <c r="AW243" s="13" t="s">
        <v>30</v>
      </c>
      <c r="AX243" s="13" t="s">
        <v>73</v>
      </c>
      <c r="AY243" s="223" t="s">
        <v>124</v>
      </c>
    </row>
    <row r="244" spans="1:65" s="14" customFormat="1" ht="11.25">
      <c r="B244" s="224"/>
      <c r="C244" s="225"/>
      <c r="D244" s="193" t="s">
        <v>200</v>
      </c>
      <c r="E244" s="226" t="s">
        <v>1</v>
      </c>
      <c r="F244" s="227" t="s">
        <v>205</v>
      </c>
      <c r="G244" s="225"/>
      <c r="H244" s="228">
        <v>615</v>
      </c>
      <c r="I244" s="229"/>
      <c r="J244" s="225"/>
      <c r="K244" s="225"/>
      <c r="L244" s="230"/>
      <c r="M244" s="231"/>
      <c r="N244" s="232"/>
      <c r="O244" s="232"/>
      <c r="P244" s="232"/>
      <c r="Q244" s="232"/>
      <c r="R244" s="232"/>
      <c r="S244" s="232"/>
      <c r="T244" s="233"/>
      <c r="AT244" s="234" t="s">
        <v>200</v>
      </c>
      <c r="AU244" s="234" t="s">
        <v>81</v>
      </c>
      <c r="AV244" s="14" t="s">
        <v>129</v>
      </c>
      <c r="AW244" s="14" t="s">
        <v>30</v>
      </c>
      <c r="AX244" s="14" t="s">
        <v>81</v>
      </c>
      <c r="AY244" s="234" t="s">
        <v>124</v>
      </c>
    </row>
    <row r="245" spans="1:65" s="2" customFormat="1" ht="24.2" customHeight="1">
      <c r="A245" s="34"/>
      <c r="B245" s="35"/>
      <c r="C245" s="179" t="s">
        <v>523</v>
      </c>
      <c r="D245" s="179" t="s">
        <v>125</v>
      </c>
      <c r="E245" s="180" t="s">
        <v>1929</v>
      </c>
      <c r="F245" s="181" t="s">
        <v>1930</v>
      </c>
      <c r="G245" s="182" t="s">
        <v>235</v>
      </c>
      <c r="H245" s="183">
        <v>230</v>
      </c>
      <c r="I245" s="184"/>
      <c r="J245" s="185">
        <f>ROUND(I245*H245,2)</f>
        <v>0</v>
      </c>
      <c r="K245" s="186"/>
      <c r="L245" s="39"/>
      <c r="M245" s="187" t="s">
        <v>1</v>
      </c>
      <c r="N245" s="188" t="s">
        <v>38</v>
      </c>
      <c r="O245" s="71"/>
      <c r="P245" s="189">
        <f>O245*H245</f>
        <v>0</v>
      </c>
      <c r="Q245" s="189">
        <v>0</v>
      </c>
      <c r="R245" s="189">
        <f>Q245*H245</f>
        <v>0</v>
      </c>
      <c r="S245" s="189">
        <v>0</v>
      </c>
      <c r="T245" s="190">
        <f>S245*H245</f>
        <v>0</v>
      </c>
      <c r="U245" s="34"/>
      <c r="V245" s="34"/>
      <c r="W245" s="34"/>
      <c r="X245" s="34"/>
      <c r="Y245" s="34"/>
      <c r="Z245" s="34"/>
      <c r="AA245" s="34"/>
      <c r="AB245" s="34"/>
      <c r="AC245" s="34"/>
      <c r="AD245" s="34"/>
      <c r="AE245" s="34"/>
      <c r="AR245" s="191" t="s">
        <v>162</v>
      </c>
      <c r="AT245" s="191" t="s">
        <v>125</v>
      </c>
      <c r="AU245" s="191" t="s">
        <v>81</v>
      </c>
      <c r="AY245" s="17" t="s">
        <v>124</v>
      </c>
      <c r="BE245" s="192">
        <f>IF(N245="základní",J245,0)</f>
        <v>0</v>
      </c>
      <c r="BF245" s="192">
        <f>IF(N245="snížená",J245,0)</f>
        <v>0</v>
      </c>
      <c r="BG245" s="192">
        <f>IF(N245="zákl. přenesená",J245,0)</f>
        <v>0</v>
      </c>
      <c r="BH245" s="192">
        <f>IF(N245="sníž. přenesená",J245,0)</f>
        <v>0</v>
      </c>
      <c r="BI245" s="192">
        <f>IF(N245="nulová",J245,0)</f>
        <v>0</v>
      </c>
      <c r="BJ245" s="17" t="s">
        <v>81</v>
      </c>
      <c r="BK245" s="192">
        <f>ROUND(I245*H245,2)</f>
        <v>0</v>
      </c>
      <c r="BL245" s="17" t="s">
        <v>162</v>
      </c>
      <c r="BM245" s="191" t="s">
        <v>527</v>
      </c>
    </row>
    <row r="246" spans="1:65" s="12" customFormat="1" ht="11.25">
      <c r="B246" s="203"/>
      <c r="C246" s="204"/>
      <c r="D246" s="193" t="s">
        <v>200</v>
      </c>
      <c r="E246" s="205" t="s">
        <v>1</v>
      </c>
      <c r="F246" s="206" t="s">
        <v>1868</v>
      </c>
      <c r="G246" s="204"/>
      <c r="H246" s="205" t="s">
        <v>1</v>
      </c>
      <c r="I246" s="207"/>
      <c r="J246" s="204"/>
      <c r="K246" s="204"/>
      <c r="L246" s="208"/>
      <c r="M246" s="209"/>
      <c r="N246" s="210"/>
      <c r="O246" s="210"/>
      <c r="P246" s="210"/>
      <c r="Q246" s="210"/>
      <c r="R246" s="210"/>
      <c r="S246" s="210"/>
      <c r="T246" s="211"/>
      <c r="AT246" s="212" t="s">
        <v>200</v>
      </c>
      <c r="AU246" s="212" t="s">
        <v>81</v>
      </c>
      <c r="AV246" s="12" t="s">
        <v>81</v>
      </c>
      <c r="AW246" s="12" t="s">
        <v>30</v>
      </c>
      <c r="AX246" s="12" t="s">
        <v>73</v>
      </c>
      <c r="AY246" s="212" t="s">
        <v>124</v>
      </c>
    </row>
    <row r="247" spans="1:65" s="13" customFormat="1" ht="11.25">
      <c r="B247" s="213"/>
      <c r="C247" s="214"/>
      <c r="D247" s="193" t="s">
        <v>200</v>
      </c>
      <c r="E247" s="215" t="s">
        <v>1</v>
      </c>
      <c r="F247" s="216" t="s">
        <v>1133</v>
      </c>
      <c r="G247" s="214"/>
      <c r="H247" s="217">
        <v>230</v>
      </c>
      <c r="I247" s="218"/>
      <c r="J247" s="214"/>
      <c r="K247" s="214"/>
      <c r="L247" s="219"/>
      <c r="M247" s="220"/>
      <c r="N247" s="221"/>
      <c r="O247" s="221"/>
      <c r="P247" s="221"/>
      <c r="Q247" s="221"/>
      <c r="R247" s="221"/>
      <c r="S247" s="221"/>
      <c r="T247" s="222"/>
      <c r="AT247" s="223" t="s">
        <v>200</v>
      </c>
      <c r="AU247" s="223" t="s">
        <v>81</v>
      </c>
      <c r="AV247" s="13" t="s">
        <v>83</v>
      </c>
      <c r="AW247" s="13" t="s">
        <v>30</v>
      </c>
      <c r="AX247" s="13" t="s">
        <v>73</v>
      </c>
      <c r="AY247" s="223" t="s">
        <v>124</v>
      </c>
    </row>
    <row r="248" spans="1:65" s="14" customFormat="1" ht="11.25">
      <c r="B248" s="224"/>
      <c r="C248" s="225"/>
      <c r="D248" s="193" t="s">
        <v>200</v>
      </c>
      <c r="E248" s="226" t="s">
        <v>1</v>
      </c>
      <c r="F248" s="227" t="s">
        <v>205</v>
      </c>
      <c r="G248" s="225"/>
      <c r="H248" s="228">
        <v>230</v>
      </c>
      <c r="I248" s="229"/>
      <c r="J248" s="225"/>
      <c r="K248" s="225"/>
      <c r="L248" s="230"/>
      <c r="M248" s="231"/>
      <c r="N248" s="232"/>
      <c r="O248" s="232"/>
      <c r="P248" s="232"/>
      <c r="Q248" s="232"/>
      <c r="R248" s="232"/>
      <c r="S248" s="232"/>
      <c r="T248" s="233"/>
      <c r="AT248" s="234" t="s">
        <v>200</v>
      </c>
      <c r="AU248" s="234" t="s">
        <v>81</v>
      </c>
      <c r="AV248" s="14" t="s">
        <v>129</v>
      </c>
      <c r="AW248" s="14" t="s">
        <v>30</v>
      </c>
      <c r="AX248" s="14" t="s">
        <v>81</v>
      </c>
      <c r="AY248" s="234" t="s">
        <v>124</v>
      </c>
    </row>
    <row r="249" spans="1:65" s="2" customFormat="1" ht="37.9" customHeight="1">
      <c r="A249" s="34"/>
      <c r="B249" s="35"/>
      <c r="C249" s="179" t="s">
        <v>531</v>
      </c>
      <c r="D249" s="179" t="s">
        <v>125</v>
      </c>
      <c r="E249" s="180" t="s">
        <v>1931</v>
      </c>
      <c r="F249" s="181" t="s">
        <v>1932</v>
      </c>
      <c r="G249" s="182" t="s">
        <v>526</v>
      </c>
      <c r="H249" s="183">
        <v>3.6640000000000001</v>
      </c>
      <c r="I249" s="184"/>
      <c r="J249" s="185">
        <f>ROUND(I249*H249,2)</f>
        <v>0</v>
      </c>
      <c r="K249" s="186"/>
      <c r="L249" s="39"/>
      <c r="M249" s="187" t="s">
        <v>1</v>
      </c>
      <c r="N249" s="188" t="s">
        <v>38</v>
      </c>
      <c r="O249" s="71"/>
      <c r="P249" s="189">
        <f>O249*H249</f>
        <v>0</v>
      </c>
      <c r="Q249" s="189">
        <v>0</v>
      </c>
      <c r="R249" s="189">
        <f>Q249*H249</f>
        <v>0</v>
      </c>
      <c r="S249" s="189">
        <v>0</v>
      </c>
      <c r="T249" s="190">
        <f>S249*H249</f>
        <v>0</v>
      </c>
      <c r="U249" s="34"/>
      <c r="V249" s="34"/>
      <c r="W249" s="34"/>
      <c r="X249" s="34"/>
      <c r="Y249" s="34"/>
      <c r="Z249" s="34"/>
      <c r="AA249" s="34"/>
      <c r="AB249" s="34"/>
      <c r="AC249" s="34"/>
      <c r="AD249" s="34"/>
      <c r="AE249" s="34"/>
      <c r="AR249" s="191" t="s">
        <v>162</v>
      </c>
      <c r="AT249" s="191" t="s">
        <v>125</v>
      </c>
      <c r="AU249" s="191" t="s">
        <v>81</v>
      </c>
      <c r="AY249" s="17" t="s">
        <v>124</v>
      </c>
      <c r="BE249" s="192">
        <f>IF(N249="základní",J249,0)</f>
        <v>0</v>
      </c>
      <c r="BF249" s="192">
        <f>IF(N249="snížená",J249,0)</f>
        <v>0</v>
      </c>
      <c r="BG249" s="192">
        <f>IF(N249="zákl. přenesená",J249,0)</f>
        <v>0</v>
      </c>
      <c r="BH249" s="192">
        <f>IF(N249="sníž. přenesená",J249,0)</f>
        <v>0</v>
      </c>
      <c r="BI249" s="192">
        <f>IF(N249="nulová",J249,0)</f>
        <v>0</v>
      </c>
      <c r="BJ249" s="17" t="s">
        <v>81</v>
      </c>
      <c r="BK249" s="192">
        <f>ROUND(I249*H249,2)</f>
        <v>0</v>
      </c>
      <c r="BL249" s="17" t="s">
        <v>162</v>
      </c>
      <c r="BM249" s="191" t="s">
        <v>534</v>
      </c>
    </row>
    <row r="250" spans="1:65" s="2" customFormat="1" ht="44.25" customHeight="1">
      <c r="A250" s="34"/>
      <c r="B250" s="35"/>
      <c r="C250" s="179" t="s">
        <v>538</v>
      </c>
      <c r="D250" s="179" t="s">
        <v>125</v>
      </c>
      <c r="E250" s="180" t="s">
        <v>1933</v>
      </c>
      <c r="F250" s="181" t="s">
        <v>1934</v>
      </c>
      <c r="G250" s="182" t="s">
        <v>526</v>
      </c>
      <c r="H250" s="183">
        <v>1.9570000000000001</v>
      </c>
      <c r="I250" s="184"/>
      <c r="J250" s="185">
        <f>ROUND(I250*H250,2)</f>
        <v>0</v>
      </c>
      <c r="K250" s="186"/>
      <c r="L250" s="39"/>
      <c r="M250" s="187" t="s">
        <v>1</v>
      </c>
      <c r="N250" s="188" t="s">
        <v>38</v>
      </c>
      <c r="O250" s="71"/>
      <c r="P250" s="189">
        <f>O250*H250</f>
        <v>0</v>
      </c>
      <c r="Q250" s="189">
        <v>0</v>
      </c>
      <c r="R250" s="189">
        <f>Q250*H250</f>
        <v>0</v>
      </c>
      <c r="S250" s="189">
        <v>0</v>
      </c>
      <c r="T250" s="190">
        <f>S250*H250</f>
        <v>0</v>
      </c>
      <c r="U250" s="34"/>
      <c r="V250" s="34"/>
      <c r="W250" s="34"/>
      <c r="X250" s="34"/>
      <c r="Y250" s="34"/>
      <c r="Z250" s="34"/>
      <c r="AA250" s="34"/>
      <c r="AB250" s="34"/>
      <c r="AC250" s="34"/>
      <c r="AD250" s="34"/>
      <c r="AE250" s="34"/>
      <c r="AR250" s="191" t="s">
        <v>162</v>
      </c>
      <c r="AT250" s="191" t="s">
        <v>125</v>
      </c>
      <c r="AU250" s="191" t="s">
        <v>81</v>
      </c>
      <c r="AY250" s="17" t="s">
        <v>124</v>
      </c>
      <c r="BE250" s="192">
        <f>IF(N250="základní",J250,0)</f>
        <v>0</v>
      </c>
      <c r="BF250" s="192">
        <f>IF(N250="snížená",J250,0)</f>
        <v>0</v>
      </c>
      <c r="BG250" s="192">
        <f>IF(N250="zákl. přenesená",J250,0)</f>
        <v>0</v>
      </c>
      <c r="BH250" s="192">
        <f>IF(N250="sníž. přenesená",J250,0)</f>
        <v>0</v>
      </c>
      <c r="BI250" s="192">
        <f>IF(N250="nulová",J250,0)</f>
        <v>0</v>
      </c>
      <c r="BJ250" s="17" t="s">
        <v>81</v>
      </c>
      <c r="BK250" s="192">
        <f>ROUND(I250*H250,2)</f>
        <v>0</v>
      </c>
      <c r="BL250" s="17" t="s">
        <v>162</v>
      </c>
      <c r="BM250" s="191" t="s">
        <v>541</v>
      </c>
    </row>
    <row r="251" spans="1:65" s="11" customFormat="1" ht="25.9" customHeight="1">
      <c r="B251" s="165"/>
      <c r="C251" s="166"/>
      <c r="D251" s="167" t="s">
        <v>72</v>
      </c>
      <c r="E251" s="168" t="s">
        <v>1935</v>
      </c>
      <c r="F251" s="168" t="s">
        <v>1936</v>
      </c>
      <c r="G251" s="166"/>
      <c r="H251" s="166"/>
      <c r="I251" s="169"/>
      <c r="J251" s="170">
        <f>BK251</f>
        <v>0</v>
      </c>
      <c r="K251" s="166"/>
      <c r="L251" s="171"/>
      <c r="M251" s="172"/>
      <c r="N251" s="173"/>
      <c r="O251" s="173"/>
      <c r="P251" s="174">
        <f>SUM(P252:P295)</f>
        <v>0</v>
      </c>
      <c r="Q251" s="173"/>
      <c r="R251" s="174">
        <f>SUM(R252:R295)</f>
        <v>0</v>
      </c>
      <c r="S251" s="173"/>
      <c r="T251" s="175">
        <f>SUM(T252:T295)</f>
        <v>0</v>
      </c>
      <c r="AR251" s="176" t="s">
        <v>83</v>
      </c>
      <c r="AT251" s="177" t="s">
        <v>72</v>
      </c>
      <c r="AU251" s="177" t="s">
        <v>73</v>
      </c>
      <c r="AY251" s="176" t="s">
        <v>124</v>
      </c>
      <c r="BK251" s="178">
        <f>SUM(BK252:BK295)</f>
        <v>0</v>
      </c>
    </row>
    <row r="252" spans="1:65" s="2" customFormat="1" ht="24.2" customHeight="1">
      <c r="A252" s="34"/>
      <c r="B252" s="35"/>
      <c r="C252" s="179" t="s">
        <v>545</v>
      </c>
      <c r="D252" s="179" t="s">
        <v>125</v>
      </c>
      <c r="E252" s="180" t="s">
        <v>1937</v>
      </c>
      <c r="F252" s="181" t="s">
        <v>1938</v>
      </c>
      <c r="G252" s="182" t="s">
        <v>226</v>
      </c>
      <c r="H252" s="183">
        <v>20</v>
      </c>
      <c r="I252" s="184"/>
      <c r="J252" s="185">
        <f>ROUND(I252*H252,2)</f>
        <v>0</v>
      </c>
      <c r="K252" s="186"/>
      <c r="L252" s="39"/>
      <c r="M252" s="187" t="s">
        <v>1</v>
      </c>
      <c r="N252" s="188" t="s">
        <v>38</v>
      </c>
      <c r="O252" s="71"/>
      <c r="P252" s="189">
        <f>O252*H252</f>
        <v>0</v>
      </c>
      <c r="Q252" s="189">
        <v>0</v>
      </c>
      <c r="R252" s="189">
        <f>Q252*H252</f>
        <v>0</v>
      </c>
      <c r="S252" s="189">
        <v>0</v>
      </c>
      <c r="T252" s="190">
        <f>S252*H252</f>
        <v>0</v>
      </c>
      <c r="U252" s="34"/>
      <c r="V252" s="34"/>
      <c r="W252" s="34"/>
      <c r="X252" s="34"/>
      <c r="Y252" s="34"/>
      <c r="Z252" s="34"/>
      <c r="AA252" s="34"/>
      <c r="AB252" s="34"/>
      <c r="AC252" s="34"/>
      <c r="AD252" s="34"/>
      <c r="AE252" s="34"/>
      <c r="AR252" s="191" t="s">
        <v>162</v>
      </c>
      <c r="AT252" s="191" t="s">
        <v>125</v>
      </c>
      <c r="AU252" s="191" t="s">
        <v>81</v>
      </c>
      <c r="AY252" s="17" t="s">
        <v>124</v>
      </c>
      <c r="BE252" s="192">
        <f>IF(N252="základní",J252,0)</f>
        <v>0</v>
      </c>
      <c r="BF252" s="192">
        <f>IF(N252="snížená",J252,0)</f>
        <v>0</v>
      </c>
      <c r="BG252" s="192">
        <f>IF(N252="zákl. přenesená",J252,0)</f>
        <v>0</v>
      </c>
      <c r="BH252" s="192">
        <f>IF(N252="sníž. přenesená",J252,0)</f>
        <v>0</v>
      </c>
      <c r="BI252" s="192">
        <f>IF(N252="nulová",J252,0)</f>
        <v>0</v>
      </c>
      <c r="BJ252" s="17" t="s">
        <v>81</v>
      </c>
      <c r="BK252" s="192">
        <f>ROUND(I252*H252,2)</f>
        <v>0</v>
      </c>
      <c r="BL252" s="17" t="s">
        <v>162</v>
      </c>
      <c r="BM252" s="191" t="s">
        <v>548</v>
      </c>
    </row>
    <row r="253" spans="1:65" s="13" customFormat="1" ht="11.25">
      <c r="B253" s="213"/>
      <c r="C253" s="214"/>
      <c r="D253" s="193" t="s">
        <v>200</v>
      </c>
      <c r="E253" s="215" t="s">
        <v>1</v>
      </c>
      <c r="F253" s="216" t="s">
        <v>244</v>
      </c>
      <c r="G253" s="214"/>
      <c r="H253" s="217">
        <v>20</v>
      </c>
      <c r="I253" s="218"/>
      <c r="J253" s="214"/>
      <c r="K253" s="214"/>
      <c r="L253" s="219"/>
      <c r="M253" s="220"/>
      <c r="N253" s="221"/>
      <c r="O253" s="221"/>
      <c r="P253" s="221"/>
      <c r="Q253" s="221"/>
      <c r="R253" s="221"/>
      <c r="S253" s="221"/>
      <c r="T253" s="222"/>
      <c r="AT253" s="223" t="s">
        <v>200</v>
      </c>
      <c r="AU253" s="223" t="s">
        <v>81</v>
      </c>
      <c r="AV253" s="13" t="s">
        <v>83</v>
      </c>
      <c r="AW253" s="13" t="s">
        <v>30</v>
      </c>
      <c r="AX253" s="13" t="s">
        <v>73</v>
      </c>
      <c r="AY253" s="223" t="s">
        <v>124</v>
      </c>
    </row>
    <row r="254" spans="1:65" s="14" customFormat="1" ht="11.25">
      <c r="B254" s="224"/>
      <c r="C254" s="225"/>
      <c r="D254" s="193" t="s">
        <v>200</v>
      </c>
      <c r="E254" s="226" t="s">
        <v>1</v>
      </c>
      <c r="F254" s="227" t="s">
        <v>205</v>
      </c>
      <c r="G254" s="225"/>
      <c r="H254" s="228">
        <v>20</v>
      </c>
      <c r="I254" s="229"/>
      <c r="J254" s="225"/>
      <c r="K254" s="225"/>
      <c r="L254" s="230"/>
      <c r="M254" s="231"/>
      <c r="N254" s="232"/>
      <c r="O254" s="232"/>
      <c r="P254" s="232"/>
      <c r="Q254" s="232"/>
      <c r="R254" s="232"/>
      <c r="S254" s="232"/>
      <c r="T254" s="233"/>
      <c r="AT254" s="234" t="s">
        <v>200</v>
      </c>
      <c r="AU254" s="234" t="s">
        <v>81</v>
      </c>
      <c r="AV254" s="14" t="s">
        <v>129</v>
      </c>
      <c r="AW254" s="14" t="s">
        <v>30</v>
      </c>
      <c r="AX254" s="14" t="s">
        <v>81</v>
      </c>
      <c r="AY254" s="234" t="s">
        <v>124</v>
      </c>
    </row>
    <row r="255" spans="1:65" s="2" customFormat="1" ht="21.75" customHeight="1">
      <c r="A255" s="34"/>
      <c r="B255" s="35"/>
      <c r="C255" s="179" t="s">
        <v>549</v>
      </c>
      <c r="D255" s="179" t="s">
        <v>125</v>
      </c>
      <c r="E255" s="180" t="s">
        <v>1939</v>
      </c>
      <c r="F255" s="181" t="s">
        <v>1940</v>
      </c>
      <c r="G255" s="182" t="s">
        <v>226</v>
      </c>
      <c r="H255" s="183">
        <v>2</v>
      </c>
      <c r="I255" s="184"/>
      <c r="J255" s="185">
        <f>ROUND(I255*H255,2)</f>
        <v>0</v>
      </c>
      <c r="K255" s="186"/>
      <c r="L255" s="39"/>
      <c r="M255" s="187" t="s">
        <v>1</v>
      </c>
      <c r="N255" s="188" t="s">
        <v>38</v>
      </c>
      <c r="O255" s="71"/>
      <c r="P255" s="189">
        <f>O255*H255</f>
        <v>0</v>
      </c>
      <c r="Q255" s="189">
        <v>0</v>
      </c>
      <c r="R255" s="189">
        <f>Q255*H255</f>
        <v>0</v>
      </c>
      <c r="S255" s="189">
        <v>0</v>
      </c>
      <c r="T255" s="190">
        <f>S255*H255</f>
        <v>0</v>
      </c>
      <c r="U255" s="34"/>
      <c r="V255" s="34"/>
      <c r="W255" s="34"/>
      <c r="X255" s="34"/>
      <c r="Y255" s="34"/>
      <c r="Z255" s="34"/>
      <c r="AA255" s="34"/>
      <c r="AB255" s="34"/>
      <c r="AC255" s="34"/>
      <c r="AD255" s="34"/>
      <c r="AE255" s="34"/>
      <c r="AR255" s="191" t="s">
        <v>162</v>
      </c>
      <c r="AT255" s="191" t="s">
        <v>125</v>
      </c>
      <c r="AU255" s="191" t="s">
        <v>81</v>
      </c>
      <c r="AY255" s="17" t="s">
        <v>124</v>
      </c>
      <c r="BE255" s="192">
        <f>IF(N255="základní",J255,0)</f>
        <v>0</v>
      </c>
      <c r="BF255" s="192">
        <f>IF(N255="snížená",J255,0)</f>
        <v>0</v>
      </c>
      <c r="BG255" s="192">
        <f>IF(N255="zákl. přenesená",J255,0)</f>
        <v>0</v>
      </c>
      <c r="BH255" s="192">
        <f>IF(N255="sníž. přenesená",J255,0)</f>
        <v>0</v>
      </c>
      <c r="BI255" s="192">
        <f>IF(N255="nulová",J255,0)</f>
        <v>0</v>
      </c>
      <c r="BJ255" s="17" t="s">
        <v>81</v>
      </c>
      <c r="BK255" s="192">
        <f>ROUND(I255*H255,2)</f>
        <v>0</v>
      </c>
      <c r="BL255" s="17" t="s">
        <v>162</v>
      </c>
      <c r="BM255" s="191" t="s">
        <v>552</v>
      </c>
    </row>
    <row r="256" spans="1:65" s="13" customFormat="1" ht="11.25">
      <c r="B256" s="213"/>
      <c r="C256" s="214"/>
      <c r="D256" s="193" t="s">
        <v>200</v>
      </c>
      <c r="E256" s="215" t="s">
        <v>1</v>
      </c>
      <c r="F256" s="216" t="s">
        <v>83</v>
      </c>
      <c r="G256" s="214"/>
      <c r="H256" s="217">
        <v>2</v>
      </c>
      <c r="I256" s="218"/>
      <c r="J256" s="214"/>
      <c r="K256" s="214"/>
      <c r="L256" s="219"/>
      <c r="M256" s="220"/>
      <c r="N256" s="221"/>
      <c r="O256" s="221"/>
      <c r="P256" s="221"/>
      <c r="Q256" s="221"/>
      <c r="R256" s="221"/>
      <c r="S256" s="221"/>
      <c r="T256" s="222"/>
      <c r="AT256" s="223" t="s">
        <v>200</v>
      </c>
      <c r="AU256" s="223" t="s">
        <v>81</v>
      </c>
      <c r="AV256" s="13" t="s">
        <v>83</v>
      </c>
      <c r="AW256" s="13" t="s">
        <v>30</v>
      </c>
      <c r="AX256" s="13" t="s">
        <v>73</v>
      </c>
      <c r="AY256" s="223" t="s">
        <v>124</v>
      </c>
    </row>
    <row r="257" spans="1:65" s="14" customFormat="1" ht="11.25">
      <c r="B257" s="224"/>
      <c r="C257" s="225"/>
      <c r="D257" s="193" t="s">
        <v>200</v>
      </c>
      <c r="E257" s="226" t="s">
        <v>1</v>
      </c>
      <c r="F257" s="227" t="s">
        <v>205</v>
      </c>
      <c r="G257" s="225"/>
      <c r="H257" s="228">
        <v>2</v>
      </c>
      <c r="I257" s="229"/>
      <c r="J257" s="225"/>
      <c r="K257" s="225"/>
      <c r="L257" s="230"/>
      <c r="M257" s="231"/>
      <c r="N257" s="232"/>
      <c r="O257" s="232"/>
      <c r="P257" s="232"/>
      <c r="Q257" s="232"/>
      <c r="R257" s="232"/>
      <c r="S257" s="232"/>
      <c r="T257" s="233"/>
      <c r="AT257" s="234" t="s">
        <v>200</v>
      </c>
      <c r="AU257" s="234" t="s">
        <v>81</v>
      </c>
      <c r="AV257" s="14" t="s">
        <v>129</v>
      </c>
      <c r="AW257" s="14" t="s">
        <v>30</v>
      </c>
      <c r="AX257" s="14" t="s">
        <v>81</v>
      </c>
      <c r="AY257" s="234" t="s">
        <v>124</v>
      </c>
    </row>
    <row r="258" spans="1:65" s="2" customFormat="1" ht="24.2" customHeight="1">
      <c r="A258" s="34"/>
      <c r="B258" s="35"/>
      <c r="C258" s="179" t="s">
        <v>320</v>
      </c>
      <c r="D258" s="179" t="s">
        <v>125</v>
      </c>
      <c r="E258" s="180" t="s">
        <v>1941</v>
      </c>
      <c r="F258" s="181" t="s">
        <v>1942</v>
      </c>
      <c r="G258" s="182" t="s">
        <v>226</v>
      </c>
      <c r="H258" s="183">
        <v>13</v>
      </c>
      <c r="I258" s="184"/>
      <c r="J258" s="185">
        <f>ROUND(I258*H258,2)</f>
        <v>0</v>
      </c>
      <c r="K258" s="186"/>
      <c r="L258" s="39"/>
      <c r="M258" s="187" t="s">
        <v>1</v>
      </c>
      <c r="N258" s="188" t="s">
        <v>38</v>
      </c>
      <c r="O258" s="71"/>
      <c r="P258" s="189">
        <f>O258*H258</f>
        <v>0</v>
      </c>
      <c r="Q258" s="189">
        <v>0</v>
      </c>
      <c r="R258" s="189">
        <f>Q258*H258</f>
        <v>0</v>
      </c>
      <c r="S258" s="189">
        <v>0</v>
      </c>
      <c r="T258" s="190">
        <f>S258*H258</f>
        <v>0</v>
      </c>
      <c r="U258" s="34"/>
      <c r="V258" s="34"/>
      <c r="W258" s="34"/>
      <c r="X258" s="34"/>
      <c r="Y258" s="34"/>
      <c r="Z258" s="34"/>
      <c r="AA258" s="34"/>
      <c r="AB258" s="34"/>
      <c r="AC258" s="34"/>
      <c r="AD258" s="34"/>
      <c r="AE258" s="34"/>
      <c r="AR258" s="191" t="s">
        <v>162</v>
      </c>
      <c r="AT258" s="191" t="s">
        <v>125</v>
      </c>
      <c r="AU258" s="191" t="s">
        <v>81</v>
      </c>
      <c r="AY258" s="17" t="s">
        <v>124</v>
      </c>
      <c r="BE258" s="192">
        <f>IF(N258="základní",J258,0)</f>
        <v>0</v>
      </c>
      <c r="BF258" s="192">
        <f>IF(N258="snížená",J258,0)</f>
        <v>0</v>
      </c>
      <c r="BG258" s="192">
        <f>IF(N258="zákl. přenesená",J258,0)</f>
        <v>0</v>
      </c>
      <c r="BH258" s="192">
        <f>IF(N258="sníž. přenesená",J258,0)</f>
        <v>0</v>
      </c>
      <c r="BI258" s="192">
        <f>IF(N258="nulová",J258,0)</f>
        <v>0</v>
      </c>
      <c r="BJ258" s="17" t="s">
        <v>81</v>
      </c>
      <c r="BK258" s="192">
        <f>ROUND(I258*H258,2)</f>
        <v>0</v>
      </c>
      <c r="BL258" s="17" t="s">
        <v>162</v>
      </c>
      <c r="BM258" s="191" t="s">
        <v>573</v>
      </c>
    </row>
    <row r="259" spans="1:65" s="13" customFormat="1" ht="11.25">
      <c r="B259" s="213"/>
      <c r="C259" s="214"/>
      <c r="D259" s="193" t="s">
        <v>200</v>
      </c>
      <c r="E259" s="215" t="s">
        <v>1</v>
      </c>
      <c r="F259" s="216" t="s">
        <v>255</v>
      </c>
      <c r="G259" s="214"/>
      <c r="H259" s="217">
        <v>13</v>
      </c>
      <c r="I259" s="218"/>
      <c r="J259" s="214"/>
      <c r="K259" s="214"/>
      <c r="L259" s="219"/>
      <c r="M259" s="220"/>
      <c r="N259" s="221"/>
      <c r="O259" s="221"/>
      <c r="P259" s="221"/>
      <c r="Q259" s="221"/>
      <c r="R259" s="221"/>
      <c r="S259" s="221"/>
      <c r="T259" s="222"/>
      <c r="AT259" s="223" t="s">
        <v>200</v>
      </c>
      <c r="AU259" s="223" t="s">
        <v>81</v>
      </c>
      <c r="AV259" s="13" t="s">
        <v>83</v>
      </c>
      <c r="AW259" s="13" t="s">
        <v>30</v>
      </c>
      <c r="AX259" s="13" t="s">
        <v>73</v>
      </c>
      <c r="AY259" s="223" t="s">
        <v>124</v>
      </c>
    </row>
    <row r="260" spans="1:65" s="14" customFormat="1" ht="11.25">
      <c r="B260" s="224"/>
      <c r="C260" s="225"/>
      <c r="D260" s="193" t="s">
        <v>200</v>
      </c>
      <c r="E260" s="226" t="s">
        <v>1</v>
      </c>
      <c r="F260" s="227" t="s">
        <v>205</v>
      </c>
      <c r="G260" s="225"/>
      <c r="H260" s="228">
        <v>13</v>
      </c>
      <c r="I260" s="229"/>
      <c r="J260" s="225"/>
      <c r="K260" s="225"/>
      <c r="L260" s="230"/>
      <c r="M260" s="231"/>
      <c r="N260" s="232"/>
      <c r="O260" s="232"/>
      <c r="P260" s="232"/>
      <c r="Q260" s="232"/>
      <c r="R260" s="232"/>
      <c r="S260" s="232"/>
      <c r="T260" s="233"/>
      <c r="AT260" s="234" t="s">
        <v>200</v>
      </c>
      <c r="AU260" s="234" t="s">
        <v>81</v>
      </c>
      <c r="AV260" s="14" t="s">
        <v>129</v>
      </c>
      <c r="AW260" s="14" t="s">
        <v>30</v>
      </c>
      <c r="AX260" s="14" t="s">
        <v>81</v>
      </c>
      <c r="AY260" s="234" t="s">
        <v>124</v>
      </c>
    </row>
    <row r="261" spans="1:65" s="2" customFormat="1" ht="24.2" customHeight="1">
      <c r="A261" s="34"/>
      <c r="B261" s="35"/>
      <c r="C261" s="179" t="s">
        <v>576</v>
      </c>
      <c r="D261" s="179" t="s">
        <v>125</v>
      </c>
      <c r="E261" s="180" t="s">
        <v>1943</v>
      </c>
      <c r="F261" s="181" t="s">
        <v>1944</v>
      </c>
      <c r="G261" s="182" t="s">
        <v>226</v>
      </c>
      <c r="H261" s="183">
        <v>2</v>
      </c>
      <c r="I261" s="184"/>
      <c r="J261" s="185">
        <f>ROUND(I261*H261,2)</f>
        <v>0</v>
      </c>
      <c r="K261" s="186"/>
      <c r="L261" s="39"/>
      <c r="M261" s="187" t="s">
        <v>1</v>
      </c>
      <c r="N261" s="188" t="s">
        <v>38</v>
      </c>
      <c r="O261" s="71"/>
      <c r="P261" s="189">
        <f>O261*H261</f>
        <v>0</v>
      </c>
      <c r="Q261" s="189">
        <v>0</v>
      </c>
      <c r="R261" s="189">
        <f>Q261*H261</f>
        <v>0</v>
      </c>
      <c r="S261" s="189">
        <v>0</v>
      </c>
      <c r="T261" s="190">
        <f>S261*H261</f>
        <v>0</v>
      </c>
      <c r="U261" s="34"/>
      <c r="V261" s="34"/>
      <c r="W261" s="34"/>
      <c r="X261" s="34"/>
      <c r="Y261" s="34"/>
      <c r="Z261" s="34"/>
      <c r="AA261" s="34"/>
      <c r="AB261" s="34"/>
      <c r="AC261" s="34"/>
      <c r="AD261" s="34"/>
      <c r="AE261" s="34"/>
      <c r="AR261" s="191" t="s">
        <v>162</v>
      </c>
      <c r="AT261" s="191" t="s">
        <v>125</v>
      </c>
      <c r="AU261" s="191" t="s">
        <v>81</v>
      </c>
      <c r="AY261" s="17" t="s">
        <v>124</v>
      </c>
      <c r="BE261" s="192">
        <f>IF(N261="základní",J261,0)</f>
        <v>0</v>
      </c>
      <c r="BF261" s="192">
        <f>IF(N261="snížená",J261,0)</f>
        <v>0</v>
      </c>
      <c r="BG261" s="192">
        <f>IF(N261="zákl. přenesená",J261,0)</f>
        <v>0</v>
      </c>
      <c r="BH261" s="192">
        <f>IF(N261="sníž. přenesená",J261,0)</f>
        <v>0</v>
      </c>
      <c r="BI261" s="192">
        <f>IF(N261="nulová",J261,0)</f>
        <v>0</v>
      </c>
      <c r="BJ261" s="17" t="s">
        <v>81</v>
      </c>
      <c r="BK261" s="192">
        <f>ROUND(I261*H261,2)</f>
        <v>0</v>
      </c>
      <c r="BL261" s="17" t="s">
        <v>162</v>
      </c>
      <c r="BM261" s="191" t="s">
        <v>574</v>
      </c>
    </row>
    <row r="262" spans="1:65" s="13" customFormat="1" ht="11.25">
      <c r="B262" s="213"/>
      <c r="C262" s="214"/>
      <c r="D262" s="193" t="s">
        <v>200</v>
      </c>
      <c r="E262" s="215" t="s">
        <v>1</v>
      </c>
      <c r="F262" s="216" t="s">
        <v>83</v>
      </c>
      <c r="G262" s="214"/>
      <c r="H262" s="217">
        <v>2</v>
      </c>
      <c r="I262" s="218"/>
      <c r="J262" s="214"/>
      <c r="K262" s="214"/>
      <c r="L262" s="219"/>
      <c r="M262" s="220"/>
      <c r="N262" s="221"/>
      <c r="O262" s="221"/>
      <c r="P262" s="221"/>
      <c r="Q262" s="221"/>
      <c r="R262" s="221"/>
      <c r="S262" s="221"/>
      <c r="T262" s="222"/>
      <c r="AT262" s="223" t="s">
        <v>200</v>
      </c>
      <c r="AU262" s="223" t="s">
        <v>81</v>
      </c>
      <c r="AV262" s="13" t="s">
        <v>83</v>
      </c>
      <c r="AW262" s="13" t="s">
        <v>30</v>
      </c>
      <c r="AX262" s="13" t="s">
        <v>73</v>
      </c>
      <c r="AY262" s="223" t="s">
        <v>124</v>
      </c>
    </row>
    <row r="263" spans="1:65" s="14" customFormat="1" ht="11.25">
      <c r="B263" s="224"/>
      <c r="C263" s="225"/>
      <c r="D263" s="193" t="s">
        <v>200</v>
      </c>
      <c r="E263" s="226" t="s">
        <v>1</v>
      </c>
      <c r="F263" s="227" t="s">
        <v>205</v>
      </c>
      <c r="G263" s="225"/>
      <c r="H263" s="228">
        <v>2</v>
      </c>
      <c r="I263" s="229"/>
      <c r="J263" s="225"/>
      <c r="K263" s="225"/>
      <c r="L263" s="230"/>
      <c r="M263" s="231"/>
      <c r="N263" s="232"/>
      <c r="O263" s="232"/>
      <c r="P263" s="232"/>
      <c r="Q263" s="232"/>
      <c r="R263" s="232"/>
      <c r="S263" s="232"/>
      <c r="T263" s="233"/>
      <c r="AT263" s="234" t="s">
        <v>200</v>
      </c>
      <c r="AU263" s="234" t="s">
        <v>81</v>
      </c>
      <c r="AV263" s="14" t="s">
        <v>129</v>
      </c>
      <c r="AW263" s="14" t="s">
        <v>30</v>
      </c>
      <c r="AX263" s="14" t="s">
        <v>81</v>
      </c>
      <c r="AY263" s="234" t="s">
        <v>124</v>
      </c>
    </row>
    <row r="264" spans="1:65" s="2" customFormat="1" ht="24.2" customHeight="1">
      <c r="A264" s="34"/>
      <c r="B264" s="35"/>
      <c r="C264" s="179" t="s">
        <v>326</v>
      </c>
      <c r="D264" s="179" t="s">
        <v>125</v>
      </c>
      <c r="E264" s="180" t="s">
        <v>1945</v>
      </c>
      <c r="F264" s="181" t="s">
        <v>1946</v>
      </c>
      <c r="G264" s="182" t="s">
        <v>226</v>
      </c>
      <c r="H264" s="183">
        <v>8</v>
      </c>
      <c r="I264" s="184"/>
      <c r="J264" s="185">
        <f>ROUND(I264*H264,2)</f>
        <v>0</v>
      </c>
      <c r="K264" s="186"/>
      <c r="L264" s="39"/>
      <c r="M264" s="187" t="s">
        <v>1</v>
      </c>
      <c r="N264" s="188" t="s">
        <v>38</v>
      </c>
      <c r="O264" s="71"/>
      <c r="P264" s="189">
        <f>O264*H264</f>
        <v>0</v>
      </c>
      <c r="Q264" s="189">
        <v>0</v>
      </c>
      <c r="R264" s="189">
        <f>Q264*H264</f>
        <v>0</v>
      </c>
      <c r="S264" s="189">
        <v>0</v>
      </c>
      <c r="T264" s="190">
        <f>S264*H264</f>
        <v>0</v>
      </c>
      <c r="U264" s="34"/>
      <c r="V264" s="34"/>
      <c r="W264" s="34"/>
      <c r="X264" s="34"/>
      <c r="Y264" s="34"/>
      <c r="Z264" s="34"/>
      <c r="AA264" s="34"/>
      <c r="AB264" s="34"/>
      <c r="AC264" s="34"/>
      <c r="AD264" s="34"/>
      <c r="AE264" s="34"/>
      <c r="AR264" s="191" t="s">
        <v>162</v>
      </c>
      <c r="AT264" s="191" t="s">
        <v>125</v>
      </c>
      <c r="AU264" s="191" t="s">
        <v>81</v>
      </c>
      <c r="AY264" s="17" t="s">
        <v>124</v>
      </c>
      <c r="BE264" s="192">
        <f>IF(N264="základní",J264,0)</f>
        <v>0</v>
      </c>
      <c r="BF264" s="192">
        <f>IF(N264="snížená",J264,0)</f>
        <v>0</v>
      </c>
      <c r="BG264" s="192">
        <f>IF(N264="zákl. přenesená",J264,0)</f>
        <v>0</v>
      </c>
      <c r="BH264" s="192">
        <f>IF(N264="sníž. přenesená",J264,0)</f>
        <v>0</v>
      </c>
      <c r="BI264" s="192">
        <f>IF(N264="nulová",J264,0)</f>
        <v>0</v>
      </c>
      <c r="BJ264" s="17" t="s">
        <v>81</v>
      </c>
      <c r="BK264" s="192">
        <f>ROUND(I264*H264,2)</f>
        <v>0</v>
      </c>
      <c r="BL264" s="17" t="s">
        <v>162</v>
      </c>
      <c r="BM264" s="191" t="s">
        <v>587</v>
      </c>
    </row>
    <row r="265" spans="1:65" s="12" customFormat="1" ht="11.25">
      <c r="B265" s="203"/>
      <c r="C265" s="204"/>
      <c r="D265" s="193" t="s">
        <v>200</v>
      </c>
      <c r="E265" s="205" t="s">
        <v>1</v>
      </c>
      <c r="F265" s="206" t="s">
        <v>1868</v>
      </c>
      <c r="G265" s="204"/>
      <c r="H265" s="205" t="s">
        <v>1</v>
      </c>
      <c r="I265" s="207"/>
      <c r="J265" s="204"/>
      <c r="K265" s="204"/>
      <c r="L265" s="208"/>
      <c r="M265" s="209"/>
      <c r="N265" s="210"/>
      <c r="O265" s="210"/>
      <c r="P265" s="210"/>
      <c r="Q265" s="210"/>
      <c r="R265" s="210"/>
      <c r="S265" s="210"/>
      <c r="T265" s="211"/>
      <c r="AT265" s="212" t="s">
        <v>200</v>
      </c>
      <c r="AU265" s="212" t="s">
        <v>81</v>
      </c>
      <c r="AV265" s="12" t="s">
        <v>81</v>
      </c>
      <c r="AW265" s="12" t="s">
        <v>30</v>
      </c>
      <c r="AX265" s="12" t="s">
        <v>73</v>
      </c>
      <c r="AY265" s="212" t="s">
        <v>124</v>
      </c>
    </row>
    <row r="266" spans="1:65" s="13" customFormat="1" ht="11.25">
      <c r="B266" s="213"/>
      <c r="C266" s="214"/>
      <c r="D266" s="193" t="s">
        <v>200</v>
      </c>
      <c r="E266" s="215" t="s">
        <v>1</v>
      </c>
      <c r="F266" s="216" t="s">
        <v>142</v>
      </c>
      <c r="G266" s="214"/>
      <c r="H266" s="217">
        <v>8</v>
      </c>
      <c r="I266" s="218"/>
      <c r="J266" s="214"/>
      <c r="K266" s="214"/>
      <c r="L266" s="219"/>
      <c r="M266" s="220"/>
      <c r="N266" s="221"/>
      <c r="O266" s="221"/>
      <c r="P266" s="221"/>
      <c r="Q266" s="221"/>
      <c r="R266" s="221"/>
      <c r="S266" s="221"/>
      <c r="T266" s="222"/>
      <c r="AT266" s="223" t="s">
        <v>200</v>
      </c>
      <c r="AU266" s="223" t="s">
        <v>81</v>
      </c>
      <c r="AV266" s="13" t="s">
        <v>83</v>
      </c>
      <c r="AW266" s="13" t="s">
        <v>30</v>
      </c>
      <c r="AX266" s="13" t="s">
        <v>73</v>
      </c>
      <c r="AY266" s="223" t="s">
        <v>124</v>
      </c>
    </row>
    <row r="267" spans="1:65" s="14" customFormat="1" ht="11.25">
      <c r="B267" s="224"/>
      <c r="C267" s="225"/>
      <c r="D267" s="193" t="s">
        <v>200</v>
      </c>
      <c r="E267" s="226" t="s">
        <v>1</v>
      </c>
      <c r="F267" s="227" t="s">
        <v>205</v>
      </c>
      <c r="G267" s="225"/>
      <c r="H267" s="228">
        <v>8</v>
      </c>
      <c r="I267" s="229"/>
      <c r="J267" s="225"/>
      <c r="K267" s="225"/>
      <c r="L267" s="230"/>
      <c r="M267" s="231"/>
      <c r="N267" s="232"/>
      <c r="O267" s="232"/>
      <c r="P267" s="232"/>
      <c r="Q267" s="232"/>
      <c r="R267" s="232"/>
      <c r="S267" s="232"/>
      <c r="T267" s="233"/>
      <c r="AT267" s="234" t="s">
        <v>200</v>
      </c>
      <c r="AU267" s="234" t="s">
        <v>81</v>
      </c>
      <c r="AV267" s="14" t="s">
        <v>129</v>
      </c>
      <c r="AW267" s="14" t="s">
        <v>30</v>
      </c>
      <c r="AX267" s="14" t="s">
        <v>81</v>
      </c>
      <c r="AY267" s="234" t="s">
        <v>124</v>
      </c>
    </row>
    <row r="268" spans="1:65" s="2" customFormat="1" ht="44.25" customHeight="1">
      <c r="A268" s="34"/>
      <c r="B268" s="35"/>
      <c r="C268" s="179" t="s">
        <v>591</v>
      </c>
      <c r="D268" s="179" t="s">
        <v>125</v>
      </c>
      <c r="E268" s="180" t="s">
        <v>1947</v>
      </c>
      <c r="F268" s="181" t="s">
        <v>1948</v>
      </c>
      <c r="G268" s="182" t="s">
        <v>226</v>
      </c>
      <c r="H268" s="183">
        <v>63</v>
      </c>
      <c r="I268" s="184"/>
      <c r="J268" s="185">
        <f>ROUND(I268*H268,2)</f>
        <v>0</v>
      </c>
      <c r="K268" s="186"/>
      <c r="L268" s="39"/>
      <c r="M268" s="187" t="s">
        <v>1</v>
      </c>
      <c r="N268" s="188" t="s">
        <v>38</v>
      </c>
      <c r="O268" s="71"/>
      <c r="P268" s="189">
        <f>O268*H268</f>
        <v>0</v>
      </c>
      <c r="Q268" s="189">
        <v>0</v>
      </c>
      <c r="R268" s="189">
        <f>Q268*H268</f>
        <v>0</v>
      </c>
      <c r="S268" s="189">
        <v>0</v>
      </c>
      <c r="T268" s="190">
        <f>S268*H268</f>
        <v>0</v>
      </c>
      <c r="U268" s="34"/>
      <c r="V268" s="34"/>
      <c r="W268" s="34"/>
      <c r="X268" s="34"/>
      <c r="Y268" s="34"/>
      <c r="Z268" s="34"/>
      <c r="AA268" s="34"/>
      <c r="AB268" s="34"/>
      <c r="AC268" s="34"/>
      <c r="AD268" s="34"/>
      <c r="AE268" s="34"/>
      <c r="AR268" s="191" t="s">
        <v>162</v>
      </c>
      <c r="AT268" s="191" t="s">
        <v>125</v>
      </c>
      <c r="AU268" s="191" t="s">
        <v>81</v>
      </c>
      <c r="AY268" s="17" t="s">
        <v>124</v>
      </c>
      <c r="BE268" s="192">
        <f>IF(N268="základní",J268,0)</f>
        <v>0</v>
      </c>
      <c r="BF268" s="192">
        <f>IF(N268="snížená",J268,0)</f>
        <v>0</v>
      </c>
      <c r="BG268" s="192">
        <f>IF(N268="zákl. přenesená",J268,0)</f>
        <v>0</v>
      </c>
      <c r="BH268" s="192">
        <f>IF(N268="sníž. přenesená",J268,0)</f>
        <v>0</v>
      </c>
      <c r="BI268" s="192">
        <f>IF(N268="nulová",J268,0)</f>
        <v>0</v>
      </c>
      <c r="BJ268" s="17" t="s">
        <v>81</v>
      </c>
      <c r="BK268" s="192">
        <f>ROUND(I268*H268,2)</f>
        <v>0</v>
      </c>
      <c r="BL268" s="17" t="s">
        <v>162</v>
      </c>
      <c r="BM268" s="191" t="s">
        <v>594</v>
      </c>
    </row>
    <row r="269" spans="1:65" s="12" customFormat="1" ht="11.25">
      <c r="B269" s="203"/>
      <c r="C269" s="204"/>
      <c r="D269" s="193" t="s">
        <v>200</v>
      </c>
      <c r="E269" s="205" t="s">
        <v>1</v>
      </c>
      <c r="F269" s="206" t="s">
        <v>1868</v>
      </c>
      <c r="G269" s="204"/>
      <c r="H269" s="205" t="s">
        <v>1</v>
      </c>
      <c r="I269" s="207"/>
      <c r="J269" s="204"/>
      <c r="K269" s="204"/>
      <c r="L269" s="208"/>
      <c r="M269" s="209"/>
      <c r="N269" s="210"/>
      <c r="O269" s="210"/>
      <c r="P269" s="210"/>
      <c r="Q269" s="210"/>
      <c r="R269" s="210"/>
      <c r="S269" s="210"/>
      <c r="T269" s="211"/>
      <c r="AT269" s="212" t="s">
        <v>200</v>
      </c>
      <c r="AU269" s="212" t="s">
        <v>81</v>
      </c>
      <c r="AV269" s="12" t="s">
        <v>81</v>
      </c>
      <c r="AW269" s="12" t="s">
        <v>30</v>
      </c>
      <c r="AX269" s="12" t="s">
        <v>73</v>
      </c>
      <c r="AY269" s="212" t="s">
        <v>124</v>
      </c>
    </row>
    <row r="270" spans="1:65" s="13" customFormat="1" ht="11.25">
      <c r="B270" s="213"/>
      <c r="C270" s="214"/>
      <c r="D270" s="193" t="s">
        <v>200</v>
      </c>
      <c r="E270" s="215" t="s">
        <v>1</v>
      </c>
      <c r="F270" s="216" t="s">
        <v>1949</v>
      </c>
      <c r="G270" s="214"/>
      <c r="H270" s="217">
        <v>63</v>
      </c>
      <c r="I270" s="218"/>
      <c r="J270" s="214"/>
      <c r="K270" s="214"/>
      <c r="L270" s="219"/>
      <c r="M270" s="220"/>
      <c r="N270" s="221"/>
      <c r="O270" s="221"/>
      <c r="P270" s="221"/>
      <c r="Q270" s="221"/>
      <c r="R270" s="221"/>
      <c r="S270" s="221"/>
      <c r="T270" s="222"/>
      <c r="AT270" s="223" t="s">
        <v>200</v>
      </c>
      <c r="AU270" s="223" t="s">
        <v>81</v>
      </c>
      <c r="AV270" s="13" t="s">
        <v>83</v>
      </c>
      <c r="AW270" s="13" t="s">
        <v>30</v>
      </c>
      <c r="AX270" s="13" t="s">
        <v>73</v>
      </c>
      <c r="AY270" s="223" t="s">
        <v>124</v>
      </c>
    </row>
    <row r="271" spans="1:65" s="14" customFormat="1" ht="11.25">
      <c r="B271" s="224"/>
      <c r="C271" s="225"/>
      <c r="D271" s="193" t="s">
        <v>200</v>
      </c>
      <c r="E271" s="226" t="s">
        <v>1</v>
      </c>
      <c r="F271" s="227" t="s">
        <v>205</v>
      </c>
      <c r="G271" s="225"/>
      <c r="H271" s="228">
        <v>63</v>
      </c>
      <c r="I271" s="229"/>
      <c r="J271" s="225"/>
      <c r="K271" s="225"/>
      <c r="L271" s="230"/>
      <c r="M271" s="231"/>
      <c r="N271" s="232"/>
      <c r="O271" s="232"/>
      <c r="P271" s="232"/>
      <c r="Q271" s="232"/>
      <c r="R271" s="232"/>
      <c r="S271" s="232"/>
      <c r="T271" s="233"/>
      <c r="AT271" s="234" t="s">
        <v>200</v>
      </c>
      <c r="AU271" s="234" t="s">
        <v>81</v>
      </c>
      <c r="AV271" s="14" t="s">
        <v>129</v>
      </c>
      <c r="AW271" s="14" t="s">
        <v>30</v>
      </c>
      <c r="AX271" s="14" t="s">
        <v>81</v>
      </c>
      <c r="AY271" s="234" t="s">
        <v>124</v>
      </c>
    </row>
    <row r="272" spans="1:65" s="2" customFormat="1" ht="37.9" customHeight="1">
      <c r="A272" s="34"/>
      <c r="B272" s="35"/>
      <c r="C272" s="179" t="s">
        <v>332</v>
      </c>
      <c r="D272" s="179" t="s">
        <v>125</v>
      </c>
      <c r="E272" s="180" t="s">
        <v>1950</v>
      </c>
      <c r="F272" s="181" t="s">
        <v>1951</v>
      </c>
      <c r="G272" s="182" t="s">
        <v>928</v>
      </c>
      <c r="H272" s="183">
        <v>53</v>
      </c>
      <c r="I272" s="184"/>
      <c r="J272" s="185">
        <f>ROUND(I272*H272,2)</f>
        <v>0</v>
      </c>
      <c r="K272" s="186"/>
      <c r="L272" s="39"/>
      <c r="M272" s="187" t="s">
        <v>1</v>
      </c>
      <c r="N272" s="188" t="s">
        <v>38</v>
      </c>
      <c r="O272" s="71"/>
      <c r="P272" s="189">
        <f>O272*H272</f>
        <v>0</v>
      </c>
      <c r="Q272" s="189">
        <v>0</v>
      </c>
      <c r="R272" s="189">
        <f>Q272*H272</f>
        <v>0</v>
      </c>
      <c r="S272" s="189">
        <v>0</v>
      </c>
      <c r="T272" s="190">
        <f>S272*H272</f>
        <v>0</v>
      </c>
      <c r="U272" s="34"/>
      <c r="V272" s="34"/>
      <c r="W272" s="34"/>
      <c r="X272" s="34"/>
      <c r="Y272" s="34"/>
      <c r="Z272" s="34"/>
      <c r="AA272" s="34"/>
      <c r="AB272" s="34"/>
      <c r="AC272" s="34"/>
      <c r="AD272" s="34"/>
      <c r="AE272" s="34"/>
      <c r="AR272" s="191" t="s">
        <v>162</v>
      </c>
      <c r="AT272" s="191" t="s">
        <v>125</v>
      </c>
      <c r="AU272" s="191" t="s">
        <v>81</v>
      </c>
      <c r="AY272" s="17" t="s">
        <v>124</v>
      </c>
      <c r="BE272" s="192">
        <f>IF(N272="základní",J272,0)</f>
        <v>0</v>
      </c>
      <c r="BF272" s="192">
        <f>IF(N272="snížená",J272,0)</f>
        <v>0</v>
      </c>
      <c r="BG272" s="192">
        <f>IF(N272="zákl. přenesená",J272,0)</f>
        <v>0</v>
      </c>
      <c r="BH272" s="192">
        <f>IF(N272="sníž. přenesená",J272,0)</f>
        <v>0</v>
      </c>
      <c r="BI272" s="192">
        <f>IF(N272="nulová",J272,0)</f>
        <v>0</v>
      </c>
      <c r="BJ272" s="17" t="s">
        <v>81</v>
      </c>
      <c r="BK272" s="192">
        <f>ROUND(I272*H272,2)</f>
        <v>0</v>
      </c>
      <c r="BL272" s="17" t="s">
        <v>162</v>
      </c>
      <c r="BM272" s="191" t="s">
        <v>600</v>
      </c>
    </row>
    <row r="273" spans="1:65" s="12" customFormat="1" ht="11.25">
      <c r="B273" s="203"/>
      <c r="C273" s="204"/>
      <c r="D273" s="193" t="s">
        <v>200</v>
      </c>
      <c r="E273" s="205" t="s">
        <v>1</v>
      </c>
      <c r="F273" s="206" t="s">
        <v>1868</v>
      </c>
      <c r="G273" s="204"/>
      <c r="H273" s="205" t="s">
        <v>1</v>
      </c>
      <c r="I273" s="207"/>
      <c r="J273" s="204"/>
      <c r="K273" s="204"/>
      <c r="L273" s="208"/>
      <c r="M273" s="209"/>
      <c r="N273" s="210"/>
      <c r="O273" s="210"/>
      <c r="P273" s="210"/>
      <c r="Q273" s="210"/>
      <c r="R273" s="210"/>
      <c r="S273" s="210"/>
      <c r="T273" s="211"/>
      <c r="AT273" s="212" t="s">
        <v>200</v>
      </c>
      <c r="AU273" s="212" t="s">
        <v>81</v>
      </c>
      <c r="AV273" s="12" t="s">
        <v>81</v>
      </c>
      <c r="AW273" s="12" t="s">
        <v>30</v>
      </c>
      <c r="AX273" s="12" t="s">
        <v>73</v>
      </c>
      <c r="AY273" s="212" t="s">
        <v>124</v>
      </c>
    </row>
    <row r="274" spans="1:65" s="13" customFormat="1" ht="11.25">
      <c r="B274" s="213"/>
      <c r="C274" s="214"/>
      <c r="D274" s="193" t="s">
        <v>200</v>
      </c>
      <c r="E274" s="215" t="s">
        <v>1</v>
      </c>
      <c r="F274" s="216" t="s">
        <v>1952</v>
      </c>
      <c r="G274" s="214"/>
      <c r="H274" s="217">
        <v>53</v>
      </c>
      <c r="I274" s="218"/>
      <c r="J274" s="214"/>
      <c r="K274" s="214"/>
      <c r="L274" s="219"/>
      <c r="M274" s="220"/>
      <c r="N274" s="221"/>
      <c r="O274" s="221"/>
      <c r="P274" s="221"/>
      <c r="Q274" s="221"/>
      <c r="R274" s="221"/>
      <c r="S274" s="221"/>
      <c r="T274" s="222"/>
      <c r="AT274" s="223" t="s">
        <v>200</v>
      </c>
      <c r="AU274" s="223" t="s">
        <v>81</v>
      </c>
      <c r="AV274" s="13" t="s">
        <v>83</v>
      </c>
      <c r="AW274" s="13" t="s">
        <v>30</v>
      </c>
      <c r="AX274" s="13" t="s">
        <v>73</v>
      </c>
      <c r="AY274" s="223" t="s">
        <v>124</v>
      </c>
    </row>
    <row r="275" spans="1:65" s="14" customFormat="1" ht="11.25">
      <c r="B275" s="224"/>
      <c r="C275" s="225"/>
      <c r="D275" s="193" t="s">
        <v>200</v>
      </c>
      <c r="E275" s="226" t="s">
        <v>1</v>
      </c>
      <c r="F275" s="227" t="s">
        <v>205</v>
      </c>
      <c r="G275" s="225"/>
      <c r="H275" s="228">
        <v>53</v>
      </c>
      <c r="I275" s="229"/>
      <c r="J275" s="225"/>
      <c r="K275" s="225"/>
      <c r="L275" s="230"/>
      <c r="M275" s="231"/>
      <c r="N275" s="232"/>
      <c r="O275" s="232"/>
      <c r="P275" s="232"/>
      <c r="Q275" s="232"/>
      <c r="R275" s="232"/>
      <c r="S275" s="232"/>
      <c r="T275" s="233"/>
      <c r="AT275" s="234" t="s">
        <v>200</v>
      </c>
      <c r="AU275" s="234" t="s">
        <v>81</v>
      </c>
      <c r="AV275" s="14" t="s">
        <v>129</v>
      </c>
      <c r="AW275" s="14" t="s">
        <v>30</v>
      </c>
      <c r="AX275" s="14" t="s">
        <v>81</v>
      </c>
      <c r="AY275" s="234" t="s">
        <v>124</v>
      </c>
    </row>
    <row r="276" spans="1:65" s="2" customFormat="1" ht="37.9" customHeight="1">
      <c r="A276" s="34"/>
      <c r="B276" s="35"/>
      <c r="C276" s="179" t="s">
        <v>603</v>
      </c>
      <c r="D276" s="179" t="s">
        <v>125</v>
      </c>
      <c r="E276" s="180" t="s">
        <v>1953</v>
      </c>
      <c r="F276" s="181" t="s">
        <v>1954</v>
      </c>
      <c r="G276" s="182" t="s">
        <v>226</v>
      </c>
      <c r="H276" s="183">
        <v>10</v>
      </c>
      <c r="I276" s="184"/>
      <c r="J276" s="185">
        <f>ROUND(I276*H276,2)</f>
        <v>0</v>
      </c>
      <c r="K276" s="186"/>
      <c r="L276" s="39"/>
      <c r="M276" s="187" t="s">
        <v>1</v>
      </c>
      <c r="N276" s="188" t="s">
        <v>38</v>
      </c>
      <c r="O276" s="71"/>
      <c r="P276" s="189">
        <f>O276*H276</f>
        <v>0</v>
      </c>
      <c r="Q276" s="189">
        <v>0</v>
      </c>
      <c r="R276" s="189">
        <f>Q276*H276</f>
        <v>0</v>
      </c>
      <c r="S276" s="189">
        <v>0</v>
      </c>
      <c r="T276" s="190">
        <f>S276*H276</f>
        <v>0</v>
      </c>
      <c r="U276" s="34"/>
      <c r="V276" s="34"/>
      <c r="W276" s="34"/>
      <c r="X276" s="34"/>
      <c r="Y276" s="34"/>
      <c r="Z276" s="34"/>
      <c r="AA276" s="34"/>
      <c r="AB276" s="34"/>
      <c r="AC276" s="34"/>
      <c r="AD276" s="34"/>
      <c r="AE276" s="34"/>
      <c r="AR276" s="191" t="s">
        <v>162</v>
      </c>
      <c r="AT276" s="191" t="s">
        <v>125</v>
      </c>
      <c r="AU276" s="191" t="s">
        <v>81</v>
      </c>
      <c r="AY276" s="17" t="s">
        <v>124</v>
      </c>
      <c r="BE276" s="192">
        <f>IF(N276="základní",J276,0)</f>
        <v>0</v>
      </c>
      <c r="BF276" s="192">
        <f>IF(N276="snížená",J276,0)</f>
        <v>0</v>
      </c>
      <c r="BG276" s="192">
        <f>IF(N276="zákl. přenesená",J276,0)</f>
        <v>0</v>
      </c>
      <c r="BH276" s="192">
        <f>IF(N276="sníž. přenesená",J276,0)</f>
        <v>0</v>
      </c>
      <c r="BI276" s="192">
        <f>IF(N276="nulová",J276,0)</f>
        <v>0</v>
      </c>
      <c r="BJ276" s="17" t="s">
        <v>81</v>
      </c>
      <c r="BK276" s="192">
        <f>ROUND(I276*H276,2)</f>
        <v>0</v>
      </c>
      <c r="BL276" s="17" t="s">
        <v>162</v>
      </c>
      <c r="BM276" s="191" t="s">
        <v>606</v>
      </c>
    </row>
    <row r="277" spans="1:65" s="12" customFormat="1" ht="11.25">
      <c r="B277" s="203"/>
      <c r="C277" s="204"/>
      <c r="D277" s="193" t="s">
        <v>200</v>
      </c>
      <c r="E277" s="205" t="s">
        <v>1</v>
      </c>
      <c r="F277" s="206" t="s">
        <v>1868</v>
      </c>
      <c r="G277" s="204"/>
      <c r="H277" s="205" t="s">
        <v>1</v>
      </c>
      <c r="I277" s="207"/>
      <c r="J277" s="204"/>
      <c r="K277" s="204"/>
      <c r="L277" s="208"/>
      <c r="M277" s="209"/>
      <c r="N277" s="210"/>
      <c r="O277" s="210"/>
      <c r="P277" s="210"/>
      <c r="Q277" s="210"/>
      <c r="R277" s="210"/>
      <c r="S277" s="210"/>
      <c r="T277" s="211"/>
      <c r="AT277" s="212" t="s">
        <v>200</v>
      </c>
      <c r="AU277" s="212" t="s">
        <v>81</v>
      </c>
      <c r="AV277" s="12" t="s">
        <v>81</v>
      </c>
      <c r="AW277" s="12" t="s">
        <v>30</v>
      </c>
      <c r="AX277" s="12" t="s">
        <v>73</v>
      </c>
      <c r="AY277" s="212" t="s">
        <v>124</v>
      </c>
    </row>
    <row r="278" spans="1:65" s="13" customFormat="1" ht="11.25">
      <c r="B278" s="213"/>
      <c r="C278" s="214"/>
      <c r="D278" s="193" t="s">
        <v>200</v>
      </c>
      <c r="E278" s="215" t="s">
        <v>1</v>
      </c>
      <c r="F278" s="216" t="s">
        <v>1955</v>
      </c>
      <c r="G278" s="214"/>
      <c r="H278" s="217">
        <v>10</v>
      </c>
      <c r="I278" s="218"/>
      <c r="J278" s="214"/>
      <c r="K278" s="214"/>
      <c r="L278" s="219"/>
      <c r="M278" s="220"/>
      <c r="N278" s="221"/>
      <c r="O278" s="221"/>
      <c r="P278" s="221"/>
      <c r="Q278" s="221"/>
      <c r="R278" s="221"/>
      <c r="S278" s="221"/>
      <c r="T278" s="222"/>
      <c r="AT278" s="223" t="s">
        <v>200</v>
      </c>
      <c r="AU278" s="223" t="s">
        <v>81</v>
      </c>
      <c r="AV278" s="13" t="s">
        <v>83</v>
      </c>
      <c r="AW278" s="13" t="s">
        <v>30</v>
      </c>
      <c r="AX278" s="13" t="s">
        <v>73</v>
      </c>
      <c r="AY278" s="223" t="s">
        <v>124</v>
      </c>
    </row>
    <row r="279" spans="1:65" s="14" customFormat="1" ht="11.25">
      <c r="B279" s="224"/>
      <c r="C279" s="225"/>
      <c r="D279" s="193" t="s">
        <v>200</v>
      </c>
      <c r="E279" s="226" t="s">
        <v>1</v>
      </c>
      <c r="F279" s="227" t="s">
        <v>205</v>
      </c>
      <c r="G279" s="225"/>
      <c r="H279" s="228">
        <v>10</v>
      </c>
      <c r="I279" s="229"/>
      <c r="J279" s="225"/>
      <c r="K279" s="225"/>
      <c r="L279" s="230"/>
      <c r="M279" s="231"/>
      <c r="N279" s="232"/>
      <c r="O279" s="232"/>
      <c r="P279" s="232"/>
      <c r="Q279" s="232"/>
      <c r="R279" s="232"/>
      <c r="S279" s="232"/>
      <c r="T279" s="233"/>
      <c r="AT279" s="234" t="s">
        <v>200</v>
      </c>
      <c r="AU279" s="234" t="s">
        <v>81</v>
      </c>
      <c r="AV279" s="14" t="s">
        <v>129</v>
      </c>
      <c r="AW279" s="14" t="s">
        <v>30</v>
      </c>
      <c r="AX279" s="14" t="s">
        <v>81</v>
      </c>
      <c r="AY279" s="234" t="s">
        <v>124</v>
      </c>
    </row>
    <row r="280" spans="1:65" s="2" customFormat="1" ht="21.75" customHeight="1">
      <c r="A280" s="34"/>
      <c r="B280" s="35"/>
      <c r="C280" s="179" t="s">
        <v>335</v>
      </c>
      <c r="D280" s="179" t="s">
        <v>125</v>
      </c>
      <c r="E280" s="180" t="s">
        <v>1956</v>
      </c>
      <c r="F280" s="181" t="s">
        <v>1957</v>
      </c>
      <c r="G280" s="182" t="s">
        <v>226</v>
      </c>
      <c r="H280" s="183">
        <v>188</v>
      </c>
      <c r="I280" s="184"/>
      <c r="J280" s="185">
        <f>ROUND(I280*H280,2)</f>
        <v>0</v>
      </c>
      <c r="K280" s="186"/>
      <c r="L280" s="39"/>
      <c r="M280" s="187" t="s">
        <v>1</v>
      </c>
      <c r="N280" s="188" t="s">
        <v>38</v>
      </c>
      <c r="O280" s="71"/>
      <c r="P280" s="189">
        <f>O280*H280</f>
        <v>0</v>
      </c>
      <c r="Q280" s="189">
        <v>0</v>
      </c>
      <c r="R280" s="189">
        <f>Q280*H280</f>
        <v>0</v>
      </c>
      <c r="S280" s="189">
        <v>0</v>
      </c>
      <c r="T280" s="190">
        <f>S280*H280</f>
        <v>0</v>
      </c>
      <c r="U280" s="34"/>
      <c r="V280" s="34"/>
      <c r="W280" s="34"/>
      <c r="X280" s="34"/>
      <c r="Y280" s="34"/>
      <c r="Z280" s="34"/>
      <c r="AA280" s="34"/>
      <c r="AB280" s="34"/>
      <c r="AC280" s="34"/>
      <c r="AD280" s="34"/>
      <c r="AE280" s="34"/>
      <c r="AR280" s="191" t="s">
        <v>162</v>
      </c>
      <c r="AT280" s="191" t="s">
        <v>125</v>
      </c>
      <c r="AU280" s="191" t="s">
        <v>81</v>
      </c>
      <c r="AY280" s="17" t="s">
        <v>124</v>
      </c>
      <c r="BE280" s="192">
        <f>IF(N280="základní",J280,0)</f>
        <v>0</v>
      </c>
      <c r="BF280" s="192">
        <f>IF(N280="snížená",J280,0)</f>
        <v>0</v>
      </c>
      <c r="BG280" s="192">
        <f>IF(N280="zákl. přenesená",J280,0)</f>
        <v>0</v>
      </c>
      <c r="BH280" s="192">
        <f>IF(N280="sníž. přenesená",J280,0)</f>
        <v>0</v>
      </c>
      <c r="BI280" s="192">
        <f>IF(N280="nulová",J280,0)</f>
        <v>0</v>
      </c>
      <c r="BJ280" s="17" t="s">
        <v>81</v>
      </c>
      <c r="BK280" s="192">
        <f>ROUND(I280*H280,2)</f>
        <v>0</v>
      </c>
      <c r="BL280" s="17" t="s">
        <v>162</v>
      </c>
      <c r="BM280" s="191" t="s">
        <v>611</v>
      </c>
    </row>
    <row r="281" spans="1:65" s="12" customFormat="1" ht="11.25">
      <c r="B281" s="203"/>
      <c r="C281" s="204"/>
      <c r="D281" s="193" t="s">
        <v>200</v>
      </c>
      <c r="E281" s="205" t="s">
        <v>1</v>
      </c>
      <c r="F281" s="206" t="s">
        <v>1868</v>
      </c>
      <c r="G281" s="204"/>
      <c r="H281" s="205" t="s">
        <v>1</v>
      </c>
      <c r="I281" s="207"/>
      <c r="J281" s="204"/>
      <c r="K281" s="204"/>
      <c r="L281" s="208"/>
      <c r="M281" s="209"/>
      <c r="N281" s="210"/>
      <c r="O281" s="210"/>
      <c r="P281" s="210"/>
      <c r="Q281" s="210"/>
      <c r="R281" s="210"/>
      <c r="S281" s="210"/>
      <c r="T281" s="211"/>
      <c r="AT281" s="212" t="s">
        <v>200</v>
      </c>
      <c r="AU281" s="212" t="s">
        <v>81</v>
      </c>
      <c r="AV281" s="12" t="s">
        <v>81</v>
      </c>
      <c r="AW281" s="12" t="s">
        <v>30</v>
      </c>
      <c r="AX281" s="12" t="s">
        <v>73</v>
      </c>
      <c r="AY281" s="212" t="s">
        <v>124</v>
      </c>
    </row>
    <row r="282" spans="1:65" s="12" customFormat="1" ht="11.25">
      <c r="B282" s="203"/>
      <c r="C282" s="204"/>
      <c r="D282" s="193" t="s">
        <v>200</v>
      </c>
      <c r="E282" s="205" t="s">
        <v>1</v>
      </c>
      <c r="F282" s="206" t="s">
        <v>1958</v>
      </c>
      <c r="G282" s="204"/>
      <c r="H282" s="205" t="s">
        <v>1</v>
      </c>
      <c r="I282" s="207"/>
      <c r="J282" s="204"/>
      <c r="K282" s="204"/>
      <c r="L282" s="208"/>
      <c r="M282" s="209"/>
      <c r="N282" s="210"/>
      <c r="O282" s="210"/>
      <c r="P282" s="210"/>
      <c r="Q282" s="210"/>
      <c r="R282" s="210"/>
      <c r="S282" s="210"/>
      <c r="T282" s="211"/>
      <c r="AT282" s="212" t="s">
        <v>200</v>
      </c>
      <c r="AU282" s="212" t="s">
        <v>81</v>
      </c>
      <c r="AV282" s="12" t="s">
        <v>81</v>
      </c>
      <c r="AW282" s="12" t="s">
        <v>30</v>
      </c>
      <c r="AX282" s="12" t="s">
        <v>73</v>
      </c>
      <c r="AY282" s="212" t="s">
        <v>124</v>
      </c>
    </row>
    <row r="283" spans="1:65" s="13" customFormat="1" ht="11.25">
      <c r="B283" s="213"/>
      <c r="C283" s="214"/>
      <c r="D283" s="193" t="s">
        <v>200</v>
      </c>
      <c r="E283" s="215" t="s">
        <v>1</v>
      </c>
      <c r="F283" s="216" t="s">
        <v>1032</v>
      </c>
      <c r="G283" s="214"/>
      <c r="H283" s="217">
        <v>188</v>
      </c>
      <c r="I283" s="218"/>
      <c r="J283" s="214"/>
      <c r="K283" s="214"/>
      <c r="L283" s="219"/>
      <c r="M283" s="220"/>
      <c r="N283" s="221"/>
      <c r="O283" s="221"/>
      <c r="P283" s="221"/>
      <c r="Q283" s="221"/>
      <c r="R283" s="221"/>
      <c r="S283" s="221"/>
      <c r="T283" s="222"/>
      <c r="AT283" s="223" t="s">
        <v>200</v>
      </c>
      <c r="AU283" s="223" t="s">
        <v>81</v>
      </c>
      <c r="AV283" s="13" t="s">
        <v>83</v>
      </c>
      <c r="AW283" s="13" t="s">
        <v>30</v>
      </c>
      <c r="AX283" s="13" t="s">
        <v>73</v>
      </c>
      <c r="AY283" s="223" t="s">
        <v>124</v>
      </c>
    </row>
    <row r="284" spans="1:65" s="14" customFormat="1" ht="11.25">
      <c r="B284" s="224"/>
      <c r="C284" s="225"/>
      <c r="D284" s="193" t="s">
        <v>200</v>
      </c>
      <c r="E284" s="226" t="s">
        <v>1</v>
      </c>
      <c r="F284" s="227" t="s">
        <v>205</v>
      </c>
      <c r="G284" s="225"/>
      <c r="H284" s="228">
        <v>188</v>
      </c>
      <c r="I284" s="229"/>
      <c r="J284" s="225"/>
      <c r="K284" s="225"/>
      <c r="L284" s="230"/>
      <c r="M284" s="231"/>
      <c r="N284" s="232"/>
      <c r="O284" s="232"/>
      <c r="P284" s="232"/>
      <c r="Q284" s="232"/>
      <c r="R284" s="232"/>
      <c r="S284" s="232"/>
      <c r="T284" s="233"/>
      <c r="AT284" s="234" t="s">
        <v>200</v>
      </c>
      <c r="AU284" s="234" t="s">
        <v>81</v>
      </c>
      <c r="AV284" s="14" t="s">
        <v>129</v>
      </c>
      <c r="AW284" s="14" t="s">
        <v>30</v>
      </c>
      <c r="AX284" s="14" t="s">
        <v>81</v>
      </c>
      <c r="AY284" s="234" t="s">
        <v>124</v>
      </c>
    </row>
    <row r="285" spans="1:65" s="2" customFormat="1" ht="24.2" customHeight="1">
      <c r="A285" s="34"/>
      <c r="B285" s="35"/>
      <c r="C285" s="179" t="s">
        <v>613</v>
      </c>
      <c r="D285" s="179" t="s">
        <v>125</v>
      </c>
      <c r="E285" s="180" t="s">
        <v>1959</v>
      </c>
      <c r="F285" s="181" t="s">
        <v>1960</v>
      </c>
      <c r="G285" s="182" t="s">
        <v>226</v>
      </c>
      <c r="H285" s="183">
        <v>8</v>
      </c>
      <c r="I285" s="184"/>
      <c r="J285" s="185">
        <f>ROUND(I285*H285,2)</f>
        <v>0</v>
      </c>
      <c r="K285" s="186"/>
      <c r="L285" s="39"/>
      <c r="M285" s="187" t="s">
        <v>1</v>
      </c>
      <c r="N285" s="188" t="s">
        <v>38</v>
      </c>
      <c r="O285" s="71"/>
      <c r="P285" s="189">
        <f>O285*H285</f>
        <v>0</v>
      </c>
      <c r="Q285" s="189">
        <v>0</v>
      </c>
      <c r="R285" s="189">
        <f>Q285*H285</f>
        <v>0</v>
      </c>
      <c r="S285" s="189">
        <v>0</v>
      </c>
      <c r="T285" s="190">
        <f>S285*H285</f>
        <v>0</v>
      </c>
      <c r="U285" s="34"/>
      <c r="V285" s="34"/>
      <c r="W285" s="34"/>
      <c r="X285" s="34"/>
      <c r="Y285" s="34"/>
      <c r="Z285" s="34"/>
      <c r="AA285" s="34"/>
      <c r="AB285" s="34"/>
      <c r="AC285" s="34"/>
      <c r="AD285" s="34"/>
      <c r="AE285" s="34"/>
      <c r="AR285" s="191" t="s">
        <v>162</v>
      </c>
      <c r="AT285" s="191" t="s">
        <v>125</v>
      </c>
      <c r="AU285" s="191" t="s">
        <v>81</v>
      </c>
      <c r="AY285" s="17" t="s">
        <v>124</v>
      </c>
      <c r="BE285" s="192">
        <f>IF(N285="základní",J285,0)</f>
        <v>0</v>
      </c>
      <c r="BF285" s="192">
        <f>IF(N285="snížená",J285,0)</f>
        <v>0</v>
      </c>
      <c r="BG285" s="192">
        <f>IF(N285="zákl. přenesená",J285,0)</f>
        <v>0</v>
      </c>
      <c r="BH285" s="192">
        <f>IF(N285="sníž. přenesená",J285,0)</f>
        <v>0</v>
      </c>
      <c r="BI285" s="192">
        <f>IF(N285="nulová",J285,0)</f>
        <v>0</v>
      </c>
      <c r="BJ285" s="17" t="s">
        <v>81</v>
      </c>
      <c r="BK285" s="192">
        <f>ROUND(I285*H285,2)</f>
        <v>0</v>
      </c>
      <c r="BL285" s="17" t="s">
        <v>162</v>
      </c>
      <c r="BM285" s="191" t="s">
        <v>616</v>
      </c>
    </row>
    <row r="286" spans="1:65" s="12" customFormat="1" ht="11.25">
      <c r="B286" s="203"/>
      <c r="C286" s="204"/>
      <c r="D286" s="193" t="s">
        <v>200</v>
      </c>
      <c r="E286" s="205" t="s">
        <v>1</v>
      </c>
      <c r="F286" s="206" t="s">
        <v>1868</v>
      </c>
      <c r="G286" s="204"/>
      <c r="H286" s="205" t="s">
        <v>1</v>
      </c>
      <c r="I286" s="207"/>
      <c r="J286" s="204"/>
      <c r="K286" s="204"/>
      <c r="L286" s="208"/>
      <c r="M286" s="209"/>
      <c r="N286" s="210"/>
      <c r="O286" s="210"/>
      <c r="P286" s="210"/>
      <c r="Q286" s="210"/>
      <c r="R286" s="210"/>
      <c r="S286" s="210"/>
      <c r="T286" s="211"/>
      <c r="AT286" s="212" t="s">
        <v>200</v>
      </c>
      <c r="AU286" s="212" t="s">
        <v>81</v>
      </c>
      <c r="AV286" s="12" t="s">
        <v>81</v>
      </c>
      <c r="AW286" s="12" t="s">
        <v>30</v>
      </c>
      <c r="AX286" s="12" t="s">
        <v>73</v>
      </c>
      <c r="AY286" s="212" t="s">
        <v>124</v>
      </c>
    </row>
    <row r="287" spans="1:65" s="13" customFormat="1" ht="11.25">
      <c r="B287" s="213"/>
      <c r="C287" s="214"/>
      <c r="D287" s="193" t="s">
        <v>200</v>
      </c>
      <c r="E287" s="215" t="s">
        <v>1</v>
      </c>
      <c r="F287" s="216" t="s">
        <v>142</v>
      </c>
      <c r="G287" s="214"/>
      <c r="H287" s="217">
        <v>8</v>
      </c>
      <c r="I287" s="218"/>
      <c r="J287" s="214"/>
      <c r="K287" s="214"/>
      <c r="L287" s="219"/>
      <c r="M287" s="220"/>
      <c r="N287" s="221"/>
      <c r="O287" s="221"/>
      <c r="P287" s="221"/>
      <c r="Q287" s="221"/>
      <c r="R287" s="221"/>
      <c r="S287" s="221"/>
      <c r="T287" s="222"/>
      <c r="AT287" s="223" t="s">
        <v>200</v>
      </c>
      <c r="AU287" s="223" t="s">
        <v>81</v>
      </c>
      <c r="AV287" s="13" t="s">
        <v>83</v>
      </c>
      <c r="AW287" s="13" t="s">
        <v>30</v>
      </c>
      <c r="AX287" s="13" t="s">
        <v>73</v>
      </c>
      <c r="AY287" s="223" t="s">
        <v>124</v>
      </c>
    </row>
    <row r="288" spans="1:65" s="14" customFormat="1" ht="11.25">
      <c r="B288" s="224"/>
      <c r="C288" s="225"/>
      <c r="D288" s="193" t="s">
        <v>200</v>
      </c>
      <c r="E288" s="226" t="s">
        <v>1</v>
      </c>
      <c r="F288" s="227" t="s">
        <v>205</v>
      </c>
      <c r="G288" s="225"/>
      <c r="H288" s="228">
        <v>8</v>
      </c>
      <c r="I288" s="229"/>
      <c r="J288" s="225"/>
      <c r="K288" s="225"/>
      <c r="L288" s="230"/>
      <c r="M288" s="231"/>
      <c r="N288" s="232"/>
      <c r="O288" s="232"/>
      <c r="P288" s="232"/>
      <c r="Q288" s="232"/>
      <c r="R288" s="232"/>
      <c r="S288" s="232"/>
      <c r="T288" s="233"/>
      <c r="AT288" s="234" t="s">
        <v>200</v>
      </c>
      <c r="AU288" s="234" t="s">
        <v>81</v>
      </c>
      <c r="AV288" s="14" t="s">
        <v>129</v>
      </c>
      <c r="AW288" s="14" t="s">
        <v>30</v>
      </c>
      <c r="AX288" s="14" t="s">
        <v>81</v>
      </c>
      <c r="AY288" s="234" t="s">
        <v>124</v>
      </c>
    </row>
    <row r="289" spans="1:65" s="2" customFormat="1" ht="24.2" customHeight="1">
      <c r="A289" s="34"/>
      <c r="B289" s="35"/>
      <c r="C289" s="179" t="s">
        <v>622</v>
      </c>
      <c r="D289" s="179" t="s">
        <v>125</v>
      </c>
      <c r="E289" s="180" t="s">
        <v>1961</v>
      </c>
      <c r="F289" s="181" t="s">
        <v>1962</v>
      </c>
      <c r="G289" s="182" t="s">
        <v>226</v>
      </c>
      <c r="H289" s="183">
        <v>7</v>
      </c>
      <c r="I289" s="184"/>
      <c r="J289" s="185">
        <f>ROUND(I289*H289,2)</f>
        <v>0</v>
      </c>
      <c r="K289" s="186"/>
      <c r="L289" s="39"/>
      <c r="M289" s="187" t="s">
        <v>1</v>
      </c>
      <c r="N289" s="188" t="s">
        <v>38</v>
      </c>
      <c r="O289" s="71"/>
      <c r="P289" s="189">
        <f>O289*H289</f>
        <v>0</v>
      </c>
      <c r="Q289" s="189">
        <v>0</v>
      </c>
      <c r="R289" s="189">
        <f>Q289*H289</f>
        <v>0</v>
      </c>
      <c r="S289" s="189">
        <v>0</v>
      </c>
      <c r="T289" s="190">
        <f>S289*H289</f>
        <v>0</v>
      </c>
      <c r="U289" s="34"/>
      <c r="V289" s="34"/>
      <c r="W289" s="34"/>
      <c r="X289" s="34"/>
      <c r="Y289" s="34"/>
      <c r="Z289" s="34"/>
      <c r="AA289" s="34"/>
      <c r="AB289" s="34"/>
      <c r="AC289" s="34"/>
      <c r="AD289" s="34"/>
      <c r="AE289" s="34"/>
      <c r="AR289" s="191" t="s">
        <v>162</v>
      </c>
      <c r="AT289" s="191" t="s">
        <v>125</v>
      </c>
      <c r="AU289" s="191" t="s">
        <v>81</v>
      </c>
      <c r="AY289" s="17" t="s">
        <v>124</v>
      </c>
      <c r="BE289" s="192">
        <f>IF(N289="základní",J289,0)</f>
        <v>0</v>
      </c>
      <c r="BF289" s="192">
        <f>IF(N289="snížená",J289,0)</f>
        <v>0</v>
      </c>
      <c r="BG289" s="192">
        <f>IF(N289="zákl. přenesená",J289,0)</f>
        <v>0</v>
      </c>
      <c r="BH289" s="192">
        <f>IF(N289="sníž. přenesená",J289,0)</f>
        <v>0</v>
      </c>
      <c r="BI289" s="192">
        <f>IF(N289="nulová",J289,0)</f>
        <v>0</v>
      </c>
      <c r="BJ289" s="17" t="s">
        <v>81</v>
      </c>
      <c r="BK289" s="192">
        <f>ROUND(I289*H289,2)</f>
        <v>0</v>
      </c>
      <c r="BL289" s="17" t="s">
        <v>162</v>
      </c>
      <c r="BM289" s="191" t="s">
        <v>625</v>
      </c>
    </row>
    <row r="290" spans="1:65" s="12" customFormat="1" ht="11.25">
      <c r="B290" s="203"/>
      <c r="C290" s="204"/>
      <c r="D290" s="193" t="s">
        <v>200</v>
      </c>
      <c r="E290" s="205" t="s">
        <v>1</v>
      </c>
      <c r="F290" s="206" t="s">
        <v>1868</v>
      </c>
      <c r="G290" s="204"/>
      <c r="H290" s="205" t="s">
        <v>1</v>
      </c>
      <c r="I290" s="207"/>
      <c r="J290" s="204"/>
      <c r="K290" s="204"/>
      <c r="L290" s="208"/>
      <c r="M290" s="209"/>
      <c r="N290" s="210"/>
      <c r="O290" s="210"/>
      <c r="P290" s="210"/>
      <c r="Q290" s="210"/>
      <c r="R290" s="210"/>
      <c r="S290" s="210"/>
      <c r="T290" s="211"/>
      <c r="AT290" s="212" t="s">
        <v>200</v>
      </c>
      <c r="AU290" s="212" t="s">
        <v>81</v>
      </c>
      <c r="AV290" s="12" t="s">
        <v>81</v>
      </c>
      <c r="AW290" s="12" t="s">
        <v>30</v>
      </c>
      <c r="AX290" s="12" t="s">
        <v>73</v>
      </c>
      <c r="AY290" s="212" t="s">
        <v>124</v>
      </c>
    </row>
    <row r="291" spans="1:65" s="13" customFormat="1" ht="11.25">
      <c r="B291" s="213"/>
      <c r="C291" s="214"/>
      <c r="D291" s="193" t="s">
        <v>200</v>
      </c>
      <c r="E291" s="215" t="s">
        <v>1</v>
      </c>
      <c r="F291" s="216" t="s">
        <v>1963</v>
      </c>
      <c r="G291" s="214"/>
      <c r="H291" s="217">
        <v>7</v>
      </c>
      <c r="I291" s="218"/>
      <c r="J291" s="214"/>
      <c r="K291" s="214"/>
      <c r="L291" s="219"/>
      <c r="M291" s="220"/>
      <c r="N291" s="221"/>
      <c r="O291" s="221"/>
      <c r="P291" s="221"/>
      <c r="Q291" s="221"/>
      <c r="R291" s="221"/>
      <c r="S291" s="221"/>
      <c r="T291" s="222"/>
      <c r="AT291" s="223" t="s">
        <v>200</v>
      </c>
      <c r="AU291" s="223" t="s">
        <v>81</v>
      </c>
      <c r="AV291" s="13" t="s">
        <v>83</v>
      </c>
      <c r="AW291" s="13" t="s">
        <v>30</v>
      </c>
      <c r="AX291" s="13" t="s">
        <v>73</v>
      </c>
      <c r="AY291" s="223" t="s">
        <v>124</v>
      </c>
    </row>
    <row r="292" spans="1:65" s="14" customFormat="1" ht="11.25">
      <c r="B292" s="224"/>
      <c r="C292" s="225"/>
      <c r="D292" s="193" t="s">
        <v>200</v>
      </c>
      <c r="E292" s="226" t="s">
        <v>1</v>
      </c>
      <c r="F292" s="227" t="s">
        <v>205</v>
      </c>
      <c r="G292" s="225"/>
      <c r="H292" s="228">
        <v>7</v>
      </c>
      <c r="I292" s="229"/>
      <c r="J292" s="225"/>
      <c r="K292" s="225"/>
      <c r="L292" s="230"/>
      <c r="M292" s="231"/>
      <c r="N292" s="232"/>
      <c r="O292" s="232"/>
      <c r="P292" s="232"/>
      <c r="Q292" s="232"/>
      <c r="R292" s="232"/>
      <c r="S292" s="232"/>
      <c r="T292" s="233"/>
      <c r="AT292" s="234" t="s">
        <v>200</v>
      </c>
      <c r="AU292" s="234" t="s">
        <v>81</v>
      </c>
      <c r="AV292" s="14" t="s">
        <v>129</v>
      </c>
      <c r="AW292" s="14" t="s">
        <v>30</v>
      </c>
      <c r="AX292" s="14" t="s">
        <v>81</v>
      </c>
      <c r="AY292" s="234" t="s">
        <v>124</v>
      </c>
    </row>
    <row r="293" spans="1:65" s="2" customFormat="1" ht="37.9" customHeight="1">
      <c r="A293" s="34"/>
      <c r="B293" s="35"/>
      <c r="C293" s="179" t="s">
        <v>380</v>
      </c>
      <c r="D293" s="179" t="s">
        <v>125</v>
      </c>
      <c r="E293" s="180" t="s">
        <v>1964</v>
      </c>
      <c r="F293" s="181" t="s">
        <v>1965</v>
      </c>
      <c r="G293" s="182" t="s">
        <v>526</v>
      </c>
      <c r="H293" s="183">
        <v>4.5999999999999999E-2</v>
      </c>
      <c r="I293" s="184"/>
      <c r="J293" s="185">
        <f>ROUND(I293*H293,2)</f>
        <v>0</v>
      </c>
      <c r="K293" s="186"/>
      <c r="L293" s="39"/>
      <c r="M293" s="187" t="s">
        <v>1</v>
      </c>
      <c r="N293" s="188" t="s">
        <v>38</v>
      </c>
      <c r="O293" s="71"/>
      <c r="P293" s="189">
        <f>O293*H293</f>
        <v>0</v>
      </c>
      <c r="Q293" s="189">
        <v>0</v>
      </c>
      <c r="R293" s="189">
        <f>Q293*H293</f>
        <v>0</v>
      </c>
      <c r="S293" s="189">
        <v>0</v>
      </c>
      <c r="T293" s="190">
        <f>S293*H293</f>
        <v>0</v>
      </c>
      <c r="U293" s="34"/>
      <c r="V293" s="34"/>
      <c r="W293" s="34"/>
      <c r="X293" s="34"/>
      <c r="Y293" s="34"/>
      <c r="Z293" s="34"/>
      <c r="AA293" s="34"/>
      <c r="AB293" s="34"/>
      <c r="AC293" s="34"/>
      <c r="AD293" s="34"/>
      <c r="AE293" s="34"/>
      <c r="AR293" s="191" t="s">
        <v>162</v>
      </c>
      <c r="AT293" s="191" t="s">
        <v>125</v>
      </c>
      <c r="AU293" s="191" t="s">
        <v>81</v>
      </c>
      <c r="AY293" s="17" t="s">
        <v>124</v>
      </c>
      <c r="BE293" s="192">
        <f>IF(N293="základní",J293,0)</f>
        <v>0</v>
      </c>
      <c r="BF293" s="192">
        <f>IF(N293="snížená",J293,0)</f>
        <v>0</v>
      </c>
      <c r="BG293" s="192">
        <f>IF(N293="zákl. přenesená",J293,0)</f>
        <v>0</v>
      </c>
      <c r="BH293" s="192">
        <f>IF(N293="sníž. přenesená",J293,0)</f>
        <v>0</v>
      </c>
      <c r="BI293" s="192">
        <f>IF(N293="nulová",J293,0)</f>
        <v>0</v>
      </c>
      <c r="BJ293" s="17" t="s">
        <v>81</v>
      </c>
      <c r="BK293" s="192">
        <f>ROUND(I293*H293,2)</f>
        <v>0</v>
      </c>
      <c r="BL293" s="17" t="s">
        <v>162</v>
      </c>
      <c r="BM293" s="191" t="s">
        <v>638</v>
      </c>
    </row>
    <row r="294" spans="1:65" s="2" customFormat="1" ht="44.25" customHeight="1">
      <c r="A294" s="34"/>
      <c r="B294" s="35"/>
      <c r="C294" s="179" t="s">
        <v>640</v>
      </c>
      <c r="D294" s="179" t="s">
        <v>125</v>
      </c>
      <c r="E294" s="180" t="s">
        <v>1966</v>
      </c>
      <c r="F294" s="181" t="s">
        <v>1967</v>
      </c>
      <c r="G294" s="182" t="s">
        <v>526</v>
      </c>
      <c r="H294" s="183">
        <v>0.11799999999999999</v>
      </c>
      <c r="I294" s="184"/>
      <c r="J294" s="185">
        <f>ROUND(I294*H294,2)</f>
        <v>0</v>
      </c>
      <c r="K294" s="186"/>
      <c r="L294" s="39"/>
      <c r="M294" s="187" t="s">
        <v>1</v>
      </c>
      <c r="N294" s="188" t="s">
        <v>38</v>
      </c>
      <c r="O294" s="71"/>
      <c r="P294" s="189">
        <f>O294*H294</f>
        <v>0</v>
      </c>
      <c r="Q294" s="189">
        <v>0</v>
      </c>
      <c r="R294" s="189">
        <f>Q294*H294</f>
        <v>0</v>
      </c>
      <c r="S294" s="189">
        <v>0</v>
      </c>
      <c r="T294" s="190">
        <f>S294*H294</f>
        <v>0</v>
      </c>
      <c r="U294" s="34"/>
      <c r="V294" s="34"/>
      <c r="W294" s="34"/>
      <c r="X294" s="34"/>
      <c r="Y294" s="34"/>
      <c r="Z294" s="34"/>
      <c r="AA294" s="34"/>
      <c r="AB294" s="34"/>
      <c r="AC294" s="34"/>
      <c r="AD294" s="34"/>
      <c r="AE294" s="34"/>
      <c r="AR294" s="191" t="s">
        <v>162</v>
      </c>
      <c r="AT294" s="191" t="s">
        <v>125</v>
      </c>
      <c r="AU294" s="191" t="s">
        <v>81</v>
      </c>
      <c r="AY294" s="17" t="s">
        <v>124</v>
      </c>
      <c r="BE294" s="192">
        <f>IF(N294="základní",J294,0)</f>
        <v>0</v>
      </c>
      <c r="BF294" s="192">
        <f>IF(N294="snížená",J294,0)</f>
        <v>0</v>
      </c>
      <c r="BG294" s="192">
        <f>IF(N294="zákl. přenesená",J294,0)</f>
        <v>0</v>
      </c>
      <c r="BH294" s="192">
        <f>IF(N294="sníž. přenesená",J294,0)</f>
        <v>0</v>
      </c>
      <c r="BI294" s="192">
        <f>IF(N294="nulová",J294,0)</f>
        <v>0</v>
      </c>
      <c r="BJ294" s="17" t="s">
        <v>81</v>
      </c>
      <c r="BK294" s="192">
        <f>ROUND(I294*H294,2)</f>
        <v>0</v>
      </c>
      <c r="BL294" s="17" t="s">
        <v>162</v>
      </c>
      <c r="BM294" s="191" t="s">
        <v>643</v>
      </c>
    </row>
    <row r="295" spans="1:65" s="2" customFormat="1" ht="49.15" customHeight="1">
      <c r="A295" s="34"/>
      <c r="B295" s="35"/>
      <c r="C295" s="179" t="s">
        <v>391</v>
      </c>
      <c r="D295" s="179" t="s">
        <v>125</v>
      </c>
      <c r="E295" s="180" t="s">
        <v>1968</v>
      </c>
      <c r="F295" s="181" t="s">
        <v>1969</v>
      </c>
      <c r="G295" s="182" t="s">
        <v>526</v>
      </c>
      <c r="H295" s="183">
        <v>0.11799999999999999</v>
      </c>
      <c r="I295" s="184"/>
      <c r="J295" s="185">
        <f>ROUND(I295*H295,2)</f>
        <v>0</v>
      </c>
      <c r="K295" s="186"/>
      <c r="L295" s="39"/>
      <c r="M295" s="187" t="s">
        <v>1</v>
      </c>
      <c r="N295" s="188" t="s">
        <v>38</v>
      </c>
      <c r="O295" s="71"/>
      <c r="P295" s="189">
        <f>O295*H295</f>
        <v>0</v>
      </c>
      <c r="Q295" s="189">
        <v>0</v>
      </c>
      <c r="R295" s="189">
        <f>Q295*H295</f>
        <v>0</v>
      </c>
      <c r="S295" s="189">
        <v>0</v>
      </c>
      <c r="T295" s="190">
        <f>S295*H295</f>
        <v>0</v>
      </c>
      <c r="U295" s="34"/>
      <c r="V295" s="34"/>
      <c r="W295" s="34"/>
      <c r="X295" s="34"/>
      <c r="Y295" s="34"/>
      <c r="Z295" s="34"/>
      <c r="AA295" s="34"/>
      <c r="AB295" s="34"/>
      <c r="AC295" s="34"/>
      <c r="AD295" s="34"/>
      <c r="AE295" s="34"/>
      <c r="AR295" s="191" t="s">
        <v>162</v>
      </c>
      <c r="AT295" s="191" t="s">
        <v>125</v>
      </c>
      <c r="AU295" s="191" t="s">
        <v>81</v>
      </c>
      <c r="AY295" s="17" t="s">
        <v>124</v>
      </c>
      <c r="BE295" s="192">
        <f>IF(N295="základní",J295,0)</f>
        <v>0</v>
      </c>
      <c r="BF295" s="192">
        <f>IF(N295="snížená",J295,0)</f>
        <v>0</v>
      </c>
      <c r="BG295" s="192">
        <f>IF(N295="zákl. přenesená",J295,0)</f>
        <v>0</v>
      </c>
      <c r="BH295" s="192">
        <f>IF(N295="sníž. přenesená",J295,0)</f>
        <v>0</v>
      </c>
      <c r="BI295" s="192">
        <f>IF(N295="nulová",J295,0)</f>
        <v>0</v>
      </c>
      <c r="BJ295" s="17" t="s">
        <v>81</v>
      </c>
      <c r="BK295" s="192">
        <f>ROUND(I295*H295,2)</f>
        <v>0</v>
      </c>
      <c r="BL295" s="17" t="s">
        <v>162</v>
      </c>
      <c r="BM295" s="191" t="s">
        <v>647</v>
      </c>
    </row>
    <row r="296" spans="1:65" s="11" customFormat="1" ht="25.9" customHeight="1">
      <c r="B296" s="165"/>
      <c r="C296" s="166"/>
      <c r="D296" s="167" t="s">
        <v>72</v>
      </c>
      <c r="E296" s="168" t="s">
        <v>1970</v>
      </c>
      <c r="F296" s="168" t="s">
        <v>1971</v>
      </c>
      <c r="G296" s="166"/>
      <c r="H296" s="166"/>
      <c r="I296" s="169"/>
      <c r="J296" s="170">
        <f>BK296</f>
        <v>0</v>
      </c>
      <c r="K296" s="166"/>
      <c r="L296" s="171"/>
      <c r="M296" s="172"/>
      <c r="N296" s="173"/>
      <c r="O296" s="173"/>
      <c r="P296" s="174">
        <f>SUM(P297:P359)</f>
        <v>0</v>
      </c>
      <c r="Q296" s="173"/>
      <c r="R296" s="174">
        <f>SUM(R297:R359)</f>
        <v>0</v>
      </c>
      <c r="S296" s="173"/>
      <c r="T296" s="175">
        <f>SUM(T297:T359)</f>
        <v>0</v>
      </c>
      <c r="AR296" s="176" t="s">
        <v>83</v>
      </c>
      <c r="AT296" s="177" t="s">
        <v>72</v>
      </c>
      <c r="AU296" s="177" t="s">
        <v>73</v>
      </c>
      <c r="AY296" s="176" t="s">
        <v>124</v>
      </c>
      <c r="BK296" s="178">
        <f>SUM(BK297:BK359)</f>
        <v>0</v>
      </c>
    </row>
    <row r="297" spans="1:65" s="2" customFormat="1" ht="49.15" customHeight="1">
      <c r="A297" s="34"/>
      <c r="B297" s="35"/>
      <c r="C297" s="179" t="s">
        <v>345</v>
      </c>
      <c r="D297" s="179" t="s">
        <v>125</v>
      </c>
      <c r="E297" s="180" t="s">
        <v>1972</v>
      </c>
      <c r="F297" s="181" t="s">
        <v>1973</v>
      </c>
      <c r="G297" s="182" t="s">
        <v>226</v>
      </c>
      <c r="H297" s="183">
        <v>1</v>
      </c>
      <c r="I297" s="184"/>
      <c r="J297" s="185">
        <f>ROUND(I297*H297,2)</f>
        <v>0</v>
      </c>
      <c r="K297" s="186"/>
      <c r="L297" s="39"/>
      <c r="M297" s="187" t="s">
        <v>1</v>
      </c>
      <c r="N297" s="188" t="s">
        <v>38</v>
      </c>
      <c r="O297" s="71"/>
      <c r="P297" s="189">
        <f>O297*H297</f>
        <v>0</v>
      </c>
      <c r="Q297" s="189">
        <v>0</v>
      </c>
      <c r="R297" s="189">
        <f>Q297*H297</f>
        <v>0</v>
      </c>
      <c r="S297" s="189">
        <v>0</v>
      </c>
      <c r="T297" s="190">
        <f>S297*H297</f>
        <v>0</v>
      </c>
      <c r="U297" s="34"/>
      <c r="V297" s="34"/>
      <c r="W297" s="34"/>
      <c r="X297" s="34"/>
      <c r="Y297" s="34"/>
      <c r="Z297" s="34"/>
      <c r="AA297" s="34"/>
      <c r="AB297" s="34"/>
      <c r="AC297" s="34"/>
      <c r="AD297" s="34"/>
      <c r="AE297" s="34"/>
      <c r="AR297" s="191" t="s">
        <v>162</v>
      </c>
      <c r="AT297" s="191" t="s">
        <v>125</v>
      </c>
      <c r="AU297" s="191" t="s">
        <v>81</v>
      </c>
      <c r="AY297" s="17" t="s">
        <v>124</v>
      </c>
      <c r="BE297" s="192">
        <f>IF(N297="základní",J297,0)</f>
        <v>0</v>
      </c>
      <c r="BF297" s="192">
        <f>IF(N297="snížená",J297,0)</f>
        <v>0</v>
      </c>
      <c r="BG297" s="192">
        <f>IF(N297="zákl. přenesená",J297,0)</f>
        <v>0</v>
      </c>
      <c r="BH297" s="192">
        <f>IF(N297="sníž. přenesená",J297,0)</f>
        <v>0</v>
      </c>
      <c r="BI297" s="192">
        <f>IF(N297="nulová",J297,0)</f>
        <v>0</v>
      </c>
      <c r="BJ297" s="17" t="s">
        <v>81</v>
      </c>
      <c r="BK297" s="192">
        <f>ROUND(I297*H297,2)</f>
        <v>0</v>
      </c>
      <c r="BL297" s="17" t="s">
        <v>162</v>
      </c>
      <c r="BM297" s="191" t="s">
        <v>651</v>
      </c>
    </row>
    <row r="298" spans="1:65" s="12" customFormat="1" ht="11.25">
      <c r="B298" s="203"/>
      <c r="C298" s="204"/>
      <c r="D298" s="193" t="s">
        <v>200</v>
      </c>
      <c r="E298" s="205" t="s">
        <v>1</v>
      </c>
      <c r="F298" s="206" t="s">
        <v>1868</v>
      </c>
      <c r="G298" s="204"/>
      <c r="H298" s="205" t="s">
        <v>1</v>
      </c>
      <c r="I298" s="207"/>
      <c r="J298" s="204"/>
      <c r="K298" s="204"/>
      <c r="L298" s="208"/>
      <c r="M298" s="209"/>
      <c r="N298" s="210"/>
      <c r="O298" s="210"/>
      <c r="P298" s="210"/>
      <c r="Q298" s="210"/>
      <c r="R298" s="210"/>
      <c r="S298" s="210"/>
      <c r="T298" s="211"/>
      <c r="AT298" s="212" t="s">
        <v>200</v>
      </c>
      <c r="AU298" s="212" t="s">
        <v>81</v>
      </c>
      <c r="AV298" s="12" t="s">
        <v>81</v>
      </c>
      <c r="AW298" s="12" t="s">
        <v>30</v>
      </c>
      <c r="AX298" s="12" t="s">
        <v>73</v>
      </c>
      <c r="AY298" s="212" t="s">
        <v>124</v>
      </c>
    </row>
    <row r="299" spans="1:65" s="13" customFormat="1" ht="11.25">
      <c r="B299" s="213"/>
      <c r="C299" s="214"/>
      <c r="D299" s="193" t="s">
        <v>200</v>
      </c>
      <c r="E299" s="215" t="s">
        <v>1</v>
      </c>
      <c r="F299" s="216" t="s">
        <v>81</v>
      </c>
      <c r="G299" s="214"/>
      <c r="H299" s="217">
        <v>1</v>
      </c>
      <c r="I299" s="218"/>
      <c r="J299" s="214"/>
      <c r="K299" s="214"/>
      <c r="L299" s="219"/>
      <c r="M299" s="220"/>
      <c r="N299" s="221"/>
      <c r="O299" s="221"/>
      <c r="P299" s="221"/>
      <c r="Q299" s="221"/>
      <c r="R299" s="221"/>
      <c r="S299" s="221"/>
      <c r="T299" s="222"/>
      <c r="AT299" s="223" t="s">
        <v>200</v>
      </c>
      <c r="AU299" s="223" t="s">
        <v>81</v>
      </c>
      <c r="AV299" s="13" t="s">
        <v>83</v>
      </c>
      <c r="AW299" s="13" t="s">
        <v>30</v>
      </c>
      <c r="AX299" s="13" t="s">
        <v>73</v>
      </c>
      <c r="AY299" s="223" t="s">
        <v>124</v>
      </c>
    </row>
    <row r="300" spans="1:65" s="14" customFormat="1" ht="11.25">
      <c r="B300" s="224"/>
      <c r="C300" s="225"/>
      <c r="D300" s="193" t="s">
        <v>200</v>
      </c>
      <c r="E300" s="226" t="s">
        <v>1</v>
      </c>
      <c r="F300" s="227" t="s">
        <v>205</v>
      </c>
      <c r="G300" s="225"/>
      <c r="H300" s="228">
        <v>1</v>
      </c>
      <c r="I300" s="229"/>
      <c r="J300" s="225"/>
      <c r="K300" s="225"/>
      <c r="L300" s="230"/>
      <c r="M300" s="231"/>
      <c r="N300" s="232"/>
      <c r="O300" s="232"/>
      <c r="P300" s="232"/>
      <c r="Q300" s="232"/>
      <c r="R300" s="232"/>
      <c r="S300" s="232"/>
      <c r="T300" s="233"/>
      <c r="AT300" s="234" t="s">
        <v>200</v>
      </c>
      <c r="AU300" s="234" t="s">
        <v>81</v>
      </c>
      <c r="AV300" s="14" t="s">
        <v>129</v>
      </c>
      <c r="AW300" s="14" t="s">
        <v>30</v>
      </c>
      <c r="AX300" s="14" t="s">
        <v>81</v>
      </c>
      <c r="AY300" s="234" t="s">
        <v>124</v>
      </c>
    </row>
    <row r="301" spans="1:65" s="2" customFormat="1" ht="49.15" customHeight="1">
      <c r="A301" s="34"/>
      <c r="B301" s="35"/>
      <c r="C301" s="179" t="s">
        <v>498</v>
      </c>
      <c r="D301" s="179" t="s">
        <v>125</v>
      </c>
      <c r="E301" s="180" t="s">
        <v>1974</v>
      </c>
      <c r="F301" s="181" t="s">
        <v>1975</v>
      </c>
      <c r="G301" s="182" t="s">
        <v>226</v>
      </c>
      <c r="H301" s="183">
        <v>1</v>
      </c>
      <c r="I301" s="184"/>
      <c r="J301" s="185">
        <f>ROUND(I301*H301,2)</f>
        <v>0</v>
      </c>
      <c r="K301" s="186"/>
      <c r="L301" s="39"/>
      <c r="M301" s="187" t="s">
        <v>1</v>
      </c>
      <c r="N301" s="188" t="s">
        <v>38</v>
      </c>
      <c r="O301" s="71"/>
      <c r="P301" s="189">
        <f>O301*H301</f>
        <v>0</v>
      </c>
      <c r="Q301" s="189">
        <v>0</v>
      </c>
      <c r="R301" s="189">
        <f>Q301*H301</f>
        <v>0</v>
      </c>
      <c r="S301" s="189">
        <v>0</v>
      </c>
      <c r="T301" s="190">
        <f>S301*H301</f>
        <v>0</v>
      </c>
      <c r="U301" s="34"/>
      <c r="V301" s="34"/>
      <c r="W301" s="34"/>
      <c r="X301" s="34"/>
      <c r="Y301" s="34"/>
      <c r="Z301" s="34"/>
      <c r="AA301" s="34"/>
      <c r="AB301" s="34"/>
      <c r="AC301" s="34"/>
      <c r="AD301" s="34"/>
      <c r="AE301" s="34"/>
      <c r="AR301" s="191" t="s">
        <v>162</v>
      </c>
      <c r="AT301" s="191" t="s">
        <v>125</v>
      </c>
      <c r="AU301" s="191" t="s">
        <v>81</v>
      </c>
      <c r="AY301" s="17" t="s">
        <v>124</v>
      </c>
      <c r="BE301" s="192">
        <f>IF(N301="základní",J301,0)</f>
        <v>0</v>
      </c>
      <c r="BF301" s="192">
        <f>IF(N301="snížená",J301,0)</f>
        <v>0</v>
      </c>
      <c r="BG301" s="192">
        <f>IF(N301="zákl. přenesená",J301,0)</f>
        <v>0</v>
      </c>
      <c r="BH301" s="192">
        <f>IF(N301="sníž. přenesená",J301,0)</f>
        <v>0</v>
      </c>
      <c r="BI301" s="192">
        <f>IF(N301="nulová",J301,0)</f>
        <v>0</v>
      </c>
      <c r="BJ301" s="17" t="s">
        <v>81</v>
      </c>
      <c r="BK301" s="192">
        <f>ROUND(I301*H301,2)</f>
        <v>0</v>
      </c>
      <c r="BL301" s="17" t="s">
        <v>162</v>
      </c>
      <c r="BM301" s="191" t="s">
        <v>668</v>
      </c>
    </row>
    <row r="302" spans="1:65" s="12" customFormat="1" ht="11.25">
      <c r="B302" s="203"/>
      <c r="C302" s="204"/>
      <c r="D302" s="193" t="s">
        <v>200</v>
      </c>
      <c r="E302" s="205" t="s">
        <v>1</v>
      </c>
      <c r="F302" s="206" t="s">
        <v>1868</v>
      </c>
      <c r="G302" s="204"/>
      <c r="H302" s="205" t="s">
        <v>1</v>
      </c>
      <c r="I302" s="207"/>
      <c r="J302" s="204"/>
      <c r="K302" s="204"/>
      <c r="L302" s="208"/>
      <c r="M302" s="209"/>
      <c r="N302" s="210"/>
      <c r="O302" s="210"/>
      <c r="P302" s="210"/>
      <c r="Q302" s="210"/>
      <c r="R302" s="210"/>
      <c r="S302" s="210"/>
      <c r="T302" s="211"/>
      <c r="AT302" s="212" t="s">
        <v>200</v>
      </c>
      <c r="AU302" s="212" t="s">
        <v>81</v>
      </c>
      <c r="AV302" s="12" t="s">
        <v>81</v>
      </c>
      <c r="AW302" s="12" t="s">
        <v>30</v>
      </c>
      <c r="AX302" s="12" t="s">
        <v>73</v>
      </c>
      <c r="AY302" s="212" t="s">
        <v>124</v>
      </c>
    </row>
    <row r="303" spans="1:65" s="13" customFormat="1" ht="11.25">
      <c r="B303" s="213"/>
      <c r="C303" s="214"/>
      <c r="D303" s="193" t="s">
        <v>200</v>
      </c>
      <c r="E303" s="215" t="s">
        <v>1</v>
      </c>
      <c r="F303" s="216" t="s">
        <v>81</v>
      </c>
      <c r="G303" s="214"/>
      <c r="H303" s="217">
        <v>1</v>
      </c>
      <c r="I303" s="218"/>
      <c r="J303" s="214"/>
      <c r="K303" s="214"/>
      <c r="L303" s="219"/>
      <c r="M303" s="220"/>
      <c r="N303" s="221"/>
      <c r="O303" s="221"/>
      <c r="P303" s="221"/>
      <c r="Q303" s="221"/>
      <c r="R303" s="221"/>
      <c r="S303" s="221"/>
      <c r="T303" s="222"/>
      <c r="AT303" s="223" t="s">
        <v>200</v>
      </c>
      <c r="AU303" s="223" t="s">
        <v>81</v>
      </c>
      <c r="AV303" s="13" t="s">
        <v>83</v>
      </c>
      <c r="AW303" s="13" t="s">
        <v>30</v>
      </c>
      <c r="AX303" s="13" t="s">
        <v>73</v>
      </c>
      <c r="AY303" s="223" t="s">
        <v>124</v>
      </c>
    </row>
    <row r="304" spans="1:65" s="14" customFormat="1" ht="11.25">
      <c r="B304" s="224"/>
      <c r="C304" s="225"/>
      <c r="D304" s="193" t="s">
        <v>200</v>
      </c>
      <c r="E304" s="226" t="s">
        <v>1</v>
      </c>
      <c r="F304" s="227" t="s">
        <v>205</v>
      </c>
      <c r="G304" s="225"/>
      <c r="H304" s="228">
        <v>1</v>
      </c>
      <c r="I304" s="229"/>
      <c r="J304" s="225"/>
      <c r="K304" s="225"/>
      <c r="L304" s="230"/>
      <c r="M304" s="231"/>
      <c r="N304" s="232"/>
      <c r="O304" s="232"/>
      <c r="P304" s="232"/>
      <c r="Q304" s="232"/>
      <c r="R304" s="232"/>
      <c r="S304" s="232"/>
      <c r="T304" s="233"/>
      <c r="AT304" s="234" t="s">
        <v>200</v>
      </c>
      <c r="AU304" s="234" t="s">
        <v>81</v>
      </c>
      <c r="AV304" s="14" t="s">
        <v>129</v>
      </c>
      <c r="AW304" s="14" t="s">
        <v>30</v>
      </c>
      <c r="AX304" s="14" t="s">
        <v>81</v>
      </c>
      <c r="AY304" s="234" t="s">
        <v>124</v>
      </c>
    </row>
    <row r="305" spans="1:65" s="2" customFormat="1" ht="44.25" customHeight="1">
      <c r="A305" s="34"/>
      <c r="B305" s="35"/>
      <c r="C305" s="179" t="s">
        <v>693</v>
      </c>
      <c r="D305" s="179" t="s">
        <v>125</v>
      </c>
      <c r="E305" s="180" t="s">
        <v>1976</v>
      </c>
      <c r="F305" s="181" t="s">
        <v>1977</v>
      </c>
      <c r="G305" s="182" t="s">
        <v>226</v>
      </c>
      <c r="H305" s="183">
        <v>1</v>
      </c>
      <c r="I305" s="184"/>
      <c r="J305" s="185">
        <f>ROUND(I305*H305,2)</f>
        <v>0</v>
      </c>
      <c r="K305" s="186"/>
      <c r="L305" s="39"/>
      <c r="M305" s="187" t="s">
        <v>1</v>
      </c>
      <c r="N305" s="188" t="s">
        <v>38</v>
      </c>
      <c r="O305" s="71"/>
      <c r="P305" s="189">
        <f>O305*H305</f>
        <v>0</v>
      </c>
      <c r="Q305" s="189">
        <v>0</v>
      </c>
      <c r="R305" s="189">
        <f>Q305*H305</f>
        <v>0</v>
      </c>
      <c r="S305" s="189">
        <v>0</v>
      </c>
      <c r="T305" s="190">
        <f>S305*H305</f>
        <v>0</v>
      </c>
      <c r="U305" s="34"/>
      <c r="V305" s="34"/>
      <c r="W305" s="34"/>
      <c r="X305" s="34"/>
      <c r="Y305" s="34"/>
      <c r="Z305" s="34"/>
      <c r="AA305" s="34"/>
      <c r="AB305" s="34"/>
      <c r="AC305" s="34"/>
      <c r="AD305" s="34"/>
      <c r="AE305" s="34"/>
      <c r="AR305" s="191" t="s">
        <v>162</v>
      </c>
      <c r="AT305" s="191" t="s">
        <v>125</v>
      </c>
      <c r="AU305" s="191" t="s">
        <v>81</v>
      </c>
      <c r="AY305" s="17" t="s">
        <v>124</v>
      </c>
      <c r="BE305" s="192">
        <f>IF(N305="základní",J305,0)</f>
        <v>0</v>
      </c>
      <c r="BF305" s="192">
        <f>IF(N305="snížená",J305,0)</f>
        <v>0</v>
      </c>
      <c r="BG305" s="192">
        <f>IF(N305="zákl. přenesená",J305,0)</f>
        <v>0</v>
      </c>
      <c r="BH305" s="192">
        <f>IF(N305="sníž. přenesená",J305,0)</f>
        <v>0</v>
      </c>
      <c r="BI305" s="192">
        <f>IF(N305="nulová",J305,0)</f>
        <v>0</v>
      </c>
      <c r="BJ305" s="17" t="s">
        <v>81</v>
      </c>
      <c r="BK305" s="192">
        <f>ROUND(I305*H305,2)</f>
        <v>0</v>
      </c>
      <c r="BL305" s="17" t="s">
        <v>162</v>
      </c>
      <c r="BM305" s="191" t="s">
        <v>696</v>
      </c>
    </row>
    <row r="306" spans="1:65" s="12" customFormat="1" ht="11.25">
      <c r="B306" s="203"/>
      <c r="C306" s="204"/>
      <c r="D306" s="193" t="s">
        <v>200</v>
      </c>
      <c r="E306" s="205" t="s">
        <v>1</v>
      </c>
      <c r="F306" s="206" t="s">
        <v>1868</v>
      </c>
      <c r="G306" s="204"/>
      <c r="H306" s="205" t="s">
        <v>1</v>
      </c>
      <c r="I306" s="207"/>
      <c r="J306" s="204"/>
      <c r="K306" s="204"/>
      <c r="L306" s="208"/>
      <c r="M306" s="209"/>
      <c r="N306" s="210"/>
      <c r="O306" s="210"/>
      <c r="P306" s="210"/>
      <c r="Q306" s="210"/>
      <c r="R306" s="210"/>
      <c r="S306" s="210"/>
      <c r="T306" s="211"/>
      <c r="AT306" s="212" t="s">
        <v>200</v>
      </c>
      <c r="AU306" s="212" t="s">
        <v>81</v>
      </c>
      <c r="AV306" s="12" t="s">
        <v>81</v>
      </c>
      <c r="AW306" s="12" t="s">
        <v>30</v>
      </c>
      <c r="AX306" s="12" t="s">
        <v>73</v>
      </c>
      <c r="AY306" s="212" t="s">
        <v>124</v>
      </c>
    </row>
    <row r="307" spans="1:65" s="13" customFormat="1" ht="11.25">
      <c r="B307" s="213"/>
      <c r="C307" s="214"/>
      <c r="D307" s="193" t="s">
        <v>200</v>
      </c>
      <c r="E307" s="215" t="s">
        <v>1</v>
      </c>
      <c r="F307" s="216" t="s">
        <v>81</v>
      </c>
      <c r="G307" s="214"/>
      <c r="H307" s="217">
        <v>1</v>
      </c>
      <c r="I307" s="218"/>
      <c r="J307" s="214"/>
      <c r="K307" s="214"/>
      <c r="L307" s="219"/>
      <c r="M307" s="220"/>
      <c r="N307" s="221"/>
      <c r="O307" s="221"/>
      <c r="P307" s="221"/>
      <c r="Q307" s="221"/>
      <c r="R307" s="221"/>
      <c r="S307" s="221"/>
      <c r="T307" s="222"/>
      <c r="AT307" s="223" t="s">
        <v>200</v>
      </c>
      <c r="AU307" s="223" t="s">
        <v>81</v>
      </c>
      <c r="AV307" s="13" t="s">
        <v>83</v>
      </c>
      <c r="AW307" s="13" t="s">
        <v>30</v>
      </c>
      <c r="AX307" s="13" t="s">
        <v>73</v>
      </c>
      <c r="AY307" s="223" t="s">
        <v>124</v>
      </c>
    </row>
    <row r="308" spans="1:65" s="14" customFormat="1" ht="11.25">
      <c r="B308" s="224"/>
      <c r="C308" s="225"/>
      <c r="D308" s="193" t="s">
        <v>200</v>
      </c>
      <c r="E308" s="226" t="s">
        <v>1</v>
      </c>
      <c r="F308" s="227" t="s">
        <v>205</v>
      </c>
      <c r="G308" s="225"/>
      <c r="H308" s="228">
        <v>1</v>
      </c>
      <c r="I308" s="229"/>
      <c r="J308" s="225"/>
      <c r="K308" s="225"/>
      <c r="L308" s="230"/>
      <c r="M308" s="231"/>
      <c r="N308" s="232"/>
      <c r="O308" s="232"/>
      <c r="P308" s="232"/>
      <c r="Q308" s="232"/>
      <c r="R308" s="232"/>
      <c r="S308" s="232"/>
      <c r="T308" s="233"/>
      <c r="AT308" s="234" t="s">
        <v>200</v>
      </c>
      <c r="AU308" s="234" t="s">
        <v>81</v>
      </c>
      <c r="AV308" s="14" t="s">
        <v>129</v>
      </c>
      <c r="AW308" s="14" t="s">
        <v>30</v>
      </c>
      <c r="AX308" s="14" t="s">
        <v>81</v>
      </c>
      <c r="AY308" s="234" t="s">
        <v>124</v>
      </c>
    </row>
    <row r="309" spans="1:65" s="2" customFormat="1" ht="44.25" customHeight="1">
      <c r="A309" s="34"/>
      <c r="B309" s="35"/>
      <c r="C309" s="179" t="s">
        <v>458</v>
      </c>
      <c r="D309" s="179" t="s">
        <v>125</v>
      </c>
      <c r="E309" s="180" t="s">
        <v>1978</v>
      </c>
      <c r="F309" s="181" t="s">
        <v>1979</v>
      </c>
      <c r="G309" s="182" t="s">
        <v>226</v>
      </c>
      <c r="H309" s="183">
        <v>2</v>
      </c>
      <c r="I309" s="184"/>
      <c r="J309" s="185">
        <f>ROUND(I309*H309,2)</f>
        <v>0</v>
      </c>
      <c r="K309" s="186"/>
      <c r="L309" s="39"/>
      <c r="M309" s="187" t="s">
        <v>1</v>
      </c>
      <c r="N309" s="188" t="s">
        <v>38</v>
      </c>
      <c r="O309" s="71"/>
      <c r="P309" s="189">
        <f>O309*H309</f>
        <v>0</v>
      </c>
      <c r="Q309" s="189">
        <v>0</v>
      </c>
      <c r="R309" s="189">
        <f>Q309*H309</f>
        <v>0</v>
      </c>
      <c r="S309" s="189">
        <v>0</v>
      </c>
      <c r="T309" s="190">
        <f>S309*H309</f>
        <v>0</v>
      </c>
      <c r="U309" s="34"/>
      <c r="V309" s="34"/>
      <c r="W309" s="34"/>
      <c r="X309" s="34"/>
      <c r="Y309" s="34"/>
      <c r="Z309" s="34"/>
      <c r="AA309" s="34"/>
      <c r="AB309" s="34"/>
      <c r="AC309" s="34"/>
      <c r="AD309" s="34"/>
      <c r="AE309" s="34"/>
      <c r="AR309" s="191" t="s">
        <v>162</v>
      </c>
      <c r="AT309" s="191" t="s">
        <v>125</v>
      </c>
      <c r="AU309" s="191" t="s">
        <v>81</v>
      </c>
      <c r="AY309" s="17" t="s">
        <v>124</v>
      </c>
      <c r="BE309" s="192">
        <f>IF(N309="základní",J309,0)</f>
        <v>0</v>
      </c>
      <c r="BF309" s="192">
        <f>IF(N309="snížená",J309,0)</f>
        <v>0</v>
      </c>
      <c r="BG309" s="192">
        <f>IF(N309="zákl. přenesená",J309,0)</f>
        <v>0</v>
      </c>
      <c r="BH309" s="192">
        <f>IF(N309="sníž. přenesená",J309,0)</f>
        <v>0</v>
      </c>
      <c r="BI309" s="192">
        <f>IF(N309="nulová",J309,0)</f>
        <v>0</v>
      </c>
      <c r="BJ309" s="17" t="s">
        <v>81</v>
      </c>
      <c r="BK309" s="192">
        <f>ROUND(I309*H309,2)</f>
        <v>0</v>
      </c>
      <c r="BL309" s="17" t="s">
        <v>162</v>
      </c>
      <c r="BM309" s="191" t="s">
        <v>709</v>
      </c>
    </row>
    <row r="310" spans="1:65" s="12" customFormat="1" ht="11.25">
      <c r="B310" s="203"/>
      <c r="C310" s="204"/>
      <c r="D310" s="193" t="s">
        <v>200</v>
      </c>
      <c r="E310" s="205" t="s">
        <v>1</v>
      </c>
      <c r="F310" s="206" t="s">
        <v>1868</v>
      </c>
      <c r="G310" s="204"/>
      <c r="H310" s="205" t="s">
        <v>1</v>
      </c>
      <c r="I310" s="207"/>
      <c r="J310" s="204"/>
      <c r="K310" s="204"/>
      <c r="L310" s="208"/>
      <c r="M310" s="209"/>
      <c r="N310" s="210"/>
      <c r="O310" s="210"/>
      <c r="P310" s="210"/>
      <c r="Q310" s="210"/>
      <c r="R310" s="210"/>
      <c r="S310" s="210"/>
      <c r="T310" s="211"/>
      <c r="AT310" s="212" t="s">
        <v>200</v>
      </c>
      <c r="AU310" s="212" t="s">
        <v>81</v>
      </c>
      <c r="AV310" s="12" t="s">
        <v>81</v>
      </c>
      <c r="AW310" s="12" t="s">
        <v>30</v>
      </c>
      <c r="AX310" s="12" t="s">
        <v>73</v>
      </c>
      <c r="AY310" s="212" t="s">
        <v>124</v>
      </c>
    </row>
    <row r="311" spans="1:65" s="13" customFormat="1" ht="11.25">
      <c r="B311" s="213"/>
      <c r="C311" s="214"/>
      <c r="D311" s="193" t="s">
        <v>200</v>
      </c>
      <c r="E311" s="215" t="s">
        <v>1</v>
      </c>
      <c r="F311" s="216" t="s">
        <v>1980</v>
      </c>
      <c r="G311" s="214"/>
      <c r="H311" s="217">
        <v>2</v>
      </c>
      <c r="I311" s="218"/>
      <c r="J311" s="214"/>
      <c r="K311" s="214"/>
      <c r="L311" s="219"/>
      <c r="M311" s="220"/>
      <c r="N311" s="221"/>
      <c r="O311" s="221"/>
      <c r="P311" s="221"/>
      <c r="Q311" s="221"/>
      <c r="R311" s="221"/>
      <c r="S311" s="221"/>
      <c r="T311" s="222"/>
      <c r="AT311" s="223" t="s">
        <v>200</v>
      </c>
      <c r="AU311" s="223" t="s">
        <v>81</v>
      </c>
      <c r="AV311" s="13" t="s">
        <v>83</v>
      </c>
      <c r="AW311" s="13" t="s">
        <v>30</v>
      </c>
      <c r="AX311" s="13" t="s">
        <v>73</v>
      </c>
      <c r="AY311" s="223" t="s">
        <v>124</v>
      </c>
    </row>
    <row r="312" spans="1:65" s="14" customFormat="1" ht="11.25">
      <c r="B312" s="224"/>
      <c r="C312" s="225"/>
      <c r="D312" s="193" t="s">
        <v>200</v>
      </c>
      <c r="E312" s="226" t="s">
        <v>1</v>
      </c>
      <c r="F312" s="227" t="s">
        <v>205</v>
      </c>
      <c r="G312" s="225"/>
      <c r="H312" s="228">
        <v>2</v>
      </c>
      <c r="I312" s="229"/>
      <c r="J312" s="225"/>
      <c r="K312" s="225"/>
      <c r="L312" s="230"/>
      <c r="M312" s="231"/>
      <c r="N312" s="232"/>
      <c r="O312" s="232"/>
      <c r="P312" s="232"/>
      <c r="Q312" s="232"/>
      <c r="R312" s="232"/>
      <c r="S312" s="232"/>
      <c r="T312" s="233"/>
      <c r="AT312" s="234" t="s">
        <v>200</v>
      </c>
      <c r="AU312" s="234" t="s">
        <v>81</v>
      </c>
      <c r="AV312" s="14" t="s">
        <v>129</v>
      </c>
      <c r="AW312" s="14" t="s">
        <v>30</v>
      </c>
      <c r="AX312" s="14" t="s">
        <v>81</v>
      </c>
      <c r="AY312" s="234" t="s">
        <v>124</v>
      </c>
    </row>
    <row r="313" spans="1:65" s="2" customFormat="1" ht="44.25" customHeight="1">
      <c r="A313" s="34"/>
      <c r="B313" s="35"/>
      <c r="C313" s="179" t="s">
        <v>753</v>
      </c>
      <c r="D313" s="179" t="s">
        <v>125</v>
      </c>
      <c r="E313" s="180" t="s">
        <v>1981</v>
      </c>
      <c r="F313" s="181" t="s">
        <v>1982</v>
      </c>
      <c r="G313" s="182" t="s">
        <v>226</v>
      </c>
      <c r="H313" s="183">
        <v>4</v>
      </c>
      <c r="I313" s="184"/>
      <c r="J313" s="185">
        <f>ROUND(I313*H313,2)</f>
        <v>0</v>
      </c>
      <c r="K313" s="186"/>
      <c r="L313" s="39"/>
      <c r="M313" s="187" t="s">
        <v>1</v>
      </c>
      <c r="N313" s="188" t="s">
        <v>38</v>
      </c>
      <c r="O313" s="71"/>
      <c r="P313" s="189">
        <f>O313*H313</f>
        <v>0</v>
      </c>
      <c r="Q313" s="189">
        <v>0</v>
      </c>
      <c r="R313" s="189">
        <f>Q313*H313</f>
        <v>0</v>
      </c>
      <c r="S313" s="189">
        <v>0</v>
      </c>
      <c r="T313" s="190">
        <f>S313*H313</f>
        <v>0</v>
      </c>
      <c r="U313" s="34"/>
      <c r="V313" s="34"/>
      <c r="W313" s="34"/>
      <c r="X313" s="34"/>
      <c r="Y313" s="34"/>
      <c r="Z313" s="34"/>
      <c r="AA313" s="34"/>
      <c r="AB313" s="34"/>
      <c r="AC313" s="34"/>
      <c r="AD313" s="34"/>
      <c r="AE313" s="34"/>
      <c r="AR313" s="191" t="s">
        <v>162</v>
      </c>
      <c r="AT313" s="191" t="s">
        <v>125</v>
      </c>
      <c r="AU313" s="191" t="s">
        <v>81</v>
      </c>
      <c r="AY313" s="17" t="s">
        <v>124</v>
      </c>
      <c r="BE313" s="192">
        <f>IF(N313="základní",J313,0)</f>
        <v>0</v>
      </c>
      <c r="BF313" s="192">
        <f>IF(N313="snížená",J313,0)</f>
        <v>0</v>
      </c>
      <c r="BG313" s="192">
        <f>IF(N313="zákl. přenesená",J313,0)</f>
        <v>0</v>
      </c>
      <c r="BH313" s="192">
        <f>IF(N313="sníž. přenesená",J313,0)</f>
        <v>0</v>
      </c>
      <c r="BI313" s="192">
        <f>IF(N313="nulová",J313,0)</f>
        <v>0</v>
      </c>
      <c r="BJ313" s="17" t="s">
        <v>81</v>
      </c>
      <c r="BK313" s="192">
        <f>ROUND(I313*H313,2)</f>
        <v>0</v>
      </c>
      <c r="BL313" s="17" t="s">
        <v>162</v>
      </c>
      <c r="BM313" s="191" t="s">
        <v>756</v>
      </c>
    </row>
    <row r="314" spans="1:65" s="12" customFormat="1" ht="11.25">
      <c r="B314" s="203"/>
      <c r="C314" s="204"/>
      <c r="D314" s="193" t="s">
        <v>200</v>
      </c>
      <c r="E314" s="205" t="s">
        <v>1</v>
      </c>
      <c r="F314" s="206" t="s">
        <v>1868</v>
      </c>
      <c r="G314" s="204"/>
      <c r="H314" s="205" t="s">
        <v>1</v>
      </c>
      <c r="I314" s="207"/>
      <c r="J314" s="204"/>
      <c r="K314" s="204"/>
      <c r="L314" s="208"/>
      <c r="M314" s="209"/>
      <c r="N314" s="210"/>
      <c r="O314" s="210"/>
      <c r="P314" s="210"/>
      <c r="Q314" s="210"/>
      <c r="R314" s="210"/>
      <c r="S314" s="210"/>
      <c r="T314" s="211"/>
      <c r="AT314" s="212" t="s">
        <v>200</v>
      </c>
      <c r="AU314" s="212" t="s">
        <v>81</v>
      </c>
      <c r="AV314" s="12" t="s">
        <v>81</v>
      </c>
      <c r="AW314" s="12" t="s">
        <v>30</v>
      </c>
      <c r="AX314" s="12" t="s">
        <v>73</v>
      </c>
      <c r="AY314" s="212" t="s">
        <v>124</v>
      </c>
    </row>
    <row r="315" spans="1:65" s="13" customFormat="1" ht="11.25">
      <c r="B315" s="213"/>
      <c r="C315" s="214"/>
      <c r="D315" s="193" t="s">
        <v>200</v>
      </c>
      <c r="E315" s="215" t="s">
        <v>1</v>
      </c>
      <c r="F315" s="216" t="s">
        <v>129</v>
      </c>
      <c r="G315" s="214"/>
      <c r="H315" s="217">
        <v>4</v>
      </c>
      <c r="I315" s="218"/>
      <c r="J315" s="214"/>
      <c r="K315" s="214"/>
      <c r="L315" s="219"/>
      <c r="M315" s="220"/>
      <c r="N315" s="221"/>
      <c r="O315" s="221"/>
      <c r="P315" s="221"/>
      <c r="Q315" s="221"/>
      <c r="R315" s="221"/>
      <c r="S315" s="221"/>
      <c r="T315" s="222"/>
      <c r="AT315" s="223" t="s">
        <v>200</v>
      </c>
      <c r="AU315" s="223" t="s">
        <v>81</v>
      </c>
      <c r="AV315" s="13" t="s">
        <v>83</v>
      </c>
      <c r="AW315" s="13" t="s">
        <v>30</v>
      </c>
      <c r="AX315" s="13" t="s">
        <v>73</v>
      </c>
      <c r="AY315" s="223" t="s">
        <v>124</v>
      </c>
    </row>
    <row r="316" spans="1:65" s="14" customFormat="1" ht="11.25">
      <c r="B316" s="224"/>
      <c r="C316" s="225"/>
      <c r="D316" s="193" t="s">
        <v>200</v>
      </c>
      <c r="E316" s="226" t="s">
        <v>1</v>
      </c>
      <c r="F316" s="227" t="s">
        <v>205</v>
      </c>
      <c r="G316" s="225"/>
      <c r="H316" s="228">
        <v>4</v>
      </c>
      <c r="I316" s="229"/>
      <c r="J316" s="225"/>
      <c r="K316" s="225"/>
      <c r="L316" s="230"/>
      <c r="M316" s="231"/>
      <c r="N316" s="232"/>
      <c r="O316" s="232"/>
      <c r="P316" s="232"/>
      <c r="Q316" s="232"/>
      <c r="R316" s="232"/>
      <c r="S316" s="232"/>
      <c r="T316" s="233"/>
      <c r="AT316" s="234" t="s">
        <v>200</v>
      </c>
      <c r="AU316" s="234" t="s">
        <v>81</v>
      </c>
      <c r="AV316" s="14" t="s">
        <v>129</v>
      </c>
      <c r="AW316" s="14" t="s">
        <v>30</v>
      </c>
      <c r="AX316" s="14" t="s">
        <v>81</v>
      </c>
      <c r="AY316" s="234" t="s">
        <v>124</v>
      </c>
    </row>
    <row r="317" spans="1:65" s="2" customFormat="1" ht="44.25" customHeight="1">
      <c r="A317" s="34"/>
      <c r="B317" s="35"/>
      <c r="C317" s="179" t="s">
        <v>790</v>
      </c>
      <c r="D317" s="179" t="s">
        <v>125</v>
      </c>
      <c r="E317" s="180" t="s">
        <v>1983</v>
      </c>
      <c r="F317" s="181" t="s">
        <v>1984</v>
      </c>
      <c r="G317" s="182" t="s">
        <v>226</v>
      </c>
      <c r="H317" s="183">
        <v>8</v>
      </c>
      <c r="I317" s="184"/>
      <c r="J317" s="185">
        <f>ROUND(I317*H317,2)</f>
        <v>0</v>
      </c>
      <c r="K317" s="186"/>
      <c r="L317" s="39"/>
      <c r="M317" s="187" t="s">
        <v>1</v>
      </c>
      <c r="N317" s="188" t="s">
        <v>38</v>
      </c>
      <c r="O317" s="71"/>
      <c r="P317" s="189">
        <f>O317*H317</f>
        <v>0</v>
      </c>
      <c r="Q317" s="189">
        <v>0</v>
      </c>
      <c r="R317" s="189">
        <f>Q317*H317</f>
        <v>0</v>
      </c>
      <c r="S317" s="189">
        <v>0</v>
      </c>
      <c r="T317" s="190">
        <f>S317*H317</f>
        <v>0</v>
      </c>
      <c r="U317" s="34"/>
      <c r="V317" s="34"/>
      <c r="W317" s="34"/>
      <c r="X317" s="34"/>
      <c r="Y317" s="34"/>
      <c r="Z317" s="34"/>
      <c r="AA317" s="34"/>
      <c r="AB317" s="34"/>
      <c r="AC317" s="34"/>
      <c r="AD317" s="34"/>
      <c r="AE317" s="34"/>
      <c r="AR317" s="191" t="s">
        <v>162</v>
      </c>
      <c r="AT317" s="191" t="s">
        <v>125</v>
      </c>
      <c r="AU317" s="191" t="s">
        <v>81</v>
      </c>
      <c r="AY317" s="17" t="s">
        <v>124</v>
      </c>
      <c r="BE317" s="192">
        <f>IF(N317="základní",J317,0)</f>
        <v>0</v>
      </c>
      <c r="BF317" s="192">
        <f>IF(N317="snížená",J317,0)</f>
        <v>0</v>
      </c>
      <c r="BG317" s="192">
        <f>IF(N317="zákl. přenesená",J317,0)</f>
        <v>0</v>
      </c>
      <c r="BH317" s="192">
        <f>IF(N317="sníž. přenesená",J317,0)</f>
        <v>0</v>
      </c>
      <c r="BI317" s="192">
        <f>IF(N317="nulová",J317,0)</f>
        <v>0</v>
      </c>
      <c r="BJ317" s="17" t="s">
        <v>81</v>
      </c>
      <c r="BK317" s="192">
        <f>ROUND(I317*H317,2)</f>
        <v>0</v>
      </c>
      <c r="BL317" s="17" t="s">
        <v>162</v>
      </c>
      <c r="BM317" s="191" t="s">
        <v>793</v>
      </c>
    </row>
    <row r="318" spans="1:65" s="12" customFormat="1" ht="11.25">
      <c r="B318" s="203"/>
      <c r="C318" s="204"/>
      <c r="D318" s="193" t="s">
        <v>200</v>
      </c>
      <c r="E318" s="205" t="s">
        <v>1</v>
      </c>
      <c r="F318" s="206" t="s">
        <v>1868</v>
      </c>
      <c r="G318" s="204"/>
      <c r="H318" s="205" t="s">
        <v>1</v>
      </c>
      <c r="I318" s="207"/>
      <c r="J318" s="204"/>
      <c r="K318" s="204"/>
      <c r="L318" s="208"/>
      <c r="M318" s="209"/>
      <c r="N318" s="210"/>
      <c r="O318" s="210"/>
      <c r="P318" s="210"/>
      <c r="Q318" s="210"/>
      <c r="R318" s="210"/>
      <c r="S318" s="210"/>
      <c r="T318" s="211"/>
      <c r="AT318" s="212" t="s">
        <v>200</v>
      </c>
      <c r="AU318" s="212" t="s">
        <v>81</v>
      </c>
      <c r="AV318" s="12" t="s">
        <v>81</v>
      </c>
      <c r="AW318" s="12" t="s">
        <v>30</v>
      </c>
      <c r="AX318" s="12" t="s">
        <v>73</v>
      </c>
      <c r="AY318" s="212" t="s">
        <v>124</v>
      </c>
    </row>
    <row r="319" spans="1:65" s="13" customFormat="1" ht="11.25">
      <c r="B319" s="213"/>
      <c r="C319" s="214"/>
      <c r="D319" s="193" t="s">
        <v>200</v>
      </c>
      <c r="E319" s="215" t="s">
        <v>1</v>
      </c>
      <c r="F319" s="216" t="s">
        <v>1985</v>
      </c>
      <c r="G319" s="214"/>
      <c r="H319" s="217">
        <v>8</v>
      </c>
      <c r="I319" s="218"/>
      <c r="J319" s="214"/>
      <c r="K319" s="214"/>
      <c r="L319" s="219"/>
      <c r="M319" s="220"/>
      <c r="N319" s="221"/>
      <c r="O319" s="221"/>
      <c r="P319" s="221"/>
      <c r="Q319" s="221"/>
      <c r="R319" s="221"/>
      <c r="S319" s="221"/>
      <c r="T319" s="222"/>
      <c r="AT319" s="223" t="s">
        <v>200</v>
      </c>
      <c r="AU319" s="223" t="s">
        <v>81</v>
      </c>
      <c r="AV319" s="13" t="s">
        <v>83</v>
      </c>
      <c r="AW319" s="13" t="s">
        <v>30</v>
      </c>
      <c r="AX319" s="13" t="s">
        <v>73</v>
      </c>
      <c r="AY319" s="223" t="s">
        <v>124</v>
      </c>
    </row>
    <row r="320" spans="1:65" s="14" customFormat="1" ht="11.25">
      <c r="B320" s="224"/>
      <c r="C320" s="225"/>
      <c r="D320" s="193" t="s">
        <v>200</v>
      </c>
      <c r="E320" s="226" t="s">
        <v>1</v>
      </c>
      <c r="F320" s="227" t="s">
        <v>205</v>
      </c>
      <c r="G320" s="225"/>
      <c r="H320" s="228">
        <v>8</v>
      </c>
      <c r="I320" s="229"/>
      <c r="J320" s="225"/>
      <c r="K320" s="225"/>
      <c r="L320" s="230"/>
      <c r="M320" s="231"/>
      <c r="N320" s="232"/>
      <c r="O320" s="232"/>
      <c r="P320" s="232"/>
      <c r="Q320" s="232"/>
      <c r="R320" s="232"/>
      <c r="S320" s="232"/>
      <c r="T320" s="233"/>
      <c r="AT320" s="234" t="s">
        <v>200</v>
      </c>
      <c r="AU320" s="234" t="s">
        <v>81</v>
      </c>
      <c r="AV320" s="14" t="s">
        <v>129</v>
      </c>
      <c r="AW320" s="14" t="s">
        <v>30</v>
      </c>
      <c r="AX320" s="14" t="s">
        <v>81</v>
      </c>
      <c r="AY320" s="234" t="s">
        <v>124</v>
      </c>
    </row>
    <row r="321" spans="1:65" s="2" customFormat="1" ht="44.25" customHeight="1">
      <c r="A321" s="34"/>
      <c r="B321" s="35"/>
      <c r="C321" s="179" t="s">
        <v>827</v>
      </c>
      <c r="D321" s="179" t="s">
        <v>125</v>
      </c>
      <c r="E321" s="180" t="s">
        <v>1986</v>
      </c>
      <c r="F321" s="181" t="s">
        <v>1987</v>
      </c>
      <c r="G321" s="182" t="s">
        <v>226</v>
      </c>
      <c r="H321" s="183">
        <v>2</v>
      </c>
      <c r="I321" s="184"/>
      <c r="J321" s="185">
        <f>ROUND(I321*H321,2)</f>
        <v>0</v>
      </c>
      <c r="K321" s="186"/>
      <c r="L321" s="39"/>
      <c r="M321" s="187" t="s">
        <v>1</v>
      </c>
      <c r="N321" s="188" t="s">
        <v>38</v>
      </c>
      <c r="O321" s="71"/>
      <c r="P321" s="189">
        <f>O321*H321</f>
        <v>0</v>
      </c>
      <c r="Q321" s="189">
        <v>0</v>
      </c>
      <c r="R321" s="189">
        <f>Q321*H321</f>
        <v>0</v>
      </c>
      <c r="S321" s="189">
        <v>0</v>
      </c>
      <c r="T321" s="190">
        <f>S321*H321</f>
        <v>0</v>
      </c>
      <c r="U321" s="34"/>
      <c r="V321" s="34"/>
      <c r="W321" s="34"/>
      <c r="X321" s="34"/>
      <c r="Y321" s="34"/>
      <c r="Z321" s="34"/>
      <c r="AA321" s="34"/>
      <c r="AB321" s="34"/>
      <c r="AC321" s="34"/>
      <c r="AD321" s="34"/>
      <c r="AE321" s="34"/>
      <c r="AR321" s="191" t="s">
        <v>162</v>
      </c>
      <c r="AT321" s="191" t="s">
        <v>125</v>
      </c>
      <c r="AU321" s="191" t="s">
        <v>81</v>
      </c>
      <c r="AY321" s="17" t="s">
        <v>124</v>
      </c>
      <c r="BE321" s="192">
        <f>IF(N321="základní",J321,0)</f>
        <v>0</v>
      </c>
      <c r="BF321" s="192">
        <f>IF(N321="snížená",J321,0)</f>
        <v>0</v>
      </c>
      <c r="BG321" s="192">
        <f>IF(N321="zákl. přenesená",J321,0)</f>
        <v>0</v>
      </c>
      <c r="BH321" s="192">
        <f>IF(N321="sníž. přenesená",J321,0)</f>
        <v>0</v>
      </c>
      <c r="BI321" s="192">
        <f>IF(N321="nulová",J321,0)</f>
        <v>0</v>
      </c>
      <c r="BJ321" s="17" t="s">
        <v>81</v>
      </c>
      <c r="BK321" s="192">
        <f>ROUND(I321*H321,2)</f>
        <v>0</v>
      </c>
      <c r="BL321" s="17" t="s">
        <v>162</v>
      </c>
      <c r="BM321" s="191" t="s">
        <v>830</v>
      </c>
    </row>
    <row r="322" spans="1:65" s="12" customFormat="1" ht="11.25">
      <c r="B322" s="203"/>
      <c r="C322" s="204"/>
      <c r="D322" s="193" t="s">
        <v>200</v>
      </c>
      <c r="E322" s="205" t="s">
        <v>1</v>
      </c>
      <c r="F322" s="206" t="s">
        <v>1868</v>
      </c>
      <c r="G322" s="204"/>
      <c r="H322" s="205" t="s">
        <v>1</v>
      </c>
      <c r="I322" s="207"/>
      <c r="J322" s="204"/>
      <c r="K322" s="204"/>
      <c r="L322" s="208"/>
      <c r="M322" s="209"/>
      <c r="N322" s="210"/>
      <c r="O322" s="210"/>
      <c r="P322" s="210"/>
      <c r="Q322" s="210"/>
      <c r="R322" s="210"/>
      <c r="S322" s="210"/>
      <c r="T322" s="211"/>
      <c r="AT322" s="212" t="s">
        <v>200</v>
      </c>
      <c r="AU322" s="212" t="s">
        <v>81</v>
      </c>
      <c r="AV322" s="12" t="s">
        <v>81</v>
      </c>
      <c r="AW322" s="12" t="s">
        <v>30</v>
      </c>
      <c r="AX322" s="12" t="s">
        <v>73</v>
      </c>
      <c r="AY322" s="212" t="s">
        <v>124</v>
      </c>
    </row>
    <row r="323" spans="1:65" s="13" customFormat="1" ht="11.25">
      <c r="B323" s="213"/>
      <c r="C323" s="214"/>
      <c r="D323" s="193" t="s">
        <v>200</v>
      </c>
      <c r="E323" s="215" t="s">
        <v>1</v>
      </c>
      <c r="F323" s="216" t="s">
        <v>83</v>
      </c>
      <c r="G323" s="214"/>
      <c r="H323" s="217">
        <v>2</v>
      </c>
      <c r="I323" s="218"/>
      <c r="J323" s="214"/>
      <c r="K323" s="214"/>
      <c r="L323" s="219"/>
      <c r="M323" s="220"/>
      <c r="N323" s="221"/>
      <c r="O323" s="221"/>
      <c r="P323" s="221"/>
      <c r="Q323" s="221"/>
      <c r="R323" s="221"/>
      <c r="S323" s="221"/>
      <c r="T323" s="222"/>
      <c r="AT323" s="223" t="s">
        <v>200</v>
      </c>
      <c r="AU323" s="223" t="s">
        <v>81</v>
      </c>
      <c r="AV323" s="13" t="s">
        <v>83</v>
      </c>
      <c r="AW323" s="13" t="s">
        <v>30</v>
      </c>
      <c r="AX323" s="13" t="s">
        <v>73</v>
      </c>
      <c r="AY323" s="223" t="s">
        <v>124</v>
      </c>
    </row>
    <row r="324" spans="1:65" s="14" customFormat="1" ht="11.25">
      <c r="B324" s="224"/>
      <c r="C324" s="225"/>
      <c r="D324" s="193" t="s">
        <v>200</v>
      </c>
      <c r="E324" s="226" t="s">
        <v>1</v>
      </c>
      <c r="F324" s="227" t="s">
        <v>205</v>
      </c>
      <c r="G324" s="225"/>
      <c r="H324" s="228">
        <v>2</v>
      </c>
      <c r="I324" s="229"/>
      <c r="J324" s="225"/>
      <c r="K324" s="225"/>
      <c r="L324" s="230"/>
      <c r="M324" s="231"/>
      <c r="N324" s="232"/>
      <c r="O324" s="232"/>
      <c r="P324" s="232"/>
      <c r="Q324" s="232"/>
      <c r="R324" s="232"/>
      <c r="S324" s="232"/>
      <c r="T324" s="233"/>
      <c r="AT324" s="234" t="s">
        <v>200</v>
      </c>
      <c r="AU324" s="234" t="s">
        <v>81</v>
      </c>
      <c r="AV324" s="14" t="s">
        <v>129</v>
      </c>
      <c r="AW324" s="14" t="s">
        <v>30</v>
      </c>
      <c r="AX324" s="14" t="s">
        <v>81</v>
      </c>
      <c r="AY324" s="234" t="s">
        <v>124</v>
      </c>
    </row>
    <row r="325" spans="1:65" s="2" customFormat="1" ht="44.25" customHeight="1">
      <c r="A325" s="34"/>
      <c r="B325" s="35"/>
      <c r="C325" s="179" t="s">
        <v>502</v>
      </c>
      <c r="D325" s="179" t="s">
        <v>125</v>
      </c>
      <c r="E325" s="180" t="s">
        <v>1988</v>
      </c>
      <c r="F325" s="181" t="s">
        <v>1989</v>
      </c>
      <c r="G325" s="182" t="s">
        <v>226</v>
      </c>
      <c r="H325" s="183">
        <v>8</v>
      </c>
      <c r="I325" s="184"/>
      <c r="J325" s="185">
        <f>ROUND(I325*H325,2)</f>
        <v>0</v>
      </c>
      <c r="K325" s="186"/>
      <c r="L325" s="39"/>
      <c r="M325" s="187" t="s">
        <v>1</v>
      </c>
      <c r="N325" s="188" t="s">
        <v>38</v>
      </c>
      <c r="O325" s="71"/>
      <c r="P325" s="189">
        <f>O325*H325</f>
        <v>0</v>
      </c>
      <c r="Q325" s="189">
        <v>0</v>
      </c>
      <c r="R325" s="189">
        <f>Q325*H325</f>
        <v>0</v>
      </c>
      <c r="S325" s="189">
        <v>0</v>
      </c>
      <c r="T325" s="190">
        <f>S325*H325</f>
        <v>0</v>
      </c>
      <c r="U325" s="34"/>
      <c r="V325" s="34"/>
      <c r="W325" s="34"/>
      <c r="X325" s="34"/>
      <c r="Y325" s="34"/>
      <c r="Z325" s="34"/>
      <c r="AA325" s="34"/>
      <c r="AB325" s="34"/>
      <c r="AC325" s="34"/>
      <c r="AD325" s="34"/>
      <c r="AE325" s="34"/>
      <c r="AR325" s="191" t="s">
        <v>162</v>
      </c>
      <c r="AT325" s="191" t="s">
        <v>125</v>
      </c>
      <c r="AU325" s="191" t="s">
        <v>81</v>
      </c>
      <c r="AY325" s="17" t="s">
        <v>124</v>
      </c>
      <c r="BE325" s="192">
        <f>IF(N325="základní",J325,0)</f>
        <v>0</v>
      </c>
      <c r="BF325" s="192">
        <f>IF(N325="snížená",J325,0)</f>
        <v>0</v>
      </c>
      <c r="BG325" s="192">
        <f>IF(N325="zákl. přenesená",J325,0)</f>
        <v>0</v>
      </c>
      <c r="BH325" s="192">
        <f>IF(N325="sníž. přenesená",J325,0)</f>
        <v>0</v>
      </c>
      <c r="BI325" s="192">
        <f>IF(N325="nulová",J325,0)</f>
        <v>0</v>
      </c>
      <c r="BJ325" s="17" t="s">
        <v>81</v>
      </c>
      <c r="BK325" s="192">
        <f>ROUND(I325*H325,2)</f>
        <v>0</v>
      </c>
      <c r="BL325" s="17" t="s">
        <v>162</v>
      </c>
      <c r="BM325" s="191" t="s">
        <v>835</v>
      </c>
    </row>
    <row r="326" spans="1:65" s="12" customFormat="1" ht="11.25">
      <c r="B326" s="203"/>
      <c r="C326" s="204"/>
      <c r="D326" s="193" t="s">
        <v>200</v>
      </c>
      <c r="E326" s="205" t="s">
        <v>1</v>
      </c>
      <c r="F326" s="206" t="s">
        <v>1868</v>
      </c>
      <c r="G326" s="204"/>
      <c r="H326" s="205" t="s">
        <v>1</v>
      </c>
      <c r="I326" s="207"/>
      <c r="J326" s="204"/>
      <c r="K326" s="204"/>
      <c r="L326" s="208"/>
      <c r="M326" s="209"/>
      <c r="N326" s="210"/>
      <c r="O326" s="210"/>
      <c r="P326" s="210"/>
      <c r="Q326" s="210"/>
      <c r="R326" s="210"/>
      <c r="S326" s="210"/>
      <c r="T326" s="211"/>
      <c r="AT326" s="212" t="s">
        <v>200</v>
      </c>
      <c r="AU326" s="212" t="s">
        <v>81</v>
      </c>
      <c r="AV326" s="12" t="s">
        <v>81</v>
      </c>
      <c r="AW326" s="12" t="s">
        <v>30</v>
      </c>
      <c r="AX326" s="12" t="s">
        <v>73</v>
      </c>
      <c r="AY326" s="212" t="s">
        <v>124</v>
      </c>
    </row>
    <row r="327" spans="1:65" s="13" customFormat="1" ht="11.25">
      <c r="B327" s="213"/>
      <c r="C327" s="214"/>
      <c r="D327" s="193" t="s">
        <v>200</v>
      </c>
      <c r="E327" s="215" t="s">
        <v>1</v>
      </c>
      <c r="F327" s="216" t="s">
        <v>1990</v>
      </c>
      <c r="G327" s="214"/>
      <c r="H327" s="217">
        <v>8</v>
      </c>
      <c r="I327" s="218"/>
      <c r="J327" s="214"/>
      <c r="K327" s="214"/>
      <c r="L327" s="219"/>
      <c r="M327" s="220"/>
      <c r="N327" s="221"/>
      <c r="O327" s="221"/>
      <c r="P327" s="221"/>
      <c r="Q327" s="221"/>
      <c r="R327" s="221"/>
      <c r="S327" s="221"/>
      <c r="T327" s="222"/>
      <c r="AT327" s="223" t="s">
        <v>200</v>
      </c>
      <c r="AU327" s="223" t="s">
        <v>81</v>
      </c>
      <c r="AV327" s="13" t="s">
        <v>83</v>
      </c>
      <c r="AW327" s="13" t="s">
        <v>30</v>
      </c>
      <c r="AX327" s="13" t="s">
        <v>73</v>
      </c>
      <c r="AY327" s="223" t="s">
        <v>124</v>
      </c>
    </row>
    <row r="328" spans="1:65" s="14" customFormat="1" ht="11.25">
      <c r="B328" s="224"/>
      <c r="C328" s="225"/>
      <c r="D328" s="193" t="s">
        <v>200</v>
      </c>
      <c r="E328" s="226" t="s">
        <v>1</v>
      </c>
      <c r="F328" s="227" t="s">
        <v>205</v>
      </c>
      <c r="G328" s="225"/>
      <c r="H328" s="228">
        <v>8</v>
      </c>
      <c r="I328" s="229"/>
      <c r="J328" s="225"/>
      <c r="K328" s="225"/>
      <c r="L328" s="230"/>
      <c r="M328" s="231"/>
      <c r="N328" s="232"/>
      <c r="O328" s="232"/>
      <c r="P328" s="232"/>
      <c r="Q328" s="232"/>
      <c r="R328" s="232"/>
      <c r="S328" s="232"/>
      <c r="T328" s="233"/>
      <c r="AT328" s="234" t="s">
        <v>200</v>
      </c>
      <c r="AU328" s="234" t="s">
        <v>81</v>
      </c>
      <c r="AV328" s="14" t="s">
        <v>129</v>
      </c>
      <c r="AW328" s="14" t="s">
        <v>30</v>
      </c>
      <c r="AX328" s="14" t="s">
        <v>81</v>
      </c>
      <c r="AY328" s="234" t="s">
        <v>124</v>
      </c>
    </row>
    <row r="329" spans="1:65" s="2" customFormat="1" ht="44.25" customHeight="1">
      <c r="A329" s="34"/>
      <c r="B329" s="35"/>
      <c r="C329" s="179" t="s">
        <v>844</v>
      </c>
      <c r="D329" s="179" t="s">
        <v>125</v>
      </c>
      <c r="E329" s="180" t="s">
        <v>1991</v>
      </c>
      <c r="F329" s="181" t="s">
        <v>1992</v>
      </c>
      <c r="G329" s="182" t="s">
        <v>226</v>
      </c>
      <c r="H329" s="183">
        <v>18</v>
      </c>
      <c r="I329" s="184"/>
      <c r="J329" s="185">
        <f>ROUND(I329*H329,2)</f>
        <v>0</v>
      </c>
      <c r="K329" s="186"/>
      <c r="L329" s="39"/>
      <c r="M329" s="187" t="s">
        <v>1</v>
      </c>
      <c r="N329" s="188" t="s">
        <v>38</v>
      </c>
      <c r="O329" s="71"/>
      <c r="P329" s="189">
        <f>O329*H329</f>
        <v>0</v>
      </c>
      <c r="Q329" s="189">
        <v>0</v>
      </c>
      <c r="R329" s="189">
        <f>Q329*H329</f>
        <v>0</v>
      </c>
      <c r="S329" s="189">
        <v>0</v>
      </c>
      <c r="T329" s="190">
        <f>S329*H329</f>
        <v>0</v>
      </c>
      <c r="U329" s="34"/>
      <c r="V329" s="34"/>
      <c r="W329" s="34"/>
      <c r="X329" s="34"/>
      <c r="Y329" s="34"/>
      <c r="Z329" s="34"/>
      <c r="AA329" s="34"/>
      <c r="AB329" s="34"/>
      <c r="AC329" s="34"/>
      <c r="AD329" s="34"/>
      <c r="AE329" s="34"/>
      <c r="AR329" s="191" t="s">
        <v>162</v>
      </c>
      <c r="AT329" s="191" t="s">
        <v>125</v>
      </c>
      <c r="AU329" s="191" t="s">
        <v>81</v>
      </c>
      <c r="AY329" s="17" t="s">
        <v>124</v>
      </c>
      <c r="BE329" s="192">
        <f>IF(N329="základní",J329,0)</f>
        <v>0</v>
      </c>
      <c r="BF329" s="192">
        <f>IF(N329="snížená",J329,0)</f>
        <v>0</v>
      </c>
      <c r="BG329" s="192">
        <f>IF(N329="zákl. přenesená",J329,0)</f>
        <v>0</v>
      </c>
      <c r="BH329" s="192">
        <f>IF(N329="sníž. přenesená",J329,0)</f>
        <v>0</v>
      </c>
      <c r="BI329" s="192">
        <f>IF(N329="nulová",J329,0)</f>
        <v>0</v>
      </c>
      <c r="BJ329" s="17" t="s">
        <v>81</v>
      </c>
      <c r="BK329" s="192">
        <f>ROUND(I329*H329,2)</f>
        <v>0</v>
      </c>
      <c r="BL329" s="17" t="s">
        <v>162</v>
      </c>
      <c r="BM329" s="191" t="s">
        <v>847</v>
      </c>
    </row>
    <row r="330" spans="1:65" s="12" customFormat="1" ht="11.25">
      <c r="B330" s="203"/>
      <c r="C330" s="204"/>
      <c r="D330" s="193" t="s">
        <v>200</v>
      </c>
      <c r="E330" s="205" t="s">
        <v>1</v>
      </c>
      <c r="F330" s="206" t="s">
        <v>1868</v>
      </c>
      <c r="G330" s="204"/>
      <c r="H330" s="205" t="s">
        <v>1</v>
      </c>
      <c r="I330" s="207"/>
      <c r="J330" s="204"/>
      <c r="K330" s="204"/>
      <c r="L330" s="208"/>
      <c r="M330" s="209"/>
      <c r="N330" s="210"/>
      <c r="O330" s="210"/>
      <c r="P330" s="210"/>
      <c r="Q330" s="210"/>
      <c r="R330" s="210"/>
      <c r="S330" s="210"/>
      <c r="T330" s="211"/>
      <c r="AT330" s="212" t="s">
        <v>200</v>
      </c>
      <c r="AU330" s="212" t="s">
        <v>81</v>
      </c>
      <c r="AV330" s="12" t="s">
        <v>81</v>
      </c>
      <c r="AW330" s="12" t="s">
        <v>30</v>
      </c>
      <c r="AX330" s="12" t="s">
        <v>73</v>
      </c>
      <c r="AY330" s="212" t="s">
        <v>124</v>
      </c>
    </row>
    <row r="331" spans="1:65" s="13" customFormat="1" ht="11.25">
      <c r="B331" s="213"/>
      <c r="C331" s="214"/>
      <c r="D331" s="193" t="s">
        <v>200</v>
      </c>
      <c r="E331" s="215" t="s">
        <v>1</v>
      </c>
      <c r="F331" s="216" t="s">
        <v>1993</v>
      </c>
      <c r="G331" s="214"/>
      <c r="H331" s="217">
        <v>18</v>
      </c>
      <c r="I331" s="218"/>
      <c r="J331" s="214"/>
      <c r="K331" s="214"/>
      <c r="L331" s="219"/>
      <c r="M331" s="220"/>
      <c r="N331" s="221"/>
      <c r="O331" s="221"/>
      <c r="P331" s="221"/>
      <c r="Q331" s="221"/>
      <c r="R331" s="221"/>
      <c r="S331" s="221"/>
      <c r="T331" s="222"/>
      <c r="AT331" s="223" t="s">
        <v>200</v>
      </c>
      <c r="AU331" s="223" t="s">
        <v>81</v>
      </c>
      <c r="AV331" s="13" t="s">
        <v>83</v>
      </c>
      <c r="AW331" s="13" t="s">
        <v>30</v>
      </c>
      <c r="AX331" s="13" t="s">
        <v>73</v>
      </c>
      <c r="AY331" s="223" t="s">
        <v>124</v>
      </c>
    </row>
    <row r="332" spans="1:65" s="14" customFormat="1" ht="11.25">
      <c r="B332" s="224"/>
      <c r="C332" s="225"/>
      <c r="D332" s="193" t="s">
        <v>200</v>
      </c>
      <c r="E332" s="226" t="s">
        <v>1</v>
      </c>
      <c r="F332" s="227" t="s">
        <v>205</v>
      </c>
      <c r="G332" s="225"/>
      <c r="H332" s="228">
        <v>18</v>
      </c>
      <c r="I332" s="229"/>
      <c r="J332" s="225"/>
      <c r="K332" s="225"/>
      <c r="L332" s="230"/>
      <c r="M332" s="231"/>
      <c r="N332" s="232"/>
      <c r="O332" s="232"/>
      <c r="P332" s="232"/>
      <c r="Q332" s="232"/>
      <c r="R332" s="232"/>
      <c r="S332" s="232"/>
      <c r="T332" s="233"/>
      <c r="AT332" s="234" t="s">
        <v>200</v>
      </c>
      <c r="AU332" s="234" t="s">
        <v>81</v>
      </c>
      <c r="AV332" s="14" t="s">
        <v>129</v>
      </c>
      <c r="AW332" s="14" t="s">
        <v>30</v>
      </c>
      <c r="AX332" s="14" t="s">
        <v>81</v>
      </c>
      <c r="AY332" s="234" t="s">
        <v>124</v>
      </c>
    </row>
    <row r="333" spans="1:65" s="2" customFormat="1" ht="44.25" customHeight="1">
      <c r="A333" s="34"/>
      <c r="B333" s="35"/>
      <c r="C333" s="179" t="s">
        <v>511</v>
      </c>
      <c r="D333" s="179" t="s">
        <v>125</v>
      </c>
      <c r="E333" s="180" t="s">
        <v>1994</v>
      </c>
      <c r="F333" s="181" t="s">
        <v>1995</v>
      </c>
      <c r="G333" s="182" t="s">
        <v>226</v>
      </c>
      <c r="H333" s="183">
        <v>14</v>
      </c>
      <c r="I333" s="184"/>
      <c r="J333" s="185">
        <f>ROUND(I333*H333,2)</f>
        <v>0</v>
      </c>
      <c r="K333" s="186"/>
      <c r="L333" s="39"/>
      <c r="M333" s="187" t="s">
        <v>1</v>
      </c>
      <c r="N333" s="188" t="s">
        <v>38</v>
      </c>
      <c r="O333" s="71"/>
      <c r="P333" s="189">
        <f>O333*H333</f>
        <v>0</v>
      </c>
      <c r="Q333" s="189">
        <v>0</v>
      </c>
      <c r="R333" s="189">
        <f>Q333*H333</f>
        <v>0</v>
      </c>
      <c r="S333" s="189">
        <v>0</v>
      </c>
      <c r="T333" s="190">
        <f>S333*H333</f>
        <v>0</v>
      </c>
      <c r="U333" s="34"/>
      <c r="V333" s="34"/>
      <c r="W333" s="34"/>
      <c r="X333" s="34"/>
      <c r="Y333" s="34"/>
      <c r="Z333" s="34"/>
      <c r="AA333" s="34"/>
      <c r="AB333" s="34"/>
      <c r="AC333" s="34"/>
      <c r="AD333" s="34"/>
      <c r="AE333" s="34"/>
      <c r="AR333" s="191" t="s">
        <v>162</v>
      </c>
      <c r="AT333" s="191" t="s">
        <v>125</v>
      </c>
      <c r="AU333" s="191" t="s">
        <v>81</v>
      </c>
      <c r="AY333" s="17" t="s">
        <v>124</v>
      </c>
      <c r="BE333" s="192">
        <f>IF(N333="základní",J333,0)</f>
        <v>0</v>
      </c>
      <c r="BF333" s="192">
        <f>IF(N333="snížená",J333,0)</f>
        <v>0</v>
      </c>
      <c r="BG333" s="192">
        <f>IF(N333="zákl. přenesená",J333,0)</f>
        <v>0</v>
      </c>
      <c r="BH333" s="192">
        <f>IF(N333="sníž. přenesená",J333,0)</f>
        <v>0</v>
      </c>
      <c r="BI333" s="192">
        <f>IF(N333="nulová",J333,0)</f>
        <v>0</v>
      </c>
      <c r="BJ333" s="17" t="s">
        <v>81</v>
      </c>
      <c r="BK333" s="192">
        <f>ROUND(I333*H333,2)</f>
        <v>0</v>
      </c>
      <c r="BL333" s="17" t="s">
        <v>162</v>
      </c>
      <c r="BM333" s="191" t="s">
        <v>854</v>
      </c>
    </row>
    <row r="334" spans="1:65" s="12" customFormat="1" ht="11.25">
      <c r="B334" s="203"/>
      <c r="C334" s="204"/>
      <c r="D334" s="193" t="s">
        <v>200</v>
      </c>
      <c r="E334" s="205" t="s">
        <v>1</v>
      </c>
      <c r="F334" s="206" t="s">
        <v>1868</v>
      </c>
      <c r="G334" s="204"/>
      <c r="H334" s="205" t="s">
        <v>1</v>
      </c>
      <c r="I334" s="207"/>
      <c r="J334" s="204"/>
      <c r="K334" s="204"/>
      <c r="L334" s="208"/>
      <c r="M334" s="209"/>
      <c r="N334" s="210"/>
      <c r="O334" s="210"/>
      <c r="P334" s="210"/>
      <c r="Q334" s="210"/>
      <c r="R334" s="210"/>
      <c r="S334" s="210"/>
      <c r="T334" s="211"/>
      <c r="AT334" s="212" t="s">
        <v>200</v>
      </c>
      <c r="AU334" s="212" t="s">
        <v>81</v>
      </c>
      <c r="AV334" s="12" t="s">
        <v>81</v>
      </c>
      <c r="AW334" s="12" t="s">
        <v>30</v>
      </c>
      <c r="AX334" s="12" t="s">
        <v>73</v>
      </c>
      <c r="AY334" s="212" t="s">
        <v>124</v>
      </c>
    </row>
    <row r="335" spans="1:65" s="13" customFormat="1" ht="11.25">
      <c r="B335" s="213"/>
      <c r="C335" s="214"/>
      <c r="D335" s="193" t="s">
        <v>200</v>
      </c>
      <c r="E335" s="215" t="s">
        <v>1</v>
      </c>
      <c r="F335" s="216" t="s">
        <v>1996</v>
      </c>
      <c r="G335" s="214"/>
      <c r="H335" s="217">
        <v>14</v>
      </c>
      <c r="I335" s="218"/>
      <c r="J335" s="214"/>
      <c r="K335" s="214"/>
      <c r="L335" s="219"/>
      <c r="M335" s="220"/>
      <c r="N335" s="221"/>
      <c r="O335" s="221"/>
      <c r="P335" s="221"/>
      <c r="Q335" s="221"/>
      <c r="R335" s="221"/>
      <c r="S335" s="221"/>
      <c r="T335" s="222"/>
      <c r="AT335" s="223" t="s">
        <v>200</v>
      </c>
      <c r="AU335" s="223" t="s">
        <v>81</v>
      </c>
      <c r="AV335" s="13" t="s">
        <v>83</v>
      </c>
      <c r="AW335" s="13" t="s">
        <v>30</v>
      </c>
      <c r="AX335" s="13" t="s">
        <v>73</v>
      </c>
      <c r="AY335" s="223" t="s">
        <v>124</v>
      </c>
    </row>
    <row r="336" spans="1:65" s="14" customFormat="1" ht="11.25">
      <c r="B336" s="224"/>
      <c r="C336" s="225"/>
      <c r="D336" s="193" t="s">
        <v>200</v>
      </c>
      <c r="E336" s="226" t="s">
        <v>1</v>
      </c>
      <c r="F336" s="227" t="s">
        <v>205</v>
      </c>
      <c r="G336" s="225"/>
      <c r="H336" s="228">
        <v>14</v>
      </c>
      <c r="I336" s="229"/>
      <c r="J336" s="225"/>
      <c r="K336" s="225"/>
      <c r="L336" s="230"/>
      <c r="M336" s="231"/>
      <c r="N336" s="232"/>
      <c r="O336" s="232"/>
      <c r="P336" s="232"/>
      <c r="Q336" s="232"/>
      <c r="R336" s="232"/>
      <c r="S336" s="232"/>
      <c r="T336" s="233"/>
      <c r="AT336" s="234" t="s">
        <v>200</v>
      </c>
      <c r="AU336" s="234" t="s">
        <v>81</v>
      </c>
      <c r="AV336" s="14" t="s">
        <v>129</v>
      </c>
      <c r="AW336" s="14" t="s">
        <v>30</v>
      </c>
      <c r="AX336" s="14" t="s">
        <v>81</v>
      </c>
      <c r="AY336" s="234" t="s">
        <v>124</v>
      </c>
    </row>
    <row r="337" spans="1:65" s="2" customFormat="1" ht="44.25" customHeight="1">
      <c r="A337" s="34"/>
      <c r="B337" s="35"/>
      <c r="C337" s="179" t="s">
        <v>858</v>
      </c>
      <c r="D337" s="179" t="s">
        <v>125</v>
      </c>
      <c r="E337" s="180" t="s">
        <v>1997</v>
      </c>
      <c r="F337" s="181" t="s">
        <v>1998</v>
      </c>
      <c r="G337" s="182" t="s">
        <v>226</v>
      </c>
      <c r="H337" s="183">
        <v>6</v>
      </c>
      <c r="I337" s="184"/>
      <c r="J337" s="185">
        <f>ROUND(I337*H337,2)</f>
        <v>0</v>
      </c>
      <c r="K337" s="186"/>
      <c r="L337" s="39"/>
      <c r="M337" s="187" t="s">
        <v>1</v>
      </c>
      <c r="N337" s="188" t="s">
        <v>38</v>
      </c>
      <c r="O337" s="71"/>
      <c r="P337" s="189">
        <f>O337*H337</f>
        <v>0</v>
      </c>
      <c r="Q337" s="189">
        <v>0</v>
      </c>
      <c r="R337" s="189">
        <f>Q337*H337</f>
        <v>0</v>
      </c>
      <c r="S337" s="189">
        <v>0</v>
      </c>
      <c r="T337" s="190">
        <f>S337*H337</f>
        <v>0</v>
      </c>
      <c r="U337" s="34"/>
      <c r="V337" s="34"/>
      <c r="W337" s="34"/>
      <c r="X337" s="34"/>
      <c r="Y337" s="34"/>
      <c r="Z337" s="34"/>
      <c r="AA337" s="34"/>
      <c r="AB337" s="34"/>
      <c r="AC337" s="34"/>
      <c r="AD337" s="34"/>
      <c r="AE337" s="34"/>
      <c r="AR337" s="191" t="s">
        <v>162</v>
      </c>
      <c r="AT337" s="191" t="s">
        <v>125</v>
      </c>
      <c r="AU337" s="191" t="s">
        <v>81</v>
      </c>
      <c r="AY337" s="17" t="s">
        <v>124</v>
      </c>
      <c r="BE337" s="192">
        <f>IF(N337="základní",J337,0)</f>
        <v>0</v>
      </c>
      <c r="BF337" s="192">
        <f>IF(N337="snížená",J337,0)</f>
        <v>0</v>
      </c>
      <c r="BG337" s="192">
        <f>IF(N337="zákl. přenesená",J337,0)</f>
        <v>0</v>
      </c>
      <c r="BH337" s="192">
        <f>IF(N337="sníž. přenesená",J337,0)</f>
        <v>0</v>
      </c>
      <c r="BI337" s="192">
        <f>IF(N337="nulová",J337,0)</f>
        <v>0</v>
      </c>
      <c r="BJ337" s="17" t="s">
        <v>81</v>
      </c>
      <c r="BK337" s="192">
        <f>ROUND(I337*H337,2)</f>
        <v>0</v>
      </c>
      <c r="BL337" s="17" t="s">
        <v>162</v>
      </c>
      <c r="BM337" s="191" t="s">
        <v>861</v>
      </c>
    </row>
    <row r="338" spans="1:65" s="12" customFormat="1" ht="11.25">
      <c r="B338" s="203"/>
      <c r="C338" s="204"/>
      <c r="D338" s="193" t="s">
        <v>200</v>
      </c>
      <c r="E338" s="205" t="s">
        <v>1</v>
      </c>
      <c r="F338" s="206" t="s">
        <v>1868</v>
      </c>
      <c r="G338" s="204"/>
      <c r="H338" s="205" t="s">
        <v>1</v>
      </c>
      <c r="I338" s="207"/>
      <c r="J338" s="204"/>
      <c r="K338" s="204"/>
      <c r="L338" s="208"/>
      <c r="M338" s="209"/>
      <c r="N338" s="210"/>
      <c r="O338" s="210"/>
      <c r="P338" s="210"/>
      <c r="Q338" s="210"/>
      <c r="R338" s="210"/>
      <c r="S338" s="210"/>
      <c r="T338" s="211"/>
      <c r="AT338" s="212" t="s">
        <v>200</v>
      </c>
      <c r="AU338" s="212" t="s">
        <v>81</v>
      </c>
      <c r="AV338" s="12" t="s">
        <v>81</v>
      </c>
      <c r="AW338" s="12" t="s">
        <v>30</v>
      </c>
      <c r="AX338" s="12" t="s">
        <v>73</v>
      </c>
      <c r="AY338" s="212" t="s">
        <v>124</v>
      </c>
    </row>
    <row r="339" spans="1:65" s="13" customFormat="1" ht="11.25">
      <c r="B339" s="213"/>
      <c r="C339" s="214"/>
      <c r="D339" s="193" t="s">
        <v>200</v>
      </c>
      <c r="E339" s="215" t="s">
        <v>1</v>
      </c>
      <c r="F339" s="216" t="s">
        <v>138</v>
      </c>
      <c r="G339" s="214"/>
      <c r="H339" s="217">
        <v>6</v>
      </c>
      <c r="I339" s="218"/>
      <c r="J339" s="214"/>
      <c r="K339" s="214"/>
      <c r="L339" s="219"/>
      <c r="M339" s="220"/>
      <c r="N339" s="221"/>
      <c r="O339" s="221"/>
      <c r="P339" s="221"/>
      <c r="Q339" s="221"/>
      <c r="R339" s="221"/>
      <c r="S339" s="221"/>
      <c r="T339" s="222"/>
      <c r="AT339" s="223" t="s">
        <v>200</v>
      </c>
      <c r="AU339" s="223" t="s">
        <v>81</v>
      </c>
      <c r="AV339" s="13" t="s">
        <v>83</v>
      </c>
      <c r="AW339" s="13" t="s">
        <v>30</v>
      </c>
      <c r="AX339" s="13" t="s">
        <v>73</v>
      </c>
      <c r="AY339" s="223" t="s">
        <v>124</v>
      </c>
    </row>
    <row r="340" spans="1:65" s="14" customFormat="1" ht="11.25">
      <c r="B340" s="224"/>
      <c r="C340" s="225"/>
      <c r="D340" s="193" t="s">
        <v>200</v>
      </c>
      <c r="E340" s="226" t="s">
        <v>1</v>
      </c>
      <c r="F340" s="227" t="s">
        <v>205</v>
      </c>
      <c r="G340" s="225"/>
      <c r="H340" s="228">
        <v>6</v>
      </c>
      <c r="I340" s="229"/>
      <c r="J340" s="225"/>
      <c r="K340" s="225"/>
      <c r="L340" s="230"/>
      <c r="M340" s="231"/>
      <c r="N340" s="232"/>
      <c r="O340" s="232"/>
      <c r="P340" s="232"/>
      <c r="Q340" s="232"/>
      <c r="R340" s="232"/>
      <c r="S340" s="232"/>
      <c r="T340" s="233"/>
      <c r="AT340" s="234" t="s">
        <v>200</v>
      </c>
      <c r="AU340" s="234" t="s">
        <v>81</v>
      </c>
      <c r="AV340" s="14" t="s">
        <v>129</v>
      </c>
      <c r="AW340" s="14" t="s">
        <v>30</v>
      </c>
      <c r="AX340" s="14" t="s">
        <v>81</v>
      </c>
      <c r="AY340" s="234" t="s">
        <v>124</v>
      </c>
    </row>
    <row r="341" spans="1:65" s="2" customFormat="1" ht="49.15" customHeight="1">
      <c r="A341" s="34"/>
      <c r="B341" s="35"/>
      <c r="C341" s="179" t="s">
        <v>1999</v>
      </c>
      <c r="D341" s="179" t="s">
        <v>125</v>
      </c>
      <c r="E341" s="180" t="s">
        <v>2000</v>
      </c>
      <c r="F341" s="181" t="s">
        <v>2001</v>
      </c>
      <c r="G341" s="182" t="s">
        <v>226</v>
      </c>
      <c r="H341" s="183">
        <v>1</v>
      </c>
      <c r="I341" s="184"/>
      <c r="J341" s="185">
        <f>ROUND(I341*H341,2)</f>
        <v>0</v>
      </c>
      <c r="K341" s="186"/>
      <c r="L341" s="39"/>
      <c r="M341" s="187" t="s">
        <v>1</v>
      </c>
      <c r="N341" s="188" t="s">
        <v>38</v>
      </c>
      <c r="O341" s="71"/>
      <c r="P341" s="189">
        <f>O341*H341</f>
        <v>0</v>
      </c>
      <c r="Q341" s="189">
        <v>0</v>
      </c>
      <c r="R341" s="189">
        <f>Q341*H341</f>
        <v>0</v>
      </c>
      <c r="S341" s="189">
        <v>0</v>
      </c>
      <c r="T341" s="190">
        <f>S341*H341</f>
        <v>0</v>
      </c>
      <c r="U341" s="34"/>
      <c r="V341" s="34"/>
      <c r="W341" s="34"/>
      <c r="X341" s="34"/>
      <c r="Y341" s="34"/>
      <c r="Z341" s="34"/>
      <c r="AA341" s="34"/>
      <c r="AB341" s="34"/>
      <c r="AC341" s="34"/>
      <c r="AD341" s="34"/>
      <c r="AE341" s="34"/>
      <c r="AR341" s="191" t="s">
        <v>162</v>
      </c>
      <c r="AT341" s="191" t="s">
        <v>125</v>
      </c>
      <c r="AU341" s="191" t="s">
        <v>81</v>
      </c>
      <c r="AY341" s="17" t="s">
        <v>124</v>
      </c>
      <c r="BE341" s="192">
        <f>IF(N341="základní",J341,0)</f>
        <v>0</v>
      </c>
      <c r="BF341" s="192">
        <f>IF(N341="snížená",J341,0)</f>
        <v>0</v>
      </c>
      <c r="BG341" s="192">
        <f>IF(N341="zákl. přenesená",J341,0)</f>
        <v>0</v>
      </c>
      <c r="BH341" s="192">
        <f>IF(N341="sníž. přenesená",J341,0)</f>
        <v>0</v>
      </c>
      <c r="BI341" s="192">
        <f>IF(N341="nulová",J341,0)</f>
        <v>0</v>
      </c>
      <c r="BJ341" s="17" t="s">
        <v>81</v>
      </c>
      <c r="BK341" s="192">
        <f>ROUND(I341*H341,2)</f>
        <v>0</v>
      </c>
      <c r="BL341" s="17" t="s">
        <v>162</v>
      </c>
      <c r="BM341" s="191" t="s">
        <v>1432</v>
      </c>
    </row>
    <row r="342" spans="1:65" s="12" customFormat="1" ht="11.25">
      <c r="B342" s="203"/>
      <c r="C342" s="204"/>
      <c r="D342" s="193" t="s">
        <v>200</v>
      </c>
      <c r="E342" s="205" t="s">
        <v>1</v>
      </c>
      <c r="F342" s="206" t="s">
        <v>1868</v>
      </c>
      <c r="G342" s="204"/>
      <c r="H342" s="205" t="s">
        <v>1</v>
      </c>
      <c r="I342" s="207"/>
      <c r="J342" s="204"/>
      <c r="K342" s="204"/>
      <c r="L342" s="208"/>
      <c r="M342" s="209"/>
      <c r="N342" s="210"/>
      <c r="O342" s="210"/>
      <c r="P342" s="210"/>
      <c r="Q342" s="210"/>
      <c r="R342" s="210"/>
      <c r="S342" s="210"/>
      <c r="T342" s="211"/>
      <c r="AT342" s="212" t="s">
        <v>200</v>
      </c>
      <c r="AU342" s="212" t="s">
        <v>81</v>
      </c>
      <c r="AV342" s="12" t="s">
        <v>81</v>
      </c>
      <c r="AW342" s="12" t="s">
        <v>30</v>
      </c>
      <c r="AX342" s="12" t="s">
        <v>73</v>
      </c>
      <c r="AY342" s="212" t="s">
        <v>124</v>
      </c>
    </row>
    <row r="343" spans="1:65" s="13" customFormat="1" ht="11.25">
      <c r="B343" s="213"/>
      <c r="C343" s="214"/>
      <c r="D343" s="193" t="s">
        <v>200</v>
      </c>
      <c r="E343" s="215" t="s">
        <v>1</v>
      </c>
      <c r="F343" s="216" t="s">
        <v>81</v>
      </c>
      <c r="G343" s="214"/>
      <c r="H343" s="217">
        <v>1</v>
      </c>
      <c r="I343" s="218"/>
      <c r="J343" s="214"/>
      <c r="K343" s="214"/>
      <c r="L343" s="219"/>
      <c r="M343" s="220"/>
      <c r="N343" s="221"/>
      <c r="O343" s="221"/>
      <c r="P343" s="221"/>
      <c r="Q343" s="221"/>
      <c r="R343" s="221"/>
      <c r="S343" s="221"/>
      <c r="T343" s="222"/>
      <c r="AT343" s="223" t="s">
        <v>200</v>
      </c>
      <c r="AU343" s="223" t="s">
        <v>81</v>
      </c>
      <c r="AV343" s="13" t="s">
        <v>83</v>
      </c>
      <c r="AW343" s="13" t="s">
        <v>30</v>
      </c>
      <c r="AX343" s="13" t="s">
        <v>73</v>
      </c>
      <c r="AY343" s="223" t="s">
        <v>124</v>
      </c>
    </row>
    <row r="344" spans="1:65" s="14" customFormat="1" ht="11.25">
      <c r="B344" s="224"/>
      <c r="C344" s="225"/>
      <c r="D344" s="193" t="s">
        <v>200</v>
      </c>
      <c r="E344" s="226" t="s">
        <v>1</v>
      </c>
      <c r="F344" s="227" t="s">
        <v>205</v>
      </c>
      <c r="G344" s="225"/>
      <c r="H344" s="228">
        <v>1</v>
      </c>
      <c r="I344" s="229"/>
      <c r="J344" s="225"/>
      <c r="K344" s="225"/>
      <c r="L344" s="230"/>
      <c r="M344" s="231"/>
      <c r="N344" s="232"/>
      <c r="O344" s="232"/>
      <c r="P344" s="232"/>
      <c r="Q344" s="232"/>
      <c r="R344" s="232"/>
      <c r="S344" s="232"/>
      <c r="T344" s="233"/>
      <c r="AT344" s="234" t="s">
        <v>200</v>
      </c>
      <c r="AU344" s="234" t="s">
        <v>81</v>
      </c>
      <c r="AV344" s="14" t="s">
        <v>129</v>
      </c>
      <c r="AW344" s="14" t="s">
        <v>30</v>
      </c>
      <c r="AX344" s="14" t="s">
        <v>81</v>
      </c>
      <c r="AY344" s="234" t="s">
        <v>124</v>
      </c>
    </row>
    <row r="345" spans="1:65" s="2" customFormat="1" ht="24.2" customHeight="1">
      <c r="A345" s="34"/>
      <c r="B345" s="35"/>
      <c r="C345" s="179" t="s">
        <v>517</v>
      </c>
      <c r="D345" s="179" t="s">
        <v>125</v>
      </c>
      <c r="E345" s="180" t="s">
        <v>2002</v>
      </c>
      <c r="F345" s="181" t="s">
        <v>2003</v>
      </c>
      <c r="G345" s="182" t="s">
        <v>226</v>
      </c>
      <c r="H345" s="183">
        <v>1</v>
      </c>
      <c r="I345" s="184"/>
      <c r="J345" s="185">
        <f>ROUND(I345*H345,2)</f>
        <v>0</v>
      </c>
      <c r="K345" s="186"/>
      <c r="L345" s="39"/>
      <c r="M345" s="187" t="s">
        <v>1</v>
      </c>
      <c r="N345" s="188" t="s">
        <v>38</v>
      </c>
      <c r="O345" s="71"/>
      <c r="P345" s="189">
        <f>O345*H345</f>
        <v>0</v>
      </c>
      <c r="Q345" s="189">
        <v>0</v>
      </c>
      <c r="R345" s="189">
        <f>Q345*H345</f>
        <v>0</v>
      </c>
      <c r="S345" s="189">
        <v>0</v>
      </c>
      <c r="T345" s="190">
        <f>S345*H345</f>
        <v>0</v>
      </c>
      <c r="U345" s="34"/>
      <c r="V345" s="34"/>
      <c r="W345" s="34"/>
      <c r="X345" s="34"/>
      <c r="Y345" s="34"/>
      <c r="Z345" s="34"/>
      <c r="AA345" s="34"/>
      <c r="AB345" s="34"/>
      <c r="AC345" s="34"/>
      <c r="AD345" s="34"/>
      <c r="AE345" s="34"/>
      <c r="AR345" s="191" t="s">
        <v>162</v>
      </c>
      <c r="AT345" s="191" t="s">
        <v>125</v>
      </c>
      <c r="AU345" s="191" t="s">
        <v>81</v>
      </c>
      <c r="AY345" s="17" t="s">
        <v>124</v>
      </c>
      <c r="BE345" s="192">
        <f>IF(N345="základní",J345,0)</f>
        <v>0</v>
      </c>
      <c r="BF345" s="192">
        <f>IF(N345="snížená",J345,0)</f>
        <v>0</v>
      </c>
      <c r="BG345" s="192">
        <f>IF(N345="zákl. přenesená",J345,0)</f>
        <v>0</v>
      </c>
      <c r="BH345" s="192">
        <f>IF(N345="sníž. přenesená",J345,0)</f>
        <v>0</v>
      </c>
      <c r="BI345" s="192">
        <f>IF(N345="nulová",J345,0)</f>
        <v>0</v>
      </c>
      <c r="BJ345" s="17" t="s">
        <v>81</v>
      </c>
      <c r="BK345" s="192">
        <f>ROUND(I345*H345,2)</f>
        <v>0</v>
      </c>
      <c r="BL345" s="17" t="s">
        <v>162</v>
      </c>
      <c r="BM345" s="191" t="s">
        <v>888</v>
      </c>
    </row>
    <row r="346" spans="1:65" s="13" customFormat="1" ht="11.25">
      <c r="B346" s="213"/>
      <c r="C346" s="214"/>
      <c r="D346" s="193" t="s">
        <v>200</v>
      </c>
      <c r="E346" s="215" t="s">
        <v>1</v>
      </c>
      <c r="F346" s="216" t="s">
        <v>2004</v>
      </c>
      <c r="G346" s="214"/>
      <c r="H346" s="217">
        <v>1</v>
      </c>
      <c r="I346" s="218"/>
      <c r="J346" s="214"/>
      <c r="K346" s="214"/>
      <c r="L346" s="219"/>
      <c r="M346" s="220"/>
      <c r="N346" s="221"/>
      <c r="O346" s="221"/>
      <c r="P346" s="221"/>
      <c r="Q346" s="221"/>
      <c r="R346" s="221"/>
      <c r="S346" s="221"/>
      <c r="T346" s="222"/>
      <c r="AT346" s="223" t="s">
        <v>200</v>
      </c>
      <c r="AU346" s="223" t="s">
        <v>81</v>
      </c>
      <c r="AV346" s="13" t="s">
        <v>83</v>
      </c>
      <c r="AW346" s="13" t="s">
        <v>30</v>
      </c>
      <c r="AX346" s="13" t="s">
        <v>73</v>
      </c>
      <c r="AY346" s="223" t="s">
        <v>124</v>
      </c>
    </row>
    <row r="347" spans="1:65" s="14" customFormat="1" ht="11.25">
      <c r="B347" s="224"/>
      <c r="C347" s="225"/>
      <c r="D347" s="193" t="s">
        <v>200</v>
      </c>
      <c r="E347" s="226" t="s">
        <v>1</v>
      </c>
      <c r="F347" s="227" t="s">
        <v>205</v>
      </c>
      <c r="G347" s="225"/>
      <c r="H347" s="228">
        <v>1</v>
      </c>
      <c r="I347" s="229"/>
      <c r="J347" s="225"/>
      <c r="K347" s="225"/>
      <c r="L347" s="230"/>
      <c r="M347" s="231"/>
      <c r="N347" s="232"/>
      <c r="O347" s="232"/>
      <c r="P347" s="232"/>
      <c r="Q347" s="232"/>
      <c r="R347" s="232"/>
      <c r="S347" s="232"/>
      <c r="T347" s="233"/>
      <c r="AT347" s="234" t="s">
        <v>200</v>
      </c>
      <c r="AU347" s="234" t="s">
        <v>81</v>
      </c>
      <c r="AV347" s="14" t="s">
        <v>129</v>
      </c>
      <c r="AW347" s="14" t="s">
        <v>30</v>
      </c>
      <c r="AX347" s="14" t="s">
        <v>81</v>
      </c>
      <c r="AY347" s="234" t="s">
        <v>124</v>
      </c>
    </row>
    <row r="348" spans="1:65" s="2" customFormat="1" ht="24.2" customHeight="1">
      <c r="A348" s="34"/>
      <c r="B348" s="35"/>
      <c r="C348" s="179" t="s">
        <v>892</v>
      </c>
      <c r="D348" s="179" t="s">
        <v>125</v>
      </c>
      <c r="E348" s="180" t="s">
        <v>2005</v>
      </c>
      <c r="F348" s="181" t="s">
        <v>2006</v>
      </c>
      <c r="G348" s="182" t="s">
        <v>226</v>
      </c>
      <c r="H348" s="183">
        <v>35</v>
      </c>
      <c r="I348" s="184"/>
      <c r="J348" s="185">
        <f>ROUND(I348*H348,2)</f>
        <v>0</v>
      </c>
      <c r="K348" s="186"/>
      <c r="L348" s="39"/>
      <c r="M348" s="187" t="s">
        <v>1</v>
      </c>
      <c r="N348" s="188" t="s">
        <v>38</v>
      </c>
      <c r="O348" s="71"/>
      <c r="P348" s="189">
        <f>O348*H348</f>
        <v>0</v>
      </c>
      <c r="Q348" s="189">
        <v>0</v>
      </c>
      <c r="R348" s="189">
        <f>Q348*H348</f>
        <v>0</v>
      </c>
      <c r="S348" s="189">
        <v>0</v>
      </c>
      <c r="T348" s="190">
        <f>S348*H348</f>
        <v>0</v>
      </c>
      <c r="U348" s="34"/>
      <c r="V348" s="34"/>
      <c r="W348" s="34"/>
      <c r="X348" s="34"/>
      <c r="Y348" s="34"/>
      <c r="Z348" s="34"/>
      <c r="AA348" s="34"/>
      <c r="AB348" s="34"/>
      <c r="AC348" s="34"/>
      <c r="AD348" s="34"/>
      <c r="AE348" s="34"/>
      <c r="AR348" s="191" t="s">
        <v>162</v>
      </c>
      <c r="AT348" s="191" t="s">
        <v>125</v>
      </c>
      <c r="AU348" s="191" t="s">
        <v>81</v>
      </c>
      <c r="AY348" s="17" t="s">
        <v>124</v>
      </c>
      <c r="BE348" s="192">
        <f>IF(N348="základní",J348,0)</f>
        <v>0</v>
      </c>
      <c r="BF348" s="192">
        <f>IF(N348="snížená",J348,0)</f>
        <v>0</v>
      </c>
      <c r="BG348" s="192">
        <f>IF(N348="zákl. přenesená",J348,0)</f>
        <v>0</v>
      </c>
      <c r="BH348" s="192">
        <f>IF(N348="sníž. přenesená",J348,0)</f>
        <v>0</v>
      </c>
      <c r="BI348" s="192">
        <f>IF(N348="nulová",J348,0)</f>
        <v>0</v>
      </c>
      <c r="BJ348" s="17" t="s">
        <v>81</v>
      </c>
      <c r="BK348" s="192">
        <f>ROUND(I348*H348,2)</f>
        <v>0</v>
      </c>
      <c r="BL348" s="17" t="s">
        <v>162</v>
      </c>
      <c r="BM348" s="191" t="s">
        <v>895</v>
      </c>
    </row>
    <row r="349" spans="1:65" s="13" customFormat="1" ht="11.25">
      <c r="B349" s="213"/>
      <c r="C349" s="214"/>
      <c r="D349" s="193" t="s">
        <v>200</v>
      </c>
      <c r="E349" s="215" t="s">
        <v>1</v>
      </c>
      <c r="F349" s="216" t="s">
        <v>2007</v>
      </c>
      <c r="G349" s="214"/>
      <c r="H349" s="217">
        <v>35</v>
      </c>
      <c r="I349" s="218"/>
      <c r="J349" s="214"/>
      <c r="K349" s="214"/>
      <c r="L349" s="219"/>
      <c r="M349" s="220"/>
      <c r="N349" s="221"/>
      <c r="O349" s="221"/>
      <c r="P349" s="221"/>
      <c r="Q349" s="221"/>
      <c r="R349" s="221"/>
      <c r="S349" s="221"/>
      <c r="T349" s="222"/>
      <c r="AT349" s="223" t="s">
        <v>200</v>
      </c>
      <c r="AU349" s="223" t="s">
        <v>81</v>
      </c>
      <c r="AV349" s="13" t="s">
        <v>83</v>
      </c>
      <c r="AW349" s="13" t="s">
        <v>30</v>
      </c>
      <c r="AX349" s="13" t="s">
        <v>73</v>
      </c>
      <c r="AY349" s="223" t="s">
        <v>124</v>
      </c>
    </row>
    <row r="350" spans="1:65" s="14" customFormat="1" ht="11.25">
      <c r="B350" s="224"/>
      <c r="C350" s="225"/>
      <c r="D350" s="193" t="s">
        <v>200</v>
      </c>
      <c r="E350" s="226" t="s">
        <v>1</v>
      </c>
      <c r="F350" s="227" t="s">
        <v>205</v>
      </c>
      <c r="G350" s="225"/>
      <c r="H350" s="228">
        <v>35</v>
      </c>
      <c r="I350" s="229"/>
      <c r="J350" s="225"/>
      <c r="K350" s="225"/>
      <c r="L350" s="230"/>
      <c r="M350" s="231"/>
      <c r="N350" s="232"/>
      <c r="O350" s="232"/>
      <c r="P350" s="232"/>
      <c r="Q350" s="232"/>
      <c r="R350" s="232"/>
      <c r="S350" s="232"/>
      <c r="T350" s="233"/>
      <c r="AT350" s="234" t="s">
        <v>200</v>
      </c>
      <c r="AU350" s="234" t="s">
        <v>81</v>
      </c>
      <c r="AV350" s="14" t="s">
        <v>129</v>
      </c>
      <c r="AW350" s="14" t="s">
        <v>30</v>
      </c>
      <c r="AX350" s="14" t="s">
        <v>81</v>
      </c>
      <c r="AY350" s="234" t="s">
        <v>124</v>
      </c>
    </row>
    <row r="351" spans="1:65" s="2" customFormat="1" ht="24.2" customHeight="1">
      <c r="A351" s="34"/>
      <c r="B351" s="35"/>
      <c r="C351" s="179" t="s">
        <v>521</v>
      </c>
      <c r="D351" s="179" t="s">
        <v>125</v>
      </c>
      <c r="E351" s="180" t="s">
        <v>2008</v>
      </c>
      <c r="F351" s="181" t="s">
        <v>2009</v>
      </c>
      <c r="G351" s="182" t="s">
        <v>226</v>
      </c>
      <c r="H351" s="183">
        <v>27</v>
      </c>
      <c r="I351" s="184"/>
      <c r="J351" s="185">
        <f>ROUND(I351*H351,2)</f>
        <v>0</v>
      </c>
      <c r="K351" s="186"/>
      <c r="L351" s="39"/>
      <c r="M351" s="187" t="s">
        <v>1</v>
      </c>
      <c r="N351" s="188" t="s">
        <v>38</v>
      </c>
      <c r="O351" s="71"/>
      <c r="P351" s="189">
        <f>O351*H351</f>
        <v>0</v>
      </c>
      <c r="Q351" s="189">
        <v>0</v>
      </c>
      <c r="R351" s="189">
        <f>Q351*H351</f>
        <v>0</v>
      </c>
      <c r="S351" s="189">
        <v>0</v>
      </c>
      <c r="T351" s="190">
        <f>S351*H351</f>
        <v>0</v>
      </c>
      <c r="U351" s="34"/>
      <c r="V351" s="34"/>
      <c r="W351" s="34"/>
      <c r="X351" s="34"/>
      <c r="Y351" s="34"/>
      <c r="Z351" s="34"/>
      <c r="AA351" s="34"/>
      <c r="AB351" s="34"/>
      <c r="AC351" s="34"/>
      <c r="AD351" s="34"/>
      <c r="AE351" s="34"/>
      <c r="AR351" s="191" t="s">
        <v>162</v>
      </c>
      <c r="AT351" s="191" t="s">
        <v>125</v>
      </c>
      <c r="AU351" s="191" t="s">
        <v>81</v>
      </c>
      <c r="AY351" s="17" t="s">
        <v>124</v>
      </c>
      <c r="BE351" s="192">
        <f>IF(N351="základní",J351,0)</f>
        <v>0</v>
      </c>
      <c r="BF351" s="192">
        <f>IF(N351="snížená",J351,0)</f>
        <v>0</v>
      </c>
      <c r="BG351" s="192">
        <f>IF(N351="zákl. přenesená",J351,0)</f>
        <v>0</v>
      </c>
      <c r="BH351" s="192">
        <f>IF(N351="sníž. přenesená",J351,0)</f>
        <v>0</v>
      </c>
      <c r="BI351" s="192">
        <f>IF(N351="nulová",J351,0)</f>
        <v>0</v>
      </c>
      <c r="BJ351" s="17" t="s">
        <v>81</v>
      </c>
      <c r="BK351" s="192">
        <f>ROUND(I351*H351,2)</f>
        <v>0</v>
      </c>
      <c r="BL351" s="17" t="s">
        <v>162</v>
      </c>
      <c r="BM351" s="191" t="s">
        <v>899</v>
      </c>
    </row>
    <row r="352" spans="1:65" s="13" customFormat="1" ht="11.25">
      <c r="B352" s="213"/>
      <c r="C352" s="214"/>
      <c r="D352" s="193" t="s">
        <v>200</v>
      </c>
      <c r="E352" s="215" t="s">
        <v>1</v>
      </c>
      <c r="F352" s="216" t="s">
        <v>2010</v>
      </c>
      <c r="G352" s="214"/>
      <c r="H352" s="217">
        <v>27</v>
      </c>
      <c r="I352" s="218"/>
      <c r="J352" s="214"/>
      <c r="K352" s="214"/>
      <c r="L352" s="219"/>
      <c r="M352" s="220"/>
      <c r="N352" s="221"/>
      <c r="O352" s="221"/>
      <c r="P352" s="221"/>
      <c r="Q352" s="221"/>
      <c r="R352" s="221"/>
      <c r="S352" s="221"/>
      <c r="T352" s="222"/>
      <c r="AT352" s="223" t="s">
        <v>200</v>
      </c>
      <c r="AU352" s="223" t="s">
        <v>81</v>
      </c>
      <c r="AV352" s="13" t="s">
        <v>83</v>
      </c>
      <c r="AW352" s="13" t="s">
        <v>30</v>
      </c>
      <c r="AX352" s="13" t="s">
        <v>73</v>
      </c>
      <c r="AY352" s="223" t="s">
        <v>124</v>
      </c>
    </row>
    <row r="353" spans="1:65" s="14" customFormat="1" ht="11.25">
      <c r="B353" s="224"/>
      <c r="C353" s="225"/>
      <c r="D353" s="193" t="s">
        <v>200</v>
      </c>
      <c r="E353" s="226" t="s">
        <v>1</v>
      </c>
      <c r="F353" s="227" t="s">
        <v>205</v>
      </c>
      <c r="G353" s="225"/>
      <c r="H353" s="228">
        <v>27</v>
      </c>
      <c r="I353" s="229"/>
      <c r="J353" s="225"/>
      <c r="K353" s="225"/>
      <c r="L353" s="230"/>
      <c r="M353" s="231"/>
      <c r="N353" s="232"/>
      <c r="O353" s="232"/>
      <c r="P353" s="232"/>
      <c r="Q353" s="232"/>
      <c r="R353" s="232"/>
      <c r="S353" s="232"/>
      <c r="T353" s="233"/>
      <c r="AT353" s="234" t="s">
        <v>200</v>
      </c>
      <c r="AU353" s="234" t="s">
        <v>81</v>
      </c>
      <c r="AV353" s="14" t="s">
        <v>129</v>
      </c>
      <c r="AW353" s="14" t="s">
        <v>30</v>
      </c>
      <c r="AX353" s="14" t="s">
        <v>81</v>
      </c>
      <c r="AY353" s="234" t="s">
        <v>124</v>
      </c>
    </row>
    <row r="354" spans="1:65" s="2" customFormat="1" ht="24.2" customHeight="1">
      <c r="A354" s="34"/>
      <c r="B354" s="35"/>
      <c r="C354" s="179" t="s">
        <v>527</v>
      </c>
      <c r="D354" s="179" t="s">
        <v>125</v>
      </c>
      <c r="E354" s="180" t="s">
        <v>2011</v>
      </c>
      <c r="F354" s="181" t="s">
        <v>2012</v>
      </c>
      <c r="G354" s="182" t="s">
        <v>226</v>
      </c>
      <c r="H354" s="183">
        <v>252</v>
      </c>
      <c r="I354" s="184"/>
      <c r="J354" s="185">
        <f>ROUND(I354*H354,2)</f>
        <v>0</v>
      </c>
      <c r="K354" s="186"/>
      <c r="L354" s="39"/>
      <c r="M354" s="187" t="s">
        <v>1</v>
      </c>
      <c r="N354" s="188" t="s">
        <v>38</v>
      </c>
      <c r="O354" s="71"/>
      <c r="P354" s="189">
        <f>O354*H354</f>
        <v>0</v>
      </c>
      <c r="Q354" s="189">
        <v>0</v>
      </c>
      <c r="R354" s="189">
        <f>Q354*H354</f>
        <v>0</v>
      </c>
      <c r="S354" s="189">
        <v>0</v>
      </c>
      <c r="T354" s="190">
        <f>S354*H354</f>
        <v>0</v>
      </c>
      <c r="U354" s="34"/>
      <c r="V354" s="34"/>
      <c r="W354" s="34"/>
      <c r="X354" s="34"/>
      <c r="Y354" s="34"/>
      <c r="Z354" s="34"/>
      <c r="AA354" s="34"/>
      <c r="AB354" s="34"/>
      <c r="AC354" s="34"/>
      <c r="AD354" s="34"/>
      <c r="AE354" s="34"/>
      <c r="AR354" s="191" t="s">
        <v>162</v>
      </c>
      <c r="AT354" s="191" t="s">
        <v>125</v>
      </c>
      <c r="AU354" s="191" t="s">
        <v>81</v>
      </c>
      <c r="AY354" s="17" t="s">
        <v>124</v>
      </c>
      <c r="BE354" s="192">
        <f>IF(N354="základní",J354,0)</f>
        <v>0</v>
      </c>
      <c r="BF354" s="192">
        <f>IF(N354="snížená",J354,0)</f>
        <v>0</v>
      </c>
      <c r="BG354" s="192">
        <f>IF(N354="zákl. přenesená",J354,0)</f>
        <v>0</v>
      </c>
      <c r="BH354" s="192">
        <f>IF(N354="sníž. přenesená",J354,0)</f>
        <v>0</v>
      </c>
      <c r="BI354" s="192">
        <f>IF(N354="nulová",J354,0)</f>
        <v>0</v>
      </c>
      <c r="BJ354" s="17" t="s">
        <v>81</v>
      </c>
      <c r="BK354" s="192">
        <f>ROUND(I354*H354,2)</f>
        <v>0</v>
      </c>
      <c r="BL354" s="17" t="s">
        <v>162</v>
      </c>
      <c r="BM354" s="191" t="s">
        <v>929</v>
      </c>
    </row>
    <row r="355" spans="1:65" s="13" customFormat="1" ht="11.25">
      <c r="B355" s="213"/>
      <c r="C355" s="214"/>
      <c r="D355" s="193" t="s">
        <v>200</v>
      </c>
      <c r="E355" s="215" t="s">
        <v>1</v>
      </c>
      <c r="F355" s="216" t="s">
        <v>2013</v>
      </c>
      <c r="G355" s="214"/>
      <c r="H355" s="217">
        <v>252</v>
      </c>
      <c r="I355" s="218"/>
      <c r="J355" s="214"/>
      <c r="K355" s="214"/>
      <c r="L355" s="219"/>
      <c r="M355" s="220"/>
      <c r="N355" s="221"/>
      <c r="O355" s="221"/>
      <c r="P355" s="221"/>
      <c r="Q355" s="221"/>
      <c r="R355" s="221"/>
      <c r="S355" s="221"/>
      <c r="T355" s="222"/>
      <c r="AT355" s="223" t="s">
        <v>200</v>
      </c>
      <c r="AU355" s="223" t="s">
        <v>81</v>
      </c>
      <c r="AV355" s="13" t="s">
        <v>83</v>
      </c>
      <c r="AW355" s="13" t="s">
        <v>30</v>
      </c>
      <c r="AX355" s="13" t="s">
        <v>73</v>
      </c>
      <c r="AY355" s="223" t="s">
        <v>124</v>
      </c>
    </row>
    <row r="356" spans="1:65" s="14" customFormat="1" ht="11.25">
      <c r="B356" s="224"/>
      <c r="C356" s="225"/>
      <c r="D356" s="193" t="s">
        <v>200</v>
      </c>
      <c r="E356" s="226" t="s">
        <v>1</v>
      </c>
      <c r="F356" s="227" t="s">
        <v>205</v>
      </c>
      <c r="G356" s="225"/>
      <c r="H356" s="228">
        <v>252</v>
      </c>
      <c r="I356" s="229"/>
      <c r="J356" s="225"/>
      <c r="K356" s="225"/>
      <c r="L356" s="230"/>
      <c r="M356" s="231"/>
      <c r="N356" s="232"/>
      <c r="O356" s="232"/>
      <c r="P356" s="232"/>
      <c r="Q356" s="232"/>
      <c r="R356" s="232"/>
      <c r="S356" s="232"/>
      <c r="T356" s="233"/>
      <c r="AT356" s="234" t="s">
        <v>200</v>
      </c>
      <c r="AU356" s="234" t="s">
        <v>81</v>
      </c>
      <c r="AV356" s="14" t="s">
        <v>129</v>
      </c>
      <c r="AW356" s="14" t="s">
        <v>30</v>
      </c>
      <c r="AX356" s="14" t="s">
        <v>81</v>
      </c>
      <c r="AY356" s="234" t="s">
        <v>124</v>
      </c>
    </row>
    <row r="357" spans="1:65" s="2" customFormat="1" ht="37.9" customHeight="1">
      <c r="A357" s="34"/>
      <c r="B357" s="35"/>
      <c r="C357" s="179" t="s">
        <v>930</v>
      </c>
      <c r="D357" s="179" t="s">
        <v>125</v>
      </c>
      <c r="E357" s="180" t="s">
        <v>2014</v>
      </c>
      <c r="F357" s="181" t="s">
        <v>2015</v>
      </c>
      <c r="G357" s="182" t="s">
        <v>526</v>
      </c>
      <c r="H357" s="183">
        <v>2.3359999999999999</v>
      </c>
      <c r="I357" s="184"/>
      <c r="J357" s="185">
        <f>ROUND(I357*H357,2)</f>
        <v>0</v>
      </c>
      <c r="K357" s="186"/>
      <c r="L357" s="39"/>
      <c r="M357" s="187" t="s">
        <v>1</v>
      </c>
      <c r="N357" s="188" t="s">
        <v>38</v>
      </c>
      <c r="O357" s="71"/>
      <c r="P357" s="189">
        <f>O357*H357</f>
        <v>0</v>
      </c>
      <c r="Q357" s="189">
        <v>0</v>
      </c>
      <c r="R357" s="189">
        <f>Q357*H357</f>
        <v>0</v>
      </c>
      <c r="S357" s="189">
        <v>0</v>
      </c>
      <c r="T357" s="190">
        <f>S357*H357</f>
        <v>0</v>
      </c>
      <c r="U357" s="34"/>
      <c r="V357" s="34"/>
      <c r="W357" s="34"/>
      <c r="X357" s="34"/>
      <c r="Y357" s="34"/>
      <c r="Z357" s="34"/>
      <c r="AA357" s="34"/>
      <c r="AB357" s="34"/>
      <c r="AC357" s="34"/>
      <c r="AD357" s="34"/>
      <c r="AE357" s="34"/>
      <c r="AR357" s="191" t="s">
        <v>162</v>
      </c>
      <c r="AT357" s="191" t="s">
        <v>125</v>
      </c>
      <c r="AU357" s="191" t="s">
        <v>81</v>
      </c>
      <c r="AY357" s="17" t="s">
        <v>124</v>
      </c>
      <c r="BE357" s="192">
        <f>IF(N357="základní",J357,0)</f>
        <v>0</v>
      </c>
      <c r="BF357" s="192">
        <f>IF(N357="snížená",J357,0)</f>
        <v>0</v>
      </c>
      <c r="BG357" s="192">
        <f>IF(N357="zákl. přenesená",J357,0)</f>
        <v>0</v>
      </c>
      <c r="BH357" s="192">
        <f>IF(N357="sníž. přenesená",J357,0)</f>
        <v>0</v>
      </c>
      <c r="BI357" s="192">
        <f>IF(N357="nulová",J357,0)</f>
        <v>0</v>
      </c>
      <c r="BJ357" s="17" t="s">
        <v>81</v>
      </c>
      <c r="BK357" s="192">
        <f>ROUND(I357*H357,2)</f>
        <v>0</v>
      </c>
      <c r="BL357" s="17" t="s">
        <v>162</v>
      </c>
      <c r="BM357" s="191" t="s">
        <v>933</v>
      </c>
    </row>
    <row r="358" spans="1:65" s="2" customFormat="1" ht="44.25" customHeight="1">
      <c r="A358" s="34"/>
      <c r="B358" s="35"/>
      <c r="C358" s="179" t="s">
        <v>534</v>
      </c>
      <c r="D358" s="179" t="s">
        <v>125</v>
      </c>
      <c r="E358" s="180" t="s">
        <v>2016</v>
      </c>
      <c r="F358" s="181" t="s">
        <v>2017</v>
      </c>
      <c r="G358" s="182" t="s">
        <v>526</v>
      </c>
      <c r="H358" s="183">
        <v>2.5310000000000001</v>
      </c>
      <c r="I358" s="184"/>
      <c r="J358" s="185">
        <f>ROUND(I358*H358,2)</f>
        <v>0</v>
      </c>
      <c r="K358" s="186"/>
      <c r="L358" s="39"/>
      <c r="M358" s="187" t="s">
        <v>1</v>
      </c>
      <c r="N358" s="188" t="s">
        <v>38</v>
      </c>
      <c r="O358" s="71"/>
      <c r="P358" s="189">
        <f>O358*H358</f>
        <v>0</v>
      </c>
      <c r="Q358" s="189">
        <v>0</v>
      </c>
      <c r="R358" s="189">
        <f>Q358*H358</f>
        <v>0</v>
      </c>
      <c r="S358" s="189">
        <v>0</v>
      </c>
      <c r="T358" s="190">
        <f>S358*H358</f>
        <v>0</v>
      </c>
      <c r="U358" s="34"/>
      <c r="V358" s="34"/>
      <c r="W358" s="34"/>
      <c r="X358" s="34"/>
      <c r="Y358" s="34"/>
      <c r="Z358" s="34"/>
      <c r="AA358" s="34"/>
      <c r="AB358" s="34"/>
      <c r="AC358" s="34"/>
      <c r="AD358" s="34"/>
      <c r="AE358" s="34"/>
      <c r="AR358" s="191" t="s">
        <v>162</v>
      </c>
      <c r="AT358" s="191" t="s">
        <v>125</v>
      </c>
      <c r="AU358" s="191" t="s">
        <v>81</v>
      </c>
      <c r="AY358" s="17" t="s">
        <v>124</v>
      </c>
      <c r="BE358" s="192">
        <f>IF(N358="základní",J358,0)</f>
        <v>0</v>
      </c>
      <c r="BF358" s="192">
        <f>IF(N358="snížená",J358,0)</f>
        <v>0</v>
      </c>
      <c r="BG358" s="192">
        <f>IF(N358="zákl. přenesená",J358,0)</f>
        <v>0</v>
      </c>
      <c r="BH358" s="192">
        <f>IF(N358="sníž. přenesená",J358,0)</f>
        <v>0</v>
      </c>
      <c r="BI358" s="192">
        <f>IF(N358="nulová",J358,0)</f>
        <v>0</v>
      </c>
      <c r="BJ358" s="17" t="s">
        <v>81</v>
      </c>
      <c r="BK358" s="192">
        <f>ROUND(I358*H358,2)</f>
        <v>0</v>
      </c>
      <c r="BL358" s="17" t="s">
        <v>162</v>
      </c>
      <c r="BM358" s="191" t="s">
        <v>941</v>
      </c>
    </row>
    <row r="359" spans="1:65" s="2" customFormat="1" ht="49.15" customHeight="1">
      <c r="A359" s="34"/>
      <c r="B359" s="35"/>
      <c r="C359" s="179" t="s">
        <v>945</v>
      </c>
      <c r="D359" s="179" t="s">
        <v>125</v>
      </c>
      <c r="E359" s="180" t="s">
        <v>2018</v>
      </c>
      <c r="F359" s="181" t="s">
        <v>2019</v>
      </c>
      <c r="G359" s="182" t="s">
        <v>526</v>
      </c>
      <c r="H359" s="183">
        <v>2.5310000000000001</v>
      </c>
      <c r="I359" s="184"/>
      <c r="J359" s="185">
        <f>ROUND(I359*H359,2)</f>
        <v>0</v>
      </c>
      <c r="K359" s="186"/>
      <c r="L359" s="39"/>
      <c r="M359" s="187" t="s">
        <v>1</v>
      </c>
      <c r="N359" s="188" t="s">
        <v>38</v>
      </c>
      <c r="O359" s="71"/>
      <c r="P359" s="189">
        <f>O359*H359</f>
        <v>0</v>
      </c>
      <c r="Q359" s="189">
        <v>0</v>
      </c>
      <c r="R359" s="189">
        <f>Q359*H359</f>
        <v>0</v>
      </c>
      <c r="S359" s="189">
        <v>0</v>
      </c>
      <c r="T359" s="190">
        <f>S359*H359</f>
        <v>0</v>
      </c>
      <c r="U359" s="34"/>
      <c r="V359" s="34"/>
      <c r="W359" s="34"/>
      <c r="X359" s="34"/>
      <c r="Y359" s="34"/>
      <c r="Z359" s="34"/>
      <c r="AA359" s="34"/>
      <c r="AB359" s="34"/>
      <c r="AC359" s="34"/>
      <c r="AD359" s="34"/>
      <c r="AE359" s="34"/>
      <c r="AR359" s="191" t="s">
        <v>162</v>
      </c>
      <c r="AT359" s="191" t="s">
        <v>125</v>
      </c>
      <c r="AU359" s="191" t="s">
        <v>81</v>
      </c>
      <c r="AY359" s="17" t="s">
        <v>124</v>
      </c>
      <c r="BE359" s="192">
        <f>IF(N359="základní",J359,0)</f>
        <v>0</v>
      </c>
      <c r="BF359" s="192">
        <f>IF(N359="snížená",J359,0)</f>
        <v>0</v>
      </c>
      <c r="BG359" s="192">
        <f>IF(N359="zákl. přenesená",J359,0)</f>
        <v>0</v>
      </c>
      <c r="BH359" s="192">
        <f>IF(N359="sníž. přenesená",J359,0)</f>
        <v>0</v>
      </c>
      <c r="BI359" s="192">
        <f>IF(N359="nulová",J359,0)</f>
        <v>0</v>
      </c>
      <c r="BJ359" s="17" t="s">
        <v>81</v>
      </c>
      <c r="BK359" s="192">
        <f>ROUND(I359*H359,2)</f>
        <v>0</v>
      </c>
      <c r="BL359" s="17" t="s">
        <v>162</v>
      </c>
      <c r="BM359" s="191" t="s">
        <v>948</v>
      </c>
    </row>
    <row r="360" spans="1:65" s="11" customFormat="1" ht="25.9" customHeight="1">
      <c r="B360" s="165"/>
      <c r="C360" s="166"/>
      <c r="D360" s="167" t="s">
        <v>72</v>
      </c>
      <c r="E360" s="168" t="s">
        <v>1087</v>
      </c>
      <c r="F360" s="168" t="s">
        <v>1088</v>
      </c>
      <c r="G360" s="166"/>
      <c r="H360" s="166"/>
      <c r="I360" s="169"/>
      <c r="J360" s="170">
        <f>BK360</f>
        <v>0</v>
      </c>
      <c r="K360" s="166"/>
      <c r="L360" s="171"/>
      <c r="M360" s="172"/>
      <c r="N360" s="173"/>
      <c r="O360" s="173"/>
      <c r="P360" s="174">
        <f>SUM(P361:P364)</f>
        <v>0</v>
      </c>
      <c r="Q360" s="173"/>
      <c r="R360" s="174">
        <f>SUM(R361:R364)</f>
        <v>0</v>
      </c>
      <c r="S360" s="173"/>
      <c r="T360" s="175">
        <f>SUM(T361:T364)</f>
        <v>0</v>
      </c>
      <c r="AR360" s="176" t="s">
        <v>83</v>
      </c>
      <c r="AT360" s="177" t="s">
        <v>72</v>
      </c>
      <c r="AU360" s="177" t="s">
        <v>73</v>
      </c>
      <c r="AY360" s="176" t="s">
        <v>124</v>
      </c>
      <c r="BK360" s="178">
        <f>SUM(BK361:BK364)</f>
        <v>0</v>
      </c>
    </row>
    <row r="361" spans="1:65" s="2" customFormat="1" ht="21.75" customHeight="1">
      <c r="A361" s="34"/>
      <c r="B361" s="35"/>
      <c r="C361" s="179" t="s">
        <v>541</v>
      </c>
      <c r="D361" s="179" t="s">
        <v>125</v>
      </c>
      <c r="E361" s="180" t="s">
        <v>2020</v>
      </c>
      <c r="F361" s="181" t="s">
        <v>2021</v>
      </c>
      <c r="G361" s="182" t="s">
        <v>216</v>
      </c>
      <c r="H361" s="183">
        <v>80</v>
      </c>
      <c r="I361" s="184"/>
      <c r="J361" s="185">
        <f>ROUND(I361*H361,2)</f>
        <v>0</v>
      </c>
      <c r="K361" s="186"/>
      <c r="L361" s="39"/>
      <c r="M361" s="187" t="s">
        <v>1</v>
      </c>
      <c r="N361" s="188" t="s">
        <v>38</v>
      </c>
      <c r="O361" s="71"/>
      <c r="P361" s="189">
        <f>O361*H361</f>
        <v>0</v>
      </c>
      <c r="Q361" s="189">
        <v>0</v>
      </c>
      <c r="R361" s="189">
        <f>Q361*H361</f>
        <v>0</v>
      </c>
      <c r="S361" s="189">
        <v>0</v>
      </c>
      <c r="T361" s="190">
        <f>S361*H361</f>
        <v>0</v>
      </c>
      <c r="U361" s="34"/>
      <c r="V361" s="34"/>
      <c r="W361" s="34"/>
      <c r="X361" s="34"/>
      <c r="Y361" s="34"/>
      <c r="Z361" s="34"/>
      <c r="AA361" s="34"/>
      <c r="AB361" s="34"/>
      <c r="AC361" s="34"/>
      <c r="AD361" s="34"/>
      <c r="AE361" s="34"/>
      <c r="AR361" s="191" t="s">
        <v>162</v>
      </c>
      <c r="AT361" s="191" t="s">
        <v>125</v>
      </c>
      <c r="AU361" s="191" t="s">
        <v>81</v>
      </c>
      <c r="AY361" s="17" t="s">
        <v>124</v>
      </c>
      <c r="BE361" s="192">
        <f>IF(N361="základní",J361,0)</f>
        <v>0</v>
      </c>
      <c r="BF361" s="192">
        <f>IF(N361="snížená",J361,0)</f>
        <v>0</v>
      </c>
      <c r="BG361" s="192">
        <f>IF(N361="zákl. přenesená",J361,0)</f>
        <v>0</v>
      </c>
      <c r="BH361" s="192">
        <f>IF(N361="sníž. přenesená",J361,0)</f>
        <v>0</v>
      </c>
      <c r="BI361" s="192">
        <f>IF(N361="nulová",J361,0)</f>
        <v>0</v>
      </c>
      <c r="BJ361" s="17" t="s">
        <v>81</v>
      </c>
      <c r="BK361" s="192">
        <f>ROUND(I361*H361,2)</f>
        <v>0</v>
      </c>
      <c r="BL361" s="17" t="s">
        <v>162</v>
      </c>
      <c r="BM361" s="191" t="s">
        <v>954</v>
      </c>
    </row>
    <row r="362" spans="1:65" s="12" customFormat="1" ht="11.25">
      <c r="B362" s="203"/>
      <c r="C362" s="204"/>
      <c r="D362" s="193" t="s">
        <v>200</v>
      </c>
      <c r="E362" s="205" t="s">
        <v>1</v>
      </c>
      <c r="F362" s="206" t="s">
        <v>1868</v>
      </c>
      <c r="G362" s="204"/>
      <c r="H362" s="205" t="s">
        <v>1</v>
      </c>
      <c r="I362" s="207"/>
      <c r="J362" s="204"/>
      <c r="K362" s="204"/>
      <c r="L362" s="208"/>
      <c r="M362" s="209"/>
      <c r="N362" s="210"/>
      <c r="O362" s="210"/>
      <c r="P362" s="210"/>
      <c r="Q362" s="210"/>
      <c r="R362" s="210"/>
      <c r="S362" s="210"/>
      <c r="T362" s="211"/>
      <c r="AT362" s="212" t="s">
        <v>200</v>
      </c>
      <c r="AU362" s="212" t="s">
        <v>81</v>
      </c>
      <c r="AV362" s="12" t="s">
        <v>81</v>
      </c>
      <c r="AW362" s="12" t="s">
        <v>30</v>
      </c>
      <c r="AX362" s="12" t="s">
        <v>73</v>
      </c>
      <c r="AY362" s="212" t="s">
        <v>124</v>
      </c>
    </row>
    <row r="363" spans="1:65" s="13" customFormat="1" ht="11.25">
      <c r="B363" s="213"/>
      <c r="C363" s="214"/>
      <c r="D363" s="193" t="s">
        <v>200</v>
      </c>
      <c r="E363" s="215" t="s">
        <v>1</v>
      </c>
      <c r="F363" s="216" t="s">
        <v>2022</v>
      </c>
      <c r="G363" s="214"/>
      <c r="H363" s="217">
        <v>80</v>
      </c>
      <c r="I363" s="218"/>
      <c r="J363" s="214"/>
      <c r="K363" s="214"/>
      <c r="L363" s="219"/>
      <c r="M363" s="220"/>
      <c r="N363" s="221"/>
      <c r="O363" s="221"/>
      <c r="P363" s="221"/>
      <c r="Q363" s="221"/>
      <c r="R363" s="221"/>
      <c r="S363" s="221"/>
      <c r="T363" s="222"/>
      <c r="AT363" s="223" t="s">
        <v>200</v>
      </c>
      <c r="AU363" s="223" t="s">
        <v>81</v>
      </c>
      <c r="AV363" s="13" t="s">
        <v>83</v>
      </c>
      <c r="AW363" s="13" t="s">
        <v>30</v>
      </c>
      <c r="AX363" s="13" t="s">
        <v>73</v>
      </c>
      <c r="AY363" s="223" t="s">
        <v>124</v>
      </c>
    </row>
    <row r="364" spans="1:65" s="14" customFormat="1" ht="11.25">
      <c r="B364" s="224"/>
      <c r="C364" s="225"/>
      <c r="D364" s="193" t="s">
        <v>200</v>
      </c>
      <c r="E364" s="226" t="s">
        <v>1</v>
      </c>
      <c r="F364" s="227" t="s">
        <v>205</v>
      </c>
      <c r="G364" s="225"/>
      <c r="H364" s="228">
        <v>80</v>
      </c>
      <c r="I364" s="229"/>
      <c r="J364" s="225"/>
      <c r="K364" s="225"/>
      <c r="L364" s="230"/>
      <c r="M364" s="231"/>
      <c r="N364" s="232"/>
      <c r="O364" s="232"/>
      <c r="P364" s="232"/>
      <c r="Q364" s="232"/>
      <c r="R364" s="232"/>
      <c r="S364" s="232"/>
      <c r="T364" s="233"/>
      <c r="AT364" s="234" t="s">
        <v>200</v>
      </c>
      <c r="AU364" s="234" t="s">
        <v>81</v>
      </c>
      <c r="AV364" s="14" t="s">
        <v>129</v>
      </c>
      <c r="AW364" s="14" t="s">
        <v>30</v>
      </c>
      <c r="AX364" s="14" t="s">
        <v>81</v>
      </c>
      <c r="AY364" s="234" t="s">
        <v>124</v>
      </c>
    </row>
    <row r="365" spans="1:65" s="11" customFormat="1" ht="25.9" customHeight="1">
      <c r="B365" s="165"/>
      <c r="C365" s="166"/>
      <c r="D365" s="167" t="s">
        <v>72</v>
      </c>
      <c r="E365" s="168" t="s">
        <v>2023</v>
      </c>
      <c r="F365" s="168" t="s">
        <v>2024</v>
      </c>
      <c r="G365" s="166"/>
      <c r="H365" s="166"/>
      <c r="I365" s="169"/>
      <c r="J365" s="170">
        <f>BK365</f>
        <v>0</v>
      </c>
      <c r="K365" s="166"/>
      <c r="L365" s="171"/>
      <c r="M365" s="172"/>
      <c r="N365" s="173"/>
      <c r="O365" s="173"/>
      <c r="P365" s="174">
        <f>SUM(P366:P389)</f>
        <v>0</v>
      </c>
      <c r="Q365" s="173"/>
      <c r="R365" s="174">
        <f>SUM(R366:R389)</f>
        <v>0</v>
      </c>
      <c r="S365" s="173"/>
      <c r="T365" s="175">
        <f>SUM(T366:T389)</f>
        <v>0</v>
      </c>
      <c r="AR365" s="176" t="s">
        <v>83</v>
      </c>
      <c r="AT365" s="177" t="s">
        <v>72</v>
      </c>
      <c r="AU365" s="177" t="s">
        <v>73</v>
      </c>
      <c r="AY365" s="176" t="s">
        <v>124</v>
      </c>
      <c r="BK365" s="178">
        <f>SUM(BK366:BK389)</f>
        <v>0</v>
      </c>
    </row>
    <row r="366" spans="1:65" s="2" customFormat="1" ht="24.2" customHeight="1">
      <c r="A366" s="34"/>
      <c r="B366" s="35"/>
      <c r="C366" s="179" t="s">
        <v>2025</v>
      </c>
      <c r="D366" s="179" t="s">
        <v>125</v>
      </c>
      <c r="E366" s="180" t="s">
        <v>2026</v>
      </c>
      <c r="F366" s="181" t="s">
        <v>2027</v>
      </c>
      <c r="G366" s="182" t="s">
        <v>235</v>
      </c>
      <c r="H366" s="183">
        <v>900</v>
      </c>
      <c r="I366" s="184"/>
      <c r="J366" s="185">
        <f>ROUND(I366*H366,2)</f>
        <v>0</v>
      </c>
      <c r="K366" s="186"/>
      <c r="L366" s="39"/>
      <c r="M366" s="187" t="s">
        <v>1</v>
      </c>
      <c r="N366" s="188" t="s">
        <v>38</v>
      </c>
      <c r="O366" s="71"/>
      <c r="P366" s="189">
        <f>O366*H366</f>
        <v>0</v>
      </c>
      <c r="Q366" s="189">
        <v>0</v>
      </c>
      <c r="R366" s="189">
        <f>Q366*H366</f>
        <v>0</v>
      </c>
      <c r="S366" s="189">
        <v>0</v>
      </c>
      <c r="T366" s="190">
        <f>S366*H366</f>
        <v>0</v>
      </c>
      <c r="U366" s="34"/>
      <c r="V366" s="34"/>
      <c r="W366" s="34"/>
      <c r="X366" s="34"/>
      <c r="Y366" s="34"/>
      <c r="Z366" s="34"/>
      <c r="AA366" s="34"/>
      <c r="AB366" s="34"/>
      <c r="AC366" s="34"/>
      <c r="AD366" s="34"/>
      <c r="AE366" s="34"/>
      <c r="AR366" s="191" t="s">
        <v>162</v>
      </c>
      <c r="AT366" s="191" t="s">
        <v>125</v>
      </c>
      <c r="AU366" s="191" t="s">
        <v>81</v>
      </c>
      <c r="AY366" s="17" t="s">
        <v>124</v>
      </c>
      <c r="BE366" s="192">
        <f>IF(N366="základní",J366,0)</f>
        <v>0</v>
      </c>
      <c r="BF366" s="192">
        <f>IF(N366="snížená",J366,0)</f>
        <v>0</v>
      </c>
      <c r="BG366" s="192">
        <f>IF(N366="zákl. přenesená",J366,0)</f>
        <v>0</v>
      </c>
      <c r="BH366" s="192">
        <f>IF(N366="sníž. přenesená",J366,0)</f>
        <v>0</v>
      </c>
      <c r="BI366" s="192">
        <f>IF(N366="nulová",J366,0)</f>
        <v>0</v>
      </c>
      <c r="BJ366" s="17" t="s">
        <v>81</v>
      </c>
      <c r="BK366" s="192">
        <f>ROUND(I366*H366,2)</f>
        <v>0</v>
      </c>
      <c r="BL366" s="17" t="s">
        <v>162</v>
      </c>
      <c r="BM366" s="191" t="s">
        <v>1685</v>
      </c>
    </row>
    <row r="367" spans="1:65" s="12" customFormat="1" ht="11.25">
      <c r="B367" s="203"/>
      <c r="C367" s="204"/>
      <c r="D367" s="193" t="s">
        <v>200</v>
      </c>
      <c r="E367" s="205" t="s">
        <v>1</v>
      </c>
      <c r="F367" s="206" t="s">
        <v>1868</v>
      </c>
      <c r="G367" s="204"/>
      <c r="H367" s="205" t="s">
        <v>1</v>
      </c>
      <c r="I367" s="207"/>
      <c r="J367" s="204"/>
      <c r="K367" s="204"/>
      <c r="L367" s="208"/>
      <c r="M367" s="209"/>
      <c r="N367" s="210"/>
      <c r="O367" s="210"/>
      <c r="P367" s="210"/>
      <c r="Q367" s="210"/>
      <c r="R367" s="210"/>
      <c r="S367" s="210"/>
      <c r="T367" s="211"/>
      <c r="AT367" s="212" t="s">
        <v>200</v>
      </c>
      <c r="AU367" s="212" t="s">
        <v>81</v>
      </c>
      <c r="AV367" s="12" t="s">
        <v>81</v>
      </c>
      <c r="AW367" s="12" t="s">
        <v>30</v>
      </c>
      <c r="AX367" s="12" t="s">
        <v>73</v>
      </c>
      <c r="AY367" s="212" t="s">
        <v>124</v>
      </c>
    </row>
    <row r="368" spans="1:65" s="13" customFormat="1" ht="11.25">
      <c r="B368" s="213"/>
      <c r="C368" s="214"/>
      <c r="D368" s="193" t="s">
        <v>200</v>
      </c>
      <c r="E368" s="215" t="s">
        <v>1</v>
      </c>
      <c r="F368" s="216" t="s">
        <v>2028</v>
      </c>
      <c r="G368" s="214"/>
      <c r="H368" s="217">
        <v>900</v>
      </c>
      <c r="I368" s="218"/>
      <c r="J368" s="214"/>
      <c r="K368" s="214"/>
      <c r="L368" s="219"/>
      <c r="M368" s="220"/>
      <c r="N368" s="221"/>
      <c r="O368" s="221"/>
      <c r="P368" s="221"/>
      <c r="Q368" s="221"/>
      <c r="R368" s="221"/>
      <c r="S368" s="221"/>
      <c r="T368" s="222"/>
      <c r="AT368" s="223" t="s">
        <v>200</v>
      </c>
      <c r="AU368" s="223" t="s">
        <v>81</v>
      </c>
      <c r="AV368" s="13" t="s">
        <v>83</v>
      </c>
      <c r="AW368" s="13" t="s">
        <v>30</v>
      </c>
      <c r="AX368" s="13" t="s">
        <v>73</v>
      </c>
      <c r="AY368" s="223" t="s">
        <v>124</v>
      </c>
    </row>
    <row r="369" spans="1:65" s="14" customFormat="1" ht="11.25">
      <c r="B369" s="224"/>
      <c r="C369" s="225"/>
      <c r="D369" s="193" t="s">
        <v>200</v>
      </c>
      <c r="E369" s="226" t="s">
        <v>1</v>
      </c>
      <c r="F369" s="227" t="s">
        <v>205</v>
      </c>
      <c r="G369" s="225"/>
      <c r="H369" s="228">
        <v>900</v>
      </c>
      <c r="I369" s="229"/>
      <c r="J369" s="225"/>
      <c r="K369" s="225"/>
      <c r="L369" s="230"/>
      <c r="M369" s="231"/>
      <c r="N369" s="232"/>
      <c r="O369" s="232"/>
      <c r="P369" s="232"/>
      <c r="Q369" s="232"/>
      <c r="R369" s="232"/>
      <c r="S369" s="232"/>
      <c r="T369" s="233"/>
      <c r="AT369" s="234" t="s">
        <v>200</v>
      </c>
      <c r="AU369" s="234" t="s">
        <v>81</v>
      </c>
      <c r="AV369" s="14" t="s">
        <v>129</v>
      </c>
      <c r="AW369" s="14" t="s">
        <v>30</v>
      </c>
      <c r="AX369" s="14" t="s">
        <v>81</v>
      </c>
      <c r="AY369" s="234" t="s">
        <v>124</v>
      </c>
    </row>
    <row r="370" spans="1:65" s="2" customFormat="1" ht="37.9" customHeight="1">
      <c r="A370" s="34"/>
      <c r="B370" s="35"/>
      <c r="C370" s="179" t="s">
        <v>548</v>
      </c>
      <c r="D370" s="179" t="s">
        <v>125</v>
      </c>
      <c r="E370" s="180" t="s">
        <v>2029</v>
      </c>
      <c r="F370" s="181" t="s">
        <v>2030</v>
      </c>
      <c r="G370" s="182" t="s">
        <v>235</v>
      </c>
      <c r="H370" s="183">
        <v>50</v>
      </c>
      <c r="I370" s="184"/>
      <c r="J370" s="185">
        <f>ROUND(I370*H370,2)</f>
        <v>0</v>
      </c>
      <c r="K370" s="186"/>
      <c r="L370" s="39"/>
      <c r="M370" s="187" t="s">
        <v>1</v>
      </c>
      <c r="N370" s="188" t="s">
        <v>38</v>
      </c>
      <c r="O370" s="71"/>
      <c r="P370" s="189">
        <f>O370*H370</f>
        <v>0</v>
      </c>
      <c r="Q370" s="189">
        <v>0</v>
      </c>
      <c r="R370" s="189">
        <f>Q370*H370</f>
        <v>0</v>
      </c>
      <c r="S370" s="189">
        <v>0</v>
      </c>
      <c r="T370" s="190">
        <f>S370*H370</f>
        <v>0</v>
      </c>
      <c r="U370" s="34"/>
      <c r="V370" s="34"/>
      <c r="W370" s="34"/>
      <c r="X370" s="34"/>
      <c r="Y370" s="34"/>
      <c r="Z370" s="34"/>
      <c r="AA370" s="34"/>
      <c r="AB370" s="34"/>
      <c r="AC370" s="34"/>
      <c r="AD370" s="34"/>
      <c r="AE370" s="34"/>
      <c r="AR370" s="191" t="s">
        <v>162</v>
      </c>
      <c r="AT370" s="191" t="s">
        <v>125</v>
      </c>
      <c r="AU370" s="191" t="s">
        <v>81</v>
      </c>
      <c r="AY370" s="17" t="s">
        <v>124</v>
      </c>
      <c r="BE370" s="192">
        <f>IF(N370="základní",J370,0)</f>
        <v>0</v>
      </c>
      <c r="BF370" s="192">
        <f>IF(N370="snížená",J370,0)</f>
        <v>0</v>
      </c>
      <c r="BG370" s="192">
        <f>IF(N370="zákl. přenesená",J370,0)</f>
        <v>0</v>
      </c>
      <c r="BH370" s="192">
        <f>IF(N370="sníž. přenesená",J370,0)</f>
        <v>0</v>
      </c>
      <c r="BI370" s="192">
        <f>IF(N370="nulová",J370,0)</f>
        <v>0</v>
      </c>
      <c r="BJ370" s="17" t="s">
        <v>81</v>
      </c>
      <c r="BK370" s="192">
        <f>ROUND(I370*H370,2)</f>
        <v>0</v>
      </c>
      <c r="BL370" s="17" t="s">
        <v>162</v>
      </c>
      <c r="BM370" s="191" t="s">
        <v>959</v>
      </c>
    </row>
    <row r="371" spans="1:65" s="12" customFormat="1" ht="11.25">
      <c r="B371" s="203"/>
      <c r="C371" s="204"/>
      <c r="D371" s="193" t="s">
        <v>200</v>
      </c>
      <c r="E371" s="205" t="s">
        <v>1</v>
      </c>
      <c r="F371" s="206" t="s">
        <v>1868</v>
      </c>
      <c r="G371" s="204"/>
      <c r="H371" s="205" t="s">
        <v>1</v>
      </c>
      <c r="I371" s="207"/>
      <c r="J371" s="204"/>
      <c r="K371" s="204"/>
      <c r="L371" s="208"/>
      <c r="M371" s="209"/>
      <c r="N371" s="210"/>
      <c r="O371" s="210"/>
      <c r="P371" s="210"/>
      <c r="Q371" s="210"/>
      <c r="R371" s="210"/>
      <c r="S371" s="210"/>
      <c r="T371" s="211"/>
      <c r="AT371" s="212" t="s">
        <v>200</v>
      </c>
      <c r="AU371" s="212" t="s">
        <v>81</v>
      </c>
      <c r="AV371" s="12" t="s">
        <v>81</v>
      </c>
      <c r="AW371" s="12" t="s">
        <v>30</v>
      </c>
      <c r="AX371" s="12" t="s">
        <v>73</v>
      </c>
      <c r="AY371" s="212" t="s">
        <v>124</v>
      </c>
    </row>
    <row r="372" spans="1:65" s="13" customFormat="1" ht="11.25">
      <c r="B372" s="213"/>
      <c r="C372" s="214"/>
      <c r="D372" s="193" t="s">
        <v>200</v>
      </c>
      <c r="E372" s="215" t="s">
        <v>1</v>
      </c>
      <c r="F372" s="216" t="s">
        <v>332</v>
      </c>
      <c r="G372" s="214"/>
      <c r="H372" s="217">
        <v>50</v>
      </c>
      <c r="I372" s="218"/>
      <c r="J372" s="214"/>
      <c r="K372" s="214"/>
      <c r="L372" s="219"/>
      <c r="M372" s="220"/>
      <c r="N372" s="221"/>
      <c r="O372" s="221"/>
      <c r="P372" s="221"/>
      <c r="Q372" s="221"/>
      <c r="R372" s="221"/>
      <c r="S372" s="221"/>
      <c r="T372" s="222"/>
      <c r="AT372" s="223" t="s">
        <v>200</v>
      </c>
      <c r="AU372" s="223" t="s">
        <v>81</v>
      </c>
      <c r="AV372" s="13" t="s">
        <v>83</v>
      </c>
      <c r="AW372" s="13" t="s">
        <v>30</v>
      </c>
      <c r="AX372" s="13" t="s">
        <v>73</v>
      </c>
      <c r="AY372" s="223" t="s">
        <v>124</v>
      </c>
    </row>
    <row r="373" spans="1:65" s="14" customFormat="1" ht="11.25">
      <c r="B373" s="224"/>
      <c r="C373" s="225"/>
      <c r="D373" s="193" t="s">
        <v>200</v>
      </c>
      <c r="E373" s="226" t="s">
        <v>1</v>
      </c>
      <c r="F373" s="227" t="s">
        <v>205</v>
      </c>
      <c r="G373" s="225"/>
      <c r="H373" s="228">
        <v>50</v>
      </c>
      <c r="I373" s="229"/>
      <c r="J373" s="225"/>
      <c r="K373" s="225"/>
      <c r="L373" s="230"/>
      <c r="M373" s="231"/>
      <c r="N373" s="232"/>
      <c r="O373" s="232"/>
      <c r="P373" s="232"/>
      <c r="Q373" s="232"/>
      <c r="R373" s="232"/>
      <c r="S373" s="232"/>
      <c r="T373" s="233"/>
      <c r="AT373" s="234" t="s">
        <v>200</v>
      </c>
      <c r="AU373" s="234" t="s">
        <v>81</v>
      </c>
      <c r="AV373" s="14" t="s">
        <v>129</v>
      </c>
      <c r="AW373" s="14" t="s">
        <v>30</v>
      </c>
      <c r="AX373" s="14" t="s">
        <v>81</v>
      </c>
      <c r="AY373" s="234" t="s">
        <v>124</v>
      </c>
    </row>
    <row r="374" spans="1:65" s="2" customFormat="1" ht="37.9" customHeight="1">
      <c r="A374" s="34"/>
      <c r="B374" s="35"/>
      <c r="C374" s="179" t="s">
        <v>960</v>
      </c>
      <c r="D374" s="179" t="s">
        <v>125</v>
      </c>
      <c r="E374" s="180" t="s">
        <v>2031</v>
      </c>
      <c r="F374" s="181" t="s">
        <v>2032</v>
      </c>
      <c r="G374" s="182" t="s">
        <v>235</v>
      </c>
      <c r="H374" s="183">
        <v>900</v>
      </c>
      <c r="I374" s="184"/>
      <c r="J374" s="185">
        <f>ROUND(I374*H374,2)</f>
        <v>0</v>
      </c>
      <c r="K374" s="186"/>
      <c r="L374" s="39"/>
      <c r="M374" s="187" t="s">
        <v>1</v>
      </c>
      <c r="N374" s="188" t="s">
        <v>38</v>
      </c>
      <c r="O374" s="71"/>
      <c r="P374" s="189">
        <f>O374*H374</f>
        <v>0</v>
      </c>
      <c r="Q374" s="189">
        <v>0</v>
      </c>
      <c r="R374" s="189">
        <f>Q374*H374</f>
        <v>0</v>
      </c>
      <c r="S374" s="189">
        <v>0</v>
      </c>
      <c r="T374" s="190">
        <f>S374*H374</f>
        <v>0</v>
      </c>
      <c r="U374" s="34"/>
      <c r="V374" s="34"/>
      <c r="W374" s="34"/>
      <c r="X374" s="34"/>
      <c r="Y374" s="34"/>
      <c r="Z374" s="34"/>
      <c r="AA374" s="34"/>
      <c r="AB374" s="34"/>
      <c r="AC374" s="34"/>
      <c r="AD374" s="34"/>
      <c r="AE374" s="34"/>
      <c r="AR374" s="191" t="s">
        <v>162</v>
      </c>
      <c r="AT374" s="191" t="s">
        <v>125</v>
      </c>
      <c r="AU374" s="191" t="s">
        <v>81</v>
      </c>
      <c r="AY374" s="17" t="s">
        <v>124</v>
      </c>
      <c r="BE374" s="192">
        <f>IF(N374="základní",J374,0)</f>
        <v>0</v>
      </c>
      <c r="BF374" s="192">
        <f>IF(N374="snížená",J374,0)</f>
        <v>0</v>
      </c>
      <c r="BG374" s="192">
        <f>IF(N374="zákl. přenesená",J374,0)</f>
        <v>0</v>
      </c>
      <c r="BH374" s="192">
        <f>IF(N374="sníž. přenesená",J374,0)</f>
        <v>0</v>
      </c>
      <c r="BI374" s="192">
        <f>IF(N374="nulová",J374,0)</f>
        <v>0</v>
      </c>
      <c r="BJ374" s="17" t="s">
        <v>81</v>
      </c>
      <c r="BK374" s="192">
        <f>ROUND(I374*H374,2)</f>
        <v>0</v>
      </c>
      <c r="BL374" s="17" t="s">
        <v>162</v>
      </c>
      <c r="BM374" s="191" t="s">
        <v>963</v>
      </c>
    </row>
    <row r="375" spans="1:65" s="12" customFormat="1" ht="11.25">
      <c r="B375" s="203"/>
      <c r="C375" s="204"/>
      <c r="D375" s="193" t="s">
        <v>200</v>
      </c>
      <c r="E375" s="205" t="s">
        <v>1</v>
      </c>
      <c r="F375" s="206" t="s">
        <v>2033</v>
      </c>
      <c r="G375" s="204"/>
      <c r="H375" s="205" t="s">
        <v>1</v>
      </c>
      <c r="I375" s="207"/>
      <c r="J375" s="204"/>
      <c r="K375" s="204"/>
      <c r="L375" s="208"/>
      <c r="M375" s="209"/>
      <c r="N375" s="210"/>
      <c r="O375" s="210"/>
      <c r="P375" s="210"/>
      <c r="Q375" s="210"/>
      <c r="R375" s="210"/>
      <c r="S375" s="210"/>
      <c r="T375" s="211"/>
      <c r="AT375" s="212" t="s">
        <v>200</v>
      </c>
      <c r="AU375" s="212" t="s">
        <v>81</v>
      </c>
      <c r="AV375" s="12" t="s">
        <v>81</v>
      </c>
      <c r="AW375" s="12" t="s">
        <v>30</v>
      </c>
      <c r="AX375" s="12" t="s">
        <v>73</v>
      </c>
      <c r="AY375" s="212" t="s">
        <v>124</v>
      </c>
    </row>
    <row r="376" spans="1:65" s="13" customFormat="1" ht="11.25">
      <c r="B376" s="213"/>
      <c r="C376" s="214"/>
      <c r="D376" s="193" t="s">
        <v>200</v>
      </c>
      <c r="E376" s="215" t="s">
        <v>1</v>
      </c>
      <c r="F376" s="216" t="s">
        <v>2034</v>
      </c>
      <c r="G376" s="214"/>
      <c r="H376" s="217">
        <v>900</v>
      </c>
      <c r="I376" s="218"/>
      <c r="J376" s="214"/>
      <c r="K376" s="214"/>
      <c r="L376" s="219"/>
      <c r="M376" s="220"/>
      <c r="N376" s="221"/>
      <c r="O376" s="221"/>
      <c r="P376" s="221"/>
      <c r="Q376" s="221"/>
      <c r="R376" s="221"/>
      <c r="S376" s="221"/>
      <c r="T376" s="222"/>
      <c r="AT376" s="223" t="s">
        <v>200</v>
      </c>
      <c r="AU376" s="223" t="s">
        <v>81</v>
      </c>
      <c r="AV376" s="13" t="s">
        <v>83</v>
      </c>
      <c r="AW376" s="13" t="s">
        <v>30</v>
      </c>
      <c r="AX376" s="13" t="s">
        <v>73</v>
      </c>
      <c r="AY376" s="223" t="s">
        <v>124</v>
      </c>
    </row>
    <row r="377" spans="1:65" s="14" customFormat="1" ht="11.25">
      <c r="B377" s="224"/>
      <c r="C377" s="225"/>
      <c r="D377" s="193" t="s">
        <v>200</v>
      </c>
      <c r="E377" s="226" t="s">
        <v>1</v>
      </c>
      <c r="F377" s="227" t="s">
        <v>205</v>
      </c>
      <c r="G377" s="225"/>
      <c r="H377" s="228">
        <v>900</v>
      </c>
      <c r="I377" s="229"/>
      <c r="J377" s="225"/>
      <c r="K377" s="225"/>
      <c r="L377" s="230"/>
      <c r="M377" s="231"/>
      <c r="N377" s="232"/>
      <c r="O377" s="232"/>
      <c r="P377" s="232"/>
      <c r="Q377" s="232"/>
      <c r="R377" s="232"/>
      <c r="S377" s="232"/>
      <c r="T377" s="233"/>
      <c r="AT377" s="234" t="s">
        <v>200</v>
      </c>
      <c r="AU377" s="234" t="s">
        <v>81</v>
      </c>
      <c r="AV377" s="14" t="s">
        <v>129</v>
      </c>
      <c r="AW377" s="14" t="s">
        <v>30</v>
      </c>
      <c r="AX377" s="14" t="s">
        <v>81</v>
      </c>
      <c r="AY377" s="234" t="s">
        <v>124</v>
      </c>
    </row>
    <row r="378" spans="1:65" s="2" customFormat="1" ht="37.9" customHeight="1">
      <c r="A378" s="34"/>
      <c r="B378" s="35"/>
      <c r="C378" s="179" t="s">
        <v>552</v>
      </c>
      <c r="D378" s="179" t="s">
        <v>125</v>
      </c>
      <c r="E378" s="180" t="s">
        <v>2035</v>
      </c>
      <c r="F378" s="181" t="s">
        <v>2036</v>
      </c>
      <c r="G378" s="182" t="s">
        <v>235</v>
      </c>
      <c r="H378" s="183">
        <v>50</v>
      </c>
      <c r="I378" s="184"/>
      <c r="J378" s="185">
        <f>ROUND(I378*H378,2)</f>
        <v>0</v>
      </c>
      <c r="K378" s="186"/>
      <c r="L378" s="39"/>
      <c r="M378" s="187" t="s">
        <v>1</v>
      </c>
      <c r="N378" s="188" t="s">
        <v>38</v>
      </c>
      <c r="O378" s="71"/>
      <c r="P378" s="189">
        <f>O378*H378</f>
        <v>0</v>
      </c>
      <c r="Q378" s="189">
        <v>0</v>
      </c>
      <c r="R378" s="189">
        <f>Q378*H378</f>
        <v>0</v>
      </c>
      <c r="S378" s="189">
        <v>0</v>
      </c>
      <c r="T378" s="190">
        <f>S378*H378</f>
        <v>0</v>
      </c>
      <c r="U378" s="34"/>
      <c r="V378" s="34"/>
      <c r="W378" s="34"/>
      <c r="X378" s="34"/>
      <c r="Y378" s="34"/>
      <c r="Z378" s="34"/>
      <c r="AA378" s="34"/>
      <c r="AB378" s="34"/>
      <c r="AC378" s="34"/>
      <c r="AD378" s="34"/>
      <c r="AE378" s="34"/>
      <c r="AR378" s="191" t="s">
        <v>162</v>
      </c>
      <c r="AT378" s="191" t="s">
        <v>125</v>
      </c>
      <c r="AU378" s="191" t="s">
        <v>81</v>
      </c>
      <c r="AY378" s="17" t="s">
        <v>124</v>
      </c>
      <c r="BE378" s="192">
        <f>IF(N378="základní",J378,0)</f>
        <v>0</v>
      </c>
      <c r="BF378" s="192">
        <f>IF(N378="snížená",J378,0)</f>
        <v>0</v>
      </c>
      <c r="BG378" s="192">
        <f>IF(N378="zákl. přenesená",J378,0)</f>
        <v>0</v>
      </c>
      <c r="BH378" s="192">
        <f>IF(N378="sníž. přenesená",J378,0)</f>
        <v>0</v>
      </c>
      <c r="BI378" s="192">
        <f>IF(N378="nulová",J378,0)</f>
        <v>0</v>
      </c>
      <c r="BJ378" s="17" t="s">
        <v>81</v>
      </c>
      <c r="BK378" s="192">
        <f>ROUND(I378*H378,2)</f>
        <v>0</v>
      </c>
      <c r="BL378" s="17" t="s">
        <v>162</v>
      </c>
      <c r="BM378" s="191" t="s">
        <v>968</v>
      </c>
    </row>
    <row r="379" spans="1:65" s="12" customFormat="1" ht="11.25">
      <c r="B379" s="203"/>
      <c r="C379" s="204"/>
      <c r="D379" s="193" t="s">
        <v>200</v>
      </c>
      <c r="E379" s="205" t="s">
        <v>1</v>
      </c>
      <c r="F379" s="206" t="s">
        <v>2037</v>
      </c>
      <c r="G379" s="204"/>
      <c r="H379" s="205" t="s">
        <v>1</v>
      </c>
      <c r="I379" s="207"/>
      <c r="J379" s="204"/>
      <c r="K379" s="204"/>
      <c r="L379" s="208"/>
      <c r="M379" s="209"/>
      <c r="N379" s="210"/>
      <c r="O379" s="210"/>
      <c r="P379" s="210"/>
      <c r="Q379" s="210"/>
      <c r="R379" s="210"/>
      <c r="S379" s="210"/>
      <c r="T379" s="211"/>
      <c r="AT379" s="212" t="s">
        <v>200</v>
      </c>
      <c r="AU379" s="212" t="s">
        <v>81</v>
      </c>
      <c r="AV379" s="12" t="s">
        <v>81</v>
      </c>
      <c r="AW379" s="12" t="s">
        <v>30</v>
      </c>
      <c r="AX379" s="12" t="s">
        <v>73</v>
      </c>
      <c r="AY379" s="212" t="s">
        <v>124</v>
      </c>
    </row>
    <row r="380" spans="1:65" s="13" customFormat="1" ht="11.25">
      <c r="B380" s="213"/>
      <c r="C380" s="214"/>
      <c r="D380" s="193" t="s">
        <v>200</v>
      </c>
      <c r="E380" s="215" t="s">
        <v>1</v>
      </c>
      <c r="F380" s="216" t="s">
        <v>332</v>
      </c>
      <c r="G380" s="214"/>
      <c r="H380" s="217">
        <v>50</v>
      </c>
      <c r="I380" s="218"/>
      <c r="J380" s="214"/>
      <c r="K380" s="214"/>
      <c r="L380" s="219"/>
      <c r="M380" s="220"/>
      <c r="N380" s="221"/>
      <c r="O380" s="221"/>
      <c r="P380" s="221"/>
      <c r="Q380" s="221"/>
      <c r="R380" s="221"/>
      <c r="S380" s="221"/>
      <c r="T380" s="222"/>
      <c r="AT380" s="223" t="s">
        <v>200</v>
      </c>
      <c r="AU380" s="223" t="s">
        <v>81</v>
      </c>
      <c r="AV380" s="13" t="s">
        <v>83</v>
      </c>
      <c r="AW380" s="13" t="s">
        <v>30</v>
      </c>
      <c r="AX380" s="13" t="s">
        <v>73</v>
      </c>
      <c r="AY380" s="223" t="s">
        <v>124</v>
      </c>
    </row>
    <row r="381" spans="1:65" s="14" customFormat="1" ht="11.25">
      <c r="B381" s="224"/>
      <c r="C381" s="225"/>
      <c r="D381" s="193" t="s">
        <v>200</v>
      </c>
      <c r="E381" s="226" t="s">
        <v>1</v>
      </c>
      <c r="F381" s="227" t="s">
        <v>205</v>
      </c>
      <c r="G381" s="225"/>
      <c r="H381" s="228">
        <v>50</v>
      </c>
      <c r="I381" s="229"/>
      <c r="J381" s="225"/>
      <c r="K381" s="225"/>
      <c r="L381" s="230"/>
      <c r="M381" s="231"/>
      <c r="N381" s="232"/>
      <c r="O381" s="232"/>
      <c r="P381" s="232"/>
      <c r="Q381" s="232"/>
      <c r="R381" s="232"/>
      <c r="S381" s="232"/>
      <c r="T381" s="233"/>
      <c r="AT381" s="234" t="s">
        <v>200</v>
      </c>
      <c r="AU381" s="234" t="s">
        <v>81</v>
      </c>
      <c r="AV381" s="14" t="s">
        <v>129</v>
      </c>
      <c r="AW381" s="14" t="s">
        <v>30</v>
      </c>
      <c r="AX381" s="14" t="s">
        <v>81</v>
      </c>
      <c r="AY381" s="234" t="s">
        <v>124</v>
      </c>
    </row>
    <row r="382" spans="1:65" s="2" customFormat="1" ht="33" customHeight="1">
      <c r="A382" s="34"/>
      <c r="B382" s="35"/>
      <c r="C382" s="179" t="s">
        <v>971</v>
      </c>
      <c r="D382" s="179" t="s">
        <v>125</v>
      </c>
      <c r="E382" s="180" t="s">
        <v>2038</v>
      </c>
      <c r="F382" s="181" t="s">
        <v>2039</v>
      </c>
      <c r="G382" s="182" t="s">
        <v>235</v>
      </c>
      <c r="H382" s="183">
        <v>900</v>
      </c>
      <c r="I382" s="184"/>
      <c r="J382" s="185">
        <f>ROUND(I382*H382,2)</f>
        <v>0</v>
      </c>
      <c r="K382" s="186"/>
      <c r="L382" s="39"/>
      <c r="M382" s="187" t="s">
        <v>1</v>
      </c>
      <c r="N382" s="188" t="s">
        <v>38</v>
      </c>
      <c r="O382" s="71"/>
      <c r="P382" s="189">
        <f>O382*H382</f>
        <v>0</v>
      </c>
      <c r="Q382" s="189">
        <v>0</v>
      </c>
      <c r="R382" s="189">
        <f>Q382*H382</f>
        <v>0</v>
      </c>
      <c r="S382" s="189">
        <v>0</v>
      </c>
      <c r="T382" s="190">
        <f>S382*H382</f>
        <v>0</v>
      </c>
      <c r="U382" s="34"/>
      <c r="V382" s="34"/>
      <c r="W382" s="34"/>
      <c r="X382" s="34"/>
      <c r="Y382" s="34"/>
      <c r="Z382" s="34"/>
      <c r="AA382" s="34"/>
      <c r="AB382" s="34"/>
      <c r="AC382" s="34"/>
      <c r="AD382" s="34"/>
      <c r="AE382" s="34"/>
      <c r="AR382" s="191" t="s">
        <v>162</v>
      </c>
      <c r="AT382" s="191" t="s">
        <v>125</v>
      </c>
      <c r="AU382" s="191" t="s">
        <v>81</v>
      </c>
      <c r="AY382" s="17" t="s">
        <v>124</v>
      </c>
      <c r="BE382" s="192">
        <f>IF(N382="základní",J382,0)</f>
        <v>0</v>
      </c>
      <c r="BF382" s="192">
        <f>IF(N382="snížená",J382,0)</f>
        <v>0</v>
      </c>
      <c r="BG382" s="192">
        <f>IF(N382="zákl. přenesená",J382,0)</f>
        <v>0</v>
      </c>
      <c r="BH382" s="192">
        <f>IF(N382="sníž. přenesená",J382,0)</f>
        <v>0</v>
      </c>
      <c r="BI382" s="192">
        <f>IF(N382="nulová",J382,0)</f>
        <v>0</v>
      </c>
      <c r="BJ382" s="17" t="s">
        <v>81</v>
      </c>
      <c r="BK382" s="192">
        <f>ROUND(I382*H382,2)</f>
        <v>0</v>
      </c>
      <c r="BL382" s="17" t="s">
        <v>162</v>
      </c>
      <c r="BM382" s="191" t="s">
        <v>974</v>
      </c>
    </row>
    <row r="383" spans="1:65" s="12" customFormat="1" ht="11.25">
      <c r="B383" s="203"/>
      <c r="C383" s="204"/>
      <c r="D383" s="193" t="s">
        <v>200</v>
      </c>
      <c r="E383" s="205" t="s">
        <v>1</v>
      </c>
      <c r="F383" s="206" t="s">
        <v>2033</v>
      </c>
      <c r="G383" s="204"/>
      <c r="H383" s="205" t="s">
        <v>1</v>
      </c>
      <c r="I383" s="207"/>
      <c r="J383" s="204"/>
      <c r="K383" s="204"/>
      <c r="L383" s="208"/>
      <c r="M383" s="209"/>
      <c r="N383" s="210"/>
      <c r="O383" s="210"/>
      <c r="P383" s="210"/>
      <c r="Q383" s="210"/>
      <c r="R383" s="210"/>
      <c r="S383" s="210"/>
      <c r="T383" s="211"/>
      <c r="AT383" s="212" t="s">
        <v>200</v>
      </c>
      <c r="AU383" s="212" t="s">
        <v>81</v>
      </c>
      <c r="AV383" s="12" t="s">
        <v>81</v>
      </c>
      <c r="AW383" s="12" t="s">
        <v>30</v>
      </c>
      <c r="AX383" s="12" t="s">
        <v>73</v>
      </c>
      <c r="AY383" s="212" t="s">
        <v>124</v>
      </c>
    </row>
    <row r="384" spans="1:65" s="13" customFormat="1" ht="11.25">
      <c r="B384" s="213"/>
      <c r="C384" s="214"/>
      <c r="D384" s="193" t="s">
        <v>200</v>
      </c>
      <c r="E384" s="215" t="s">
        <v>1</v>
      </c>
      <c r="F384" s="216" t="s">
        <v>2034</v>
      </c>
      <c r="G384" s="214"/>
      <c r="H384" s="217">
        <v>900</v>
      </c>
      <c r="I384" s="218"/>
      <c r="J384" s="214"/>
      <c r="K384" s="214"/>
      <c r="L384" s="219"/>
      <c r="M384" s="220"/>
      <c r="N384" s="221"/>
      <c r="O384" s="221"/>
      <c r="P384" s="221"/>
      <c r="Q384" s="221"/>
      <c r="R384" s="221"/>
      <c r="S384" s="221"/>
      <c r="T384" s="222"/>
      <c r="AT384" s="223" t="s">
        <v>200</v>
      </c>
      <c r="AU384" s="223" t="s">
        <v>81</v>
      </c>
      <c r="AV384" s="13" t="s">
        <v>83</v>
      </c>
      <c r="AW384" s="13" t="s">
        <v>30</v>
      </c>
      <c r="AX384" s="13" t="s">
        <v>73</v>
      </c>
      <c r="AY384" s="223" t="s">
        <v>124</v>
      </c>
    </row>
    <row r="385" spans="1:65" s="14" customFormat="1" ht="11.25">
      <c r="B385" s="224"/>
      <c r="C385" s="225"/>
      <c r="D385" s="193" t="s">
        <v>200</v>
      </c>
      <c r="E385" s="226" t="s">
        <v>1</v>
      </c>
      <c r="F385" s="227" t="s">
        <v>205</v>
      </c>
      <c r="G385" s="225"/>
      <c r="H385" s="228">
        <v>900</v>
      </c>
      <c r="I385" s="229"/>
      <c r="J385" s="225"/>
      <c r="K385" s="225"/>
      <c r="L385" s="230"/>
      <c r="M385" s="231"/>
      <c r="N385" s="232"/>
      <c r="O385" s="232"/>
      <c r="P385" s="232"/>
      <c r="Q385" s="232"/>
      <c r="R385" s="232"/>
      <c r="S385" s="232"/>
      <c r="T385" s="233"/>
      <c r="AT385" s="234" t="s">
        <v>200</v>
      </c>
      <c r="AU385" s="234" t="s">
        <v>81</v>
      </c>
      <c r="AV385" s="14" t="s">
        <v>129</v>
      </c>
      <c r="AW385" s="14" t="s">
        <v>30</v>
      </c>
      <c r="AX385" s="14" t="s">
        <v>81</v>
      </c>
      <c r="AY385" s="234" t="s">
        <v>124</v>
      </c>
    </row>
    <row r="386" spans="1:65" s="2" customFormat="1" ht="37.9" customHeight="1">
      <c r="A386" s="34"/>
      <c r="B386" s="35"/>
      <c r="C386" s="179" t="s">
        <v>573</v>
      </c>
      <c r="D386" s="179" t="s">
        <v>125</v>
      </c>
      <c r="E386" s="180" t="s">
        <v>2040</v>
      </c>
      <c r="F386" s="181" t="s">
        <v>2041</v>
      </c>
      <c r="G386" s="182" t="s">
        <v>235</v>
      </c>
      <c r="H386" s="183">
        <v>50</v>
      </c>
      <c r="I386" s="184"/>
      <c r="J386" s="185">
        <f>ROUND(I386*H386,2)</f>
        <v>0</v>
      </c>
      <c r="K386" s="186"/>
      <c r="L386" s="39"/>
      <c r="M386" s="187" t="s">
        <v>1</v>
      </c>
      <c r="N386" s="188" t="s">
        <v>38</v>
      </c>
      <c r="O386" s="71"/>
      <c r="P386" s="189">
        <f>O386*H386</f>
        <v>0</v>
      </c>
      <c r="Q386" s="189">
        <v>0</v>
      </c>
      <c r="R386" s="189">
        <f>Q386*H386</f>
        <v>0</v>
      </c>
      <c r="S386" s="189">
        <v>0</v>
      </c>
      <c r="T386" s="190">
        <f>S386*H386</f>
        <v>0</v>
      </c>
      <c r="U386" s="34"/>
      <c r="V386" s="34"/>
      <c r="W386" s="34"/>
      <c r="X386" s="34"/>
      <c r="Y386" s="34"/>
      <c r="Z386" s="34"/>
      <c r="AA386" s="34"/>
      <c r="AB386" s="34"/>
      <c r="AC386" s="34"/>
      <c r="AD386" s="34"/>
      <c r="AE386" s="34"/>
      <c r="AR386" s="191" t="s">
        <v>162</v>
      </c>
      <c r="AT386" s="191" t="s">
        <v>125</v>
      </c>
      <c r="AU386" s="191" t="s">
        <v>81</v>
      </c>
      <c r="AY386" s="17" t="s">
        <v>124</v>
      </c>
      <c r="BE386" s="192">
        <f>IF(N386="základní",J386,0)</f>
        <v>0</v>
      </c>
      <c r="BF386" s="192">
        <f>IF(N386="snížená",J386,0)</f>
        <v>0</v>
      </c>
      <c r="BG386" s="192">
        <f>IF(N386="zákl. přenesená",J386,0)</f>
        <v>0</v>
      </c>
      <c r="BH386" s="192">
        <f>IF(N386="sníž. přenesená",J386,0)</f>
        <v>0</v>
      </c>
      <c r="BI386" s="192">
        <f>IF(N386="nulová",J386,0)</f>
        <v>0</v>
      </c>
      <c r="BJ386" s="17" t="s">
        <v>81</v>
      </c>
      <c r="BK386" s="192">
        <f>ROUND(I386*H386,2)</f>
        <v>0</v>
      </c>
      <c r="BL386" s="17" t="s">
        <v>162</v>
      </c>
      <c r="BM386" s="191" t="s">
        <v>979</v>
      </c>
    </row>
    <row r="387" spans="1:65" s="12" customFormat="1" ht="11.25">
      <c r="B387" s="203"/>
      <c r="C387" s="204"/>
      <c r="D387" s="193" t="s">
        <v>200</v>
      </c>
      <c r="E387" s="205" t="s">
        <v>1</v>
      </c>
      <c r="F387" s="206" t="s">
        <v>2037</v>
      </c>
      <c r="G387" s="204"/>
      <c r="H387" s="205" t="s">
        <v>1</v>
      </c>
      <c r="I387" s="207"/>
      <c r="J387" s="204"/>
      <c r="K387" s="204"/>
      <c r="L387" s="208"/>
      <c r="M387" s="209"/>
      <c r="N387" s="210"/>
      <c r="O387" s="210"/>
      <c r="P387" s="210"/>
      <c r="Q387" s="210"/>
      <c r="R387" s="210"/>
      <c r="S387" s="210"/>
      <c r="T387" s="211"/>
      <c r="AT387" s="212" t="s">
        <v>200</v>
      </c>
      <c r="AU387" s="212" t="s">
        <v>81</v>
      </c>
      <c r="AV387" s="12" t="s">
        <v>81</v>
      </c>
      <c r="AW387" s="12" t="s">
        <v>30</v>
      </c>
      <c r="AX387" s="12" t="s">
        <v>73</v>
      </c>
      <c r="AY387" s="212" t="s">
        <v>124</v>
      </c>
    </row>
    <row r="388" spans="1:65" s="13" customFormat="1" ht="11.25">
      <c r="B388" s="213"/>
      <c r="C388" s="214"/>
      <c r="D388" s="193" t="s">
        <v>200</v>
      </c>
      <c r="E388" s="215" t="s">
        <v>1</v>
      </c>
      <c r="F388" s="216" t="s">
        <v>332</v>
      </c>
      <c r="G388" s="214"/>
      <c r="H388" s="217">
        <v>50</v>
      </c>
      <c r="I388" s="218"/>
      <c r="J388" s="214"/>
      <c r="K388" s="214"/>
      <c r="L388" s="219"/>
      <c r="M388" s="220"/>
      <c r="N388" s="221"/>
      <c r="O388" s="221"/>
      <c r="P388" s="221"/>
      <c r="Q388" s="221"/>
      <c r="R388" s="221"/>
      <c r="S388" s="221"/>
      <c r="T388" s="222"/>
      <c r="AT388" s="223" t="s">
        <v>200</v>
      </c>
      <c r="AU388" s="223" t="s">
        <v>81</v>
      </c>
      <c r="AV388" s="13" t="s">
        <v>83</v>
      </c>
      <c r="AW388" s="13" t="s">
        <v>30</v>
      </c>
      <c r="AX388" s="13" t="s">
        <v>73</v>
      </c>
      <c r="AY388" s="223" t="s">
        <v>124</v>
      </c>
    </row>
    <row r="389" spans="1:65" s="14" customFormat="1" ht="11.25">
      <c r="B389" s="224"/>
      <c r="C389" s="225"/>
      <c r="D389" s="193" t="s">
        <v>200</v>
      </c>
      <c r="E389" s="226" t="s">
        <v>1</v>
      </c>
      <c r="F389" s="227" t="s">
        <v>205</v>
      </c>
      <c r="G389" s="225"/>
      <c r="H389" s="228">
        <v>50</v>
      </c>
      <c r="I389" s="229"/>
      <c r="J389" s="225"/>
      <c r="K389" s="225"/>
      <c r="L389" s="230"/>
      <c r="M389" s="231"/>
      <c r="N389" s="232"/>
      <c r="O389" s="232"/>
      <c r="P389" s="232"/>
      <c r="Q389" s="232"/>
      <c r="R389" s="232"/>
      <c r="S389" s="232"/>
      <c r="T389" s="233"/>
      <c r="AT389" s="234" t="s">
        <v>200</v>
      </c>
      <c r="AU389" s="234" t="s">
        <v>81</v>
      </c>
      <c r="AV389" s="14" t="s">
        <v>129</v>
      </c>
      <c r="AW389" s="14" t="s">
        <v>30</v>
      </c>
      <c r="AX389" s="14" t="s">
        <v>81</v>
      </c>
      <c r="AY389" s="234" t="s">
        <v>124</v>
      </c>
    </row>
    <row r="390" spans="1:65" s="11" customFormat="1" ht="25.9" customHeight="1">
      <c r="B390" s="165"/>
      <c r="C390" s="166"/>
      <c r="D390" s="167" t="s">
        <v>72</v>
      </c>
      <c r="E390" s="168" t="s">
        <v>2042</v>
      </c>
      <c r="F390" s="168" t="s">
        <v>1825</v>
      </c>
      <c r="G390" s="166"/>
      <c r="H390" s="166"/>
      <c r="I390" s="169"/>
      <c r="J390" s="170">
        <f>BK390</f>
        <v>0</v>
      </c>
      <c r="K390" s="166"/>
      <c r="L390" s="171"/>
      <c r="M390" s="172"/>
      <c r="N390" s="173"/>
      <c r="O390" s="173"/>
      <c r="P390" s="174">
        <f>SUM(P391:P394)</f>
        <v>0</v>
      </c>
      <c r="Q390" s="173"/>
      <c r="R390" s="174">
        <f>SUM(R391:R394)</f>
        <v>0</v>
      </c>
      <c r="S390" s="173"/>
      <c r="T390" s="175">
        <f>SUM(T391:T394)</f>
        <v>0</v>
      </c>
      <c r="AR390" s="176" t="s">
        <v>129</v>
      </c>
      <c r="AT390" s="177" t="s">
        <v>72</v>
      </c>
      <c r="AU390" s="177" t="s">
        <v>73</v>
      </c>
      <c r="AY390" s="176" t="s">
        <v>124</v>
      </c>
      <c r="BK390" s="178">
        <f>SUM(BK391:BK394)</f>
        <v>0</v>
      </c>
    </row>
    <row r="391" spans="1:65" s="2" customFormat="1" ht="24.2" customHeight="1">
      <c r="A391" s="34"/>
      <c r="B391" s="35"/>
      <c r="C391" s="179" t="s">
        <v>1009</v>
      </c>
      <c r="D391" s="179" t="s">
        <v>125</v>
      </c>
      <c r="E391" s="180" t="s">
        <v>2043</v>
      </c>
      <c r="F391" s="181" t="s">
        <v>2044</v>
      </c>
      <c r="G391" s="182" t="s">
        <v>1828</v>
      </c>
      <c r="H391" s="183">
        <v>8</v>
      </c>
      <c r="I391" s="184"/>
      <c r="J391" s="185">
        <f>ROUND(I391*H391,2)</f>
        <v>0</v>
      </c>
      <c r="K391" s="186"/>
      <c r="L391" s="39"/>
      <c r="M391" s="187" t="s">
        <v>1</v>
      </c>
      <c r="N391" s="188" t="s">
        <v>38</v>
      </c>
      <c r="O391" s="71"/>
      <c r="P391" s="189">
        <f>O391*H391</f>
        <v>0</v>
      </c>
      <c r="Q391" s="189">
        <v>0</v>
      </c>
      <c r="R391" s="189">
        <f>Q391*H391</f>
        <v>0</v>
      </c>
      <c r="S391" s="189">
        <v>0</v>
      </c>
      <c r="T391" s="190">
        <f>S391*H391</f>
        <v>0</v>
      </c>
      <c r="U391" s="34"/>
      <c r="V391" s="34"/>
      <c r="W391" s="34"/>
      <c r="X391" s="34"/>
      <c r="Y391" s="34"/>
      <c r="Z391" s="34"/>
      <c r="AA391" s="34"/>
      <c r="AB391" s="34"/>
      <c r="AC391" s="34"/>
      <c r="AD391" s="34"/>
      <c r="AE391" s="34"/>
      <c r="AR391" s="191" t="s">
        <v>2045</v>
      </c>
      <c r="AT391" s="191" t="s">
        <v>125</v>
      </c>
      <c r="AU391" s="191" t="s">
        <v>81</v>
      </c>
      <c r="AY391" s="17" t="s">
        <v>124</v>
      </c>
      <c r="BE391" s="192">
        <f>IF(N391="základní",J391,0)</f>
        <v>0</v>
      </c>
      <c r="BF391" s="192">
        <f>IF(N391="snížená",J391,0)</f>
        <v>0</v>
      </c>
      <c r="BG391" s="192">
        <f>IF(N391="zákl. přenesená",J391,0)</f>
        <v>0</v>
      </c>
      <c r="BH391" s="192">
        <f>IF(N391="sníž. přenesená",J391,0)</f>
        <v>0</v>
      </c>
      <c r="BI391" s="192">
        <f>IF(N391="nulová",J391,0)</f>
        <v>0</v>
      </c>
      <c r="BJ391" s="17" t="s">
        <v>81</v>
      </c>
      <c r="BK391" s="192">
        <f>ROUND(I391*H391,2)</f>
        <v>0</v>
      </c>
      <c r="BL391" s="17" t="s">
        <v>2045</v>
      </c>
      <c r="BM391" s="191" t="s">
        <v>1012</v>
      </c>
    </row>
    <row r="392" spans="1:65" s="12" customFormat="1" ht="11.25">
      <c r="B392" s="203"/>
      <c r="C392" s="204"/>
      <c r="D392" s="193" t="s">
        <v>200</v>
      </c>
      <c r="E392" s="205" t="s">
        <v>1</v>
      </c>
      <c r="F392" s="206" t="s">
        <v>2046</v>
      </c>
      <c r="G392" s="204"/>
      <c r="H392" s="205" t="s">
        <v>1</v>
      </c>
      <c r="I392" s="207"/>
      <c r="J392" s="204"/>
      <c r="K392" s="204"/>
      <c r="L392" s="208"/>
      <c r="M392" s="209"/>
      <c r="N392" s="210"/>
      <c r="O392" s="210"/>
      <c r="P392" s="210"/>
      <c r="Q392" s="210"/>
      <c r="R392" s="210"/>
      <c r="S392" s="210"/>
      <c r="T392" s="211"/>
      <c r="AT392" s="212" t="s">
        <v>200</v>
      </c>
      <c r="AU392" s="212" t="s">
        <v>81</v>
      </c>
      <c r="AV392" s="12" t="s">
        <v>81</v>
      </c>
      <c r="AW392" s="12" t="s">
        <v>30</v>
      </c>
      <c r="AX392" s="12" t="s">
        <v>73</v>
      </c>
      <c r="AY392" s="212" t="s">
        <v>124</v>
      </c>
    </row>
    <row r="393" spans="1:65" s="13" customFormat="1" ht="11.25">
      <c r="B393" s="213"/>
      <c r="C393" s="214"/>
      <c r="D393" s="193" t="s">
        <v>200</v>
      </c>
      <c r="E393" s="215" t="s">
        <v>1</v>
      </c>
      <c r="F393" s="216" t="s">
        <v>142</v>
      </c>
      <c r="G393" s="214"/>
      <c r="H393" s="217">
        <v>8</v>
      </c>
      <c r="I393" s="218"/>
      <c r="J393" s="214"/>
      <c r="K393" s="214"/>
      <c r="L393" s="219"/>
      <c r="M393" s="220"/>
      <c r="N393" s="221"/>
      <c r="O393" s="221"/>
      <c r="P393" s="221"/>
      <c r="Q393" s="221"/>
      <c r="R393" s="221"/>
      <c r="S393" s="221"/>
      <c r="T393" s="222"/>
      <c r="AT393" s="223" t="s">
        <v>200</v>
      </c>
      <c r="AU393" s="223" t="s">
        <v>81</v>
      </c>
      <c r="AV393" s="13" t="s">
        <v>83</v>
      </c>
      <c r="AW393" s="13" t="s">
        <v>30</v>
      </c>
      <c r="AX393" s="13" t="s">
        <v>73</v>
      </c>
      <c r="AY393" s="223" t="s">
        <v>124</v>
      </c>
    </row>
    <row r="394" spans="1:65" s="14" customFormat="1" ht="11.25">
      <c r="B394" s="224"/>
      <c r="C394" s="225"/>
      <c r="D394" s="193" t="s">
        <v>200</v>
      </c>
      <c r="E394" s="226" t="s">
        <v>1</v>
      </c>
      <c r="F394" s="227" t="s">
        <v>205</v>
      </c>
      <c r="G394" s="225"/>
      <c r="H394" s="228">
        <v>8</v>
      </c>
      <c r="I394" s="229"/>
      <c r="J394" s="225"/>
      <c r="K394" s="225"/>
      <c r="L394" s="230"/>
      <c r="M394" s="246"/>
      <c r="N394" s="247"/>
      <c r="O394" s="247"/>
      <c r="P394" s="247"/>
      <c r="Q394" s="247"/>
      <c r="R394" s="247"/>
      <c r="S394" s="247"/>
      <c r="T394" s="248"/>
      <c r="AT394" s="234" t="s">
        <v>200</v>
      </c>
      <c r="AU394" s="234" t="s">
        <v>81</v>
      </c>
      <c r="AV394" s="14" t="s">
        <v>129</v>
      </c>
      <c r="AW394" s="14" t="s">
        <v>30</v>
      </c>
      <c r="AX394" s="14" t="s">
        <v>81</v>
      </c>
      <c r="AY394" s="234" t="s">
        <v>124</v>
      </c>
    </row>
    <row r="395" spans="1:65" s="2" customFormat="1" ht="6.95" customHeight="1">
      <c r="A395" s="34"/>
      <c r="B395" s="54"/>
      <c r="C395" s="55"/>
      <c r="D395" s="55"/>
      <c r="E395" s="55"/>
      <c r="F395" s="55"/>
      <c r="G395" s="55"/>
      <c r="H395" s="55"/>
      <c r="I395" s="55"/>
      <c r="J395" s="55"/>
      <c r="K395" s="55"/>
      <c r="L395" s="39"/>
      <c r="M395" s="34"/>
      <c r="O395" s="34"/>
      <c r="P395" s="34"/>
      <c r="Q395" s="34"/>
      <c r="R395" s="34"/>
      <c r="S395" s="34"/>
      <c r="T395" s="34"/>
      <c r="U395" s="34"/>
      <c r="V395" s="34"/>
      <c r="W395" s="34"/>
      <c r="X395" s="34"/>
      <c r="Y395" s="34"/>
      <c r="Z395" s="34"/>
      <c r="AA395" s="34"/>
      <c r="AB395" s="34"/>
      <c r="AC395" s="34"/>
      <c r="AD395" s="34"/>
      <c r="AE395" s="34"/>
    </row>
  </sheetData>
  <sheetProtection algorithmName="SHA-512" hashValue="hUxe/mO1SmvBMgDDHS4FzCGXk7BTPlm3OSpkH3UEa5XsMyWwfx2Qv34fukJ0jvf/9oNrkl4wOEGS2VspHvdzgg==" saltValue="c2emNQ+VhYqwa4d4wKIGevgIOqpTw7BcPXm251l6RsE40pRs3ixVTBCGgZVKeG+ikC+llTwlkSDU6twDWfKcgQ==" spinCount="100000" sheet="1" objects="1" scenarios="1" formatColumns="0" formatRows="0" autoFilter="0"/>
  <autoFilter ref="C126:K394"/>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9"/>
      <c r="M2" s="289"/>
      <c r="N2" s="289"/>
      <c r="O2" s="289"/>
      <c r="P2" s="289"/>
      <c r="Q2" s="289"/>
      <c r="R2" s="289"/>
      <c r="S2" s="289"/>
      <c r="T2" s="289"/>
      <c r="U2" s="289"/>
      <c r="V2" s="289"/>
      <c r="AT2" s="17" t="s">
        <v>95</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99</v>
      </c>
      <c r="L4" s="20"/>
      <c r="M4" s="111" t="s">
        <v>10</v>
      </c>
      <c r="AT4" s="17" t="s">
        <v>4</v>
      </c>
    </row>
    <row r="5" spans="1:46" s="1" customFormat="1" ht="6.95" customHeight="1">
      <c r="B5" s="20"/>
      <c r="L5" s="20"/>
    </row>
    <row r="6" spans="1:46" s="1" customFormat="1" ht="12" customHeight="1">
      <c r="B6" s="20"/>
      <c r="D6" s="112" t="s">
        <v>16</v>
      </c>
      <c r="L6" s="20"/>
    </row>
    <row r="7" spans="1:46" s="1" customFormat="1" ht="16.5" customHeight="1">
      <c r="B7" s="20"/>
      <c r="E7" s="290" t="str">
        <f>'Rekapitulace stavby'!K6</f>
        <v>Stavební úpravy MŠ Galvase Ostrava RO</v>
      </c>
      <c r="F7" s="291"/>
      <c r="G7" s="291"/>
      <c r="H7" s="291"/>
      <c r="L7" s="20"/>
    </row>
    <row r="8" spans="1:46" s="2" customFormat="1" ht="12" customHeight="1">
      <c r="A8" s="34"/>
      <c r="B8" s="39"/>
      <c r="C8" s="34"/>
      <c r="D8" s="112" t="s">
        <v>100</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2" t="s">
        <v>2047</v>
      </c>
      <c r="F9" s="293"/>
      <c r="G9" s="293"/>
      <c r="H9" s="293"/>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30. 1. 2023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4" t="str">
        <f>'Rekapitulace stavby'!E14</f>
        <v>Vyplň údaj</v>
      </c>
      <c r="F18" s="295"/>
      <c r="G18" s="295"/>
      <c r="H18" s="295"/>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296" t="s">
        <v>1</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ROUND(J120,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ROUND((SUM(BE120:BE241)),  2)</f>
        <v>0</v>
      </c>
      <c r="G33" s="34"/>
      <c r="H33" s="34"/>
      <c r="I33" s="124">
        <v>0.21</v>
      </c>
      <c r="J33" s="123">
        <f>ROUND(((SUM(BE120:BE241))*I33),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ROUND((SUM(BF120:BF241)),  2)</f>
        <v>0</v>
      </c>
      <c r="G34" s="34"/>
      <c r="H34" s="34"/>
      <c r="I34" s="124">
        <v>0.15</v>
      </c>
      <c r="J34" s="123">
        <f>ROUND(((SUM(BF120:BF241))*I34),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ROUND((SUM(BG120:BG241)),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ROUND((SUM(BH120:BH241)),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ROUND((SUM(BI120:BI241)),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7" t="str">
        <f>E7</f>
        <v>Stavební úpravy MŠ Galvase Ostrava RO</v>
      </c>
      <c r="F85" s="298"/>
      <c r="G85" s="298"/>
      <c r="H85" s="29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49" t="str">
        <f>E9</f>
        <v>05 - SO 04 Elektroinstalace</v>
      </c>
      <c r="F87" s="299"/>
      <c r="G87" s="299"/>
      <c r="H87" s="299"/>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30. 1. 2023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103</v>
      </c>
      <c r="D94" s="144"/>
      <c r="E94" s="144"/>
      <c r="F94" s="144"/>
      <c r="G94" s="144"/>
      <c r="H94" s="144"/>
      <c r="I94" s="144"/>
      <c r="J94" s="145" t="s">
        <v>104</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105</v>
      </c>
      <c r="D96" s="36"/>
      <c r="E96" s="36"/>
      <c r="F96" s="36"/>
      <c r="G96" s="36"/>
      <c r="H96" s="36"/>
      <c r="I96" s="36"/>
      <c r="J96" s="84">
        <f>J120</f>
        <v>0</v>
      </c>
      <c r="K96" s="36"/>
      <c r="L96" s="51"/>
      <c r="S96" s="34"/>
      <c r="T96" s="34"/>
      <c r="U96" s="34"/>
      <c r="V96" s="34"/>
      <c r="W96" s="34"/>
      <c r="X96" s="34"/>
      <c r="Y96" s="34"/>
      <c r="Z96" s="34"/>
      <c r="AA96" s="34"/>
      <c r="AB96" s="34"/>
      <c r="AC96" s="34"/>
      <c r="AD96" s="34"/>
      <c r="AE96" s="34"/>
      <c r="AU96" s="17" t="s">
        <v>106</v>
      </c>
    </row>
    <row r="97" spans="1:31" s="9" customFormat="1" ht="24.95" customHeight="1">
      <c r="B97" s="147"/>
      <c r="C97" s="148"/>
      <c r="D97" s="149" t="s">
        <v>2048</v>
      </c>
      <c r="E97" s="150"/>
      <c r="F97" s="150"/>
      <c r="G97" s="150"/>
      <c r="H97" s="150"/>
      <c r="I97" s="150"/>
      <c r="J97" s="151">
        <f>J121</f>
        <v>0</v>
      </c>
      <c r="K97" s="148"/>
      <c r="L97" s="152"/>
    </row>
    <row r="98" spans="1:31" s="9" customFormat="1" ht="24.95" customHeight="1">
      <c r="B98" s="147"/>
      <c r="C98" s="148"/>
      <c r="D98" s="149" t="s">
        <v>2049</v>
      </c>
      <c r="E98" s="150"/>
      <c r="F98" s="150"/>
      <c r="G98" s="150"/>
      <c r="H98" s="150"/>
      <c r="I98" s="150"/>
      <c r="J98" s="151">
        <f>J220</f>
        <v>0</v>
      </c>
      <c r="K98" s="148"/>
      <c r="L98" s="152"/>
    </row>
    <row r="99" spans="1:31" s="9" customFormat="1" ht="24.95" customHeight="1">
      <c r="B99" s="147"/>
      <c r="C99" s="148"/>
      <c r="D99" s="149" t="s">
        <v>2050</v>
      </c>
      <c r="E99" s="150"/>
      <c r="F99" s="150"/>
      <c r="G99" s="150"/>
      <c r="H99" s="150"/>
      <c r="I99" s="150"/>
      <c r="J99" s="151">
        <f>J225</f>
        <v>0</v>
      </c>
      <c r="K99" s="148"/>
      <c r="L99" s="152"/>
    </row>
    <row r="100" spans="1:31" s="9" customFormat="1" ht="24.95" customHeight="1">
      <c r="B100" s="147"/>
      <c r="C100" s="148"/>
      <c r="D100" s="149" t="s">
        <v>2051</v>
      </c>
      <c r="E100" s="150"/>
      <c r="F100" s="150"/>
      <c r="G100" s="150"/>
      <c r="H100" s="150"/>
      <c r="I100" s="150"/>
      <c r="J100" s="151">
        <f>J240</f>
        <v>0</v>
      </c>
      <c r="K100" s="148"/>
      <c r="L100" s="152"/>
    </row>
    <row r="101" spans="1:31" s="2" customFormat="1" ht="21.75" customHeight="1">
      <c r="A101" s="34"/>
      <c r="B101" s="35"/>
      <c r="C101" s="36"/>
      <c r="D101" s="36"/>
      <c r="E101" s="36"/>
      <c r="F101" s="36"/>
      <c r="G101" s="36"/>
      <c r="H101" s="36"/>
      <c r="I101" s="36"/>
      <c r="J101" s="36"/>
      <c r="K101" s="36"/>
      <c r="L101" s="51"/>
      <c r="S101" s="34"/>
      <c r="T101" s="34"/>
      <c r="U101" s="34"/>
      <c r="V101" s="34"/>
      <c r="W101" s="34"/>
      <c r="X101" s="34"/>
      <c r="Y101" s="34"/>
      <c r="Z101" s="34"/>
      <c r="AA101" s="34"/>
      <c r="AB101" s="34"/>
      <c r="AC101" s="34"/>
      <c r="AD101" s="34"/>
      <c r="AE101" s="34"/>
    </row>
    <row r="102" spans="1:31" s="2" customFormat="1" ht="6.95" customHeight="1">
      <c r="A102" s="34"/>
      <c r="B102" s="54"/>
      <c r="C102" s="55"/>
      <c r="D102" s="55"/>
      <c r="E102" s="55"/>
      <c r="F102" s="55"/>
      <c r="G102" s="55"/>
      <c r="H102" s="55"/>
      <c r="I102" s="55"/>
      <c r="J102" s="55"/>
      <c r="K102" s="55"/>
      <c r="L102" s="51"/>
      <c r="S102" s="34"/>
      <c r="T102" s="34"/>
      <c r="U102" s="34"/>
      <c r="V102" s="34"/>
      <c r="W102" s="34"/>
      <c r="X102" s="34"/>
      <c r="Y102" s="34"/>
      <c r="Z102" s="34"/>
      <c r="AA102" s="34"/>
      <c r="AB102" s="34"/>
      <c r="AC102" s="34"/>
      <c r="AD102" s="34"/>
      <c r="AE102" s="34"/>
    </row>
    <row r="106" spans="1:31" s="2" customFormat="1" ht="6.95" customHeight="1">
      <c r="A106" s="34"/>
      <c r="B106" s="56"/>
      <c r="C106" s="57"/>
      <c r="D106" s="57"/>
      <c r="E106" s="57"/>
      <c r="F106" s="57"/>
      <c r="G106" s="57"/>
      <c r="H106" s="57"/>
      <c r="I106" s="57"/>
      <c r="J106" s="57"/>
      <c r="K106" s="57"/>
      <c r="L106" s="51"/>
      <c r="S106" s="34"/>
      <c r="T106" s="34"/>
      <c r="U106" s="34"/>
      <c r="V106" s="34"/>
      <c r="W106" s="34"/>
      <c r="X106" s="34"/>
      <c r="Y106" s="34"/>
      <c r="Z106" s="34"/>
      <c r="AA106" s="34"/>
      <c r="AB106" s="34"/>
      <c r="AC106" s="34"/>
      <c r="AD106" s="34"/>
      <c r="AE106" s="34"/>
    </row>
    <row r="107" spans="1:31" s="2" customFormat="1" ht="24.95" customHeight="1">
      <c r="A107" s="34"/>
      <c r="B107" s="35"/>
      <c r="C107" s="23" t="s">
        <v>109</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6.95" customHeight="1">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2" customHeight="1">
      <c r="A109" s="34"/>
      <c r="B109" s="35"/>
      <c r="C109" s="29" t="s">
        <v>16</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c r="A110" s="34"/>
      <c r="B110" s="35"/>
      <c r="C110" s="36"/>
      <c r="D110" s="36"/>
      <c r="E110" s="297" t="str">
        <f>E7</f>
        <v>Stavební úpravy MŠ Galvase Ostrava RO</v>
      </c>
      <c r="F110" s="298"/>
      <c r="G110" s="298"/>
      <c r="H110" s="298"/>
      <c r="I110" s="36"/>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9" t="s">
        <v>100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c r="A112" s="34"/>
      <c r="B112" s="35"/>
      <c r="C112" s="36"/>
      <c r="D112" s="36"/>
      <c r="E112" s="249" t="str">
        <f>E9</f>
        <v>05 - SO 04 Elektroinstalace</v>
      </c>
      <c r="F112" s="299"/>
      <c r="G112" s="299"/>
      <c r="H112" s="299"/>
      <c r="I112" s="36"/>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20</v>
      </c>
      <c r="D114" s="36"/>
      <c r="E114" s="36"/>
      <c r="F114" s="27" t="str">
        <f>F12</f>
        <v xml:space="preserve"> </v>
      </c>
      <c r="G114" s="36"/>
      <c r="H114" s="36"/>
      <c r="I114" s="29" t="s">
        <v>22</v>
      </c>
      <c r="J114" s="66" t="str">
        <f>IF(J12="","",J12)</f>
        <v>30. 1. 2023</v>
      </c>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24</v>
      </c>
      <c r="D116" s="36"/>
      <c r="E116" s="36"/>
      <c r="F116" s="27" t="str">
        <f>E15</f>
        <v xml:space="preserve"> </v>
      </c>
      <c r="G116" s="36"/>
      <c r="H116" s="36"/>
      <c r="I116" s="29" t="s">
        <v>29</v>
      </c>
      <c r="J116" s="32" t="str">
        <f>E21</f>
        <v xml:space="preserve"> </v>
      </c>
      <c r="K116" s="36"/>
      <c r="L116" s="51"/>
      <c r="S116" s="34"/>
      <c r="T116" s="34"/>
      <c r="U116" s="34"/>
      <c r="V116" s="34"/>
      <c r="W116" s="34"/>
      <c r="X116" s="34"/>
      <c r="Y116" s="34"/>
      <c r="Z116" s="34"/>
      <c r="AA116" s="34"/>
      <c r="AB116" s="34"/>
      <c r="AC116" s="34"/>
      <c r="AD116" s="34"/>
      <c r="AE116" s="34"/>
    </row>
    <row r="117" spans="1:65" s="2" customFormat="1" ht="15.2" customHeight="1">
      <c r="A117" s="34"/>
      <c r="B117" s="35"/>
      <c r="C117" s="29" t="s">
        <v>27</v>
      </c>
      <c r="D117" s="36"/>
      <c r="E117" s="36"/>
      <c r="F117" s="27" t="str">
        <f>IF(E18="","",E18)</f>
        <v>Vyplň údaj</v>
      </c>
      <c r="G117" s="36"/>
      <c r="H117" s="36"/>
      <c r="I117" s="29" t="s">
        <v>31</v>
      </c>
      <c r="J117" s="32" t="str">
        <f>E24</f>
        <v xml:space="preserve"> </v>
      </c>
      <c r="K117" s="36"/>
      <c r="L117" s="51"/>
      <c r="S117" s="34"/>
      <c r="T117" s="34"/>
      <c r="U117" s="34"/>
      <c r="V117" s="34"/>
      <c r="W117" s="34"/>
      <c r="X117" s="34"/>
      <c r="Y117" s="34"/>
      <c r="Z117" s="34"/>
      <c r="AA117" s="34"/>
      <c r="AB117" s="34"/>
      <c r="AC117" s="34"/>
      <c r="AD117" s="34"/>
      <c r="AE117" s="34"/>
    </row>
    <row r="118" spans="1:65" s="2" customFormat="1" ht="10.3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10" customFormat="1" ht="29.25" customHeight="1">
      <c r="A119" s="153"/>
      <c r="B119" s="154"/>
      <c r="C119" s="155" t="s">
        <v>110</v>
      </c>
      <c r="D119" s="156" t="s">
        <v>58</v>
      </c>
      <c r="E119" s="156" t="s">
        <v>54</v>
      </c>
      <c r="F119" s="156" t="s">
        <v>55</v>
      </c>
      <c r="G119" s="156" t="s">
        <v>111</v>
      </c>
      <c r="H119" s="156" t="s">
        <v>112</v>
      </c>
      <c r="I119" s="156" t="s">
        <v>113</v>
      </c>
      <c r="J119" s="157" t="s">
        <v>104</v>
      </c>
      <c r="K119" s="158" t="s">
        <v>114</v>
      </c>
      <c r="L119" s="159"/>
      <c r="M119" s="75" t="s">
        <v>1</v>
      </c>
      <c r="N119" s="76" t="s">
        <v>37</v>
      </c>
      <c r="O119" s="76" t="s">
        <v>115</v>
      </c>
      <c r="P119" s="76" t="s">
        <v>116</v>
      </c>
      <c r="Q119" s="76" t="s">
        <v>117</v>
      </c>
      <c r="R119" s="76" t="s">
        <v>118</v>
      </c>
      <c r="S119" s="76" t="s">
        <v>119</v>
      </c>
      <c r="T119" s="77" t="s">
        <v>120</v>
      </c>
      <c r="U119" s="153"/>
      <c r="V119" s="153"/>
      <c r="W119" s="153"/>
      <c r="X119" s="153"/>
      <c r="Y119" s="153"/>
      <c r="Z119" s="153"/>
      <c r="AA119" s="153"/>
      <c r="AB119" s="153"/>
      <c r="AC119" s="153"/>
      <c r="AD119" s="153"/>
      <c r="AE119" s="153"/>
    </row>
    <row r="120" spans="1:65" s="2" customFormat="1" ht="22.9" customHeight="1">
      <c r="A120" s="34"/>
      <c r="B120" s="35"/>
      <c r="C120" s="82" t="s">
        <v>121</v>
      </c>
      <c r="D120" s="36"/>
      <c r="E120" s="36"/>
      <c r="F120" s="36"/>
      <c r="G120" s="36"/>
      <c r="H120" s="36"/>
      <c r="I120" s="36"/>
      <c r="J120" s="160">
        <f>BK120</f>
        <v>0</v>
      </c>
      <c r="K120" s="36"/>
      <c r="L120" s="39"/>
      <c r="M120" s="78"/>
      <c r="N120" s="161"/>
      <c r="O120" s="79"/>
      <c r="P120" s="162">
        <f>P121+P220+P225+P240</f>
        <v>0</v>
      </c>
      <c r="Q120" s="79"/>
      <c r="R120" s="162">
        <f>R121+R220+R225+R240</f>
        <v>0</v>
      </c>
      <c r="S120" s="79"/>
      <c r="T120" s="163">
        <f>T121+T220+T225+T240</f>
        <v>0</v>
      </c>
      <c r="U120" s="34"/>
      <c r="V120" s="34"/>
      <c r="W120" s="34"/>
      <c r="X120" s="34"/>
      <c r="Y120" s="34"/>
      <c r="Z120" s="34"/>
      <c r="AA120" s="34"/>
      <c r="AB120" s="34"/>
      <c r="AC120" s="34"/>
      <c r="AD120" s="34"/>
      <c r="AE120" s="34"/>
      <c r="AT120" s="17" t="s">
        <v>72</v>
      </c>
      <c r="AU120" s="17" t="s">
        <v>106</v>
      </c>
      <c r="BK120" s="164">
        <f>BK121+BK220+BK225+BK240</f>
        <v>0</v>
      </c>
    </row>
    <row r="121" spans="1:65" s="11" customFormat="1" ht="25.9" customHeight="1">
      <c r="B121" s="165"/>
      <c r="C121" s="166"/>
      <c r="D121" s="167" t="s">
        <v>72</v>
      </c>
      <c r="E121" s="168" t="s">
        <v>2052</v>
      </c>
      <c r="F121" s="168" t="s">
        <v>2053</v>
      </c>
      <c r="G121" s="166"/>
      <c r="H121" s="166"/>
      <c r="I121" s="169"/>
      <c r="J121" s="170">
        <f>BK121</f>
        <v>0</v>
      </c>
      <c r="K121" s="166"/>
      <c r="L121" s="171"/>
      <c r="M121" s="172"/>
      <c r="N121" s="173"/>
      <c r="O121" s="173"/>
      <c r="P121" s="174">
        <f>SUM(P122:P219)</f>
        <v>0</v>
      </c>
      <c r="Q121" s="173"/>
      <c r="R121" s="174">
        <f>SUM(R122:R219)</f>
        <v>0</v>
      </c>
      <c r="S121" s="173"/>
      <c r="T121" s="175">
        <f>SUM(T122:T219)</f>
        <v>0</v>
      </c>
      <c r="AR121" s="176" t="s">
        <v>81</v>
      </c>
      <c r="AT121" s="177" t="s">
        <v>72</v>
      </c>
      <c r="AU121" s="177" t="s">
        <v>73</v>
      </c>
      <c r="AY121" s="176" t="s">
        <v>124</v>
      </c>
      <c r="BK121" s="178">
        <f>SUM(BK122:BK219)</f>
        <v>0</v>
      </c>
    </row>
    <row r="122" spans="1:65" s="2" customFormat="1" ht="37.9" customHeight="1">
      <c r="A122" s="34"/>
      <c r="B122" s="35"/>
      <c r="C122" s="179" t="s">
        <v>81</v>
      </c>
      <c r="D122" s="179" t="s">
        <v>125</v>
      </c>
      <c r="E122" s="180" t="s">
        <v>2054</v>
      </c>
      <c r="F122" s="181" t="s">
        <v>2055</v>
      </c>
      <c r="G122" s="182" t="s">
        <v>235</v>
      </c>
      <c r="H122" s="183">
        <v>1845.25</v>
      </c>
      <c r="I122" s="184"/>
      <c r="J122" s="185">
        <f t="shared" ref="J122:J163" si="0">ROUND(I122*H122,2)</f>
        <v>0</v>
      </c>
      <c r="K122" s="186"/>
      <c r="L122" s="39"/>
      <c r="M122" s="187" t="s">
        <v>1</v>
      </c>
      <c r="N122" s="188" t="s">
        <v>38</v>
      </c>
      <c r="O122" s="71"/>
      <c r="P122" s="189">
        <f t="shared" ref="P122:P163" si="1">O122*H122</f>
        <v>0</v>
      </c>
      <c r="Q122" s="189">
        <v>0</v>
      </c>
      <c r="R122" s="189">
        <f t="shared" ref="R122:R163" si="2">Q122*H122</f>
        <v>0</v>
      </c>
      <c r="S122" s="189">
        <v>0</v>
      </c>
      <c r="T122" s="190">
        <f t="shared" ref="T122:T163" si="3">S122*H122</f>
        <v>0</v>
      </c>
      <c r="U122" s="34"/>
      <c r="V122" s="34"/>
      <c r="W122" s="34"/>
      <c r="X122" s="34"/>
      <c r="Y122" s="34"/>
      <c r="Z122" s="34"/>
      <c r="AA122" s="34"/>
      <c r="AB122" s="34"/>
      <c r="AC122" s="34"/>
      <c r="AD122" s="34"/>
      <c r="AE122" s="34"/>
      <c r="AR122" s="191" t="s">
        <v>129</v>
      </c>
      <c r="AT122" s="191" t="s">
        <v>125</v>
      </c>
      <c r="AU122" s="191" t="s">
        <v>81</v>
      </c>
      <c r="AY122" s="17" t="s">
        <v>124</v>
      </c>
      <c r="BE122" s="192">
        <f t="shared" ref="BE122:BE163" si="4">IF(N122="základní",J122,0)</f>
        <v>0</v>
      </c>
      <c r="BF122" s="192">
        <f t="shared" ref="BF122:BF163" si="5">IF(N122="snížená",J122,0)</f>
        <v>0</v>
      </c>
      <c r="BG122" s="192">
        <f t="shared" ref="BG122:BG163" si="6">IF(N122="zákl. přenesená",J122,0)</f>
        <v>0</v>
      </c>
      <c r="BH122" s="192">
        <f t="shared" ref="BH122:BH163" si="7">IF(N122="sníž. přenesená",J122,0)</f>
        <v>0</v>
      </c>
      <c r="BI122" s="192">
        <f t="shared" ref="BI122:BI163" si="8">IF(N122="nulová",J122,0)</f>
        <v>0</v>
      </c>
      <c r="BJ122" s="17" t="s">
        <v>81</v>
      </c>
      <c r="BK122" s="192">
        <f t="shared" ref="BK122:BK163" si="9">ROUND(I122*H122,2)</f>
        <v>0</v>
      </c>
      <c r="BL122" s="17" t="s">
        <v>129</v>
      </c>
      <c r="BM122" s="191" t="s">
        <v>83</v>
      </c>
    </row>
    <row r="123" spans="1:65" s="2" customFormat="1" ht="16.5" customHeight="1">
      <c r="A123" s="34"/>
      <c r="B123" s="35"/>
      <c r="C123" s="179" t="s">
        <v>83</v>
      </c>
      <c r="D123" s="179" t="s">
        <v>125</v>
      </c>
      <c r="E123" s="180" t="s">
        <v>2056</v>
      </c>
      <c r="F123" s="181" t="s">
        <v>2057</v>
      </c>
      <c r="G123" s="182" t="s">
        <v>235</v>
      </c>
      <c r="H123" s="183">
        <v>1845.25</v>
      </c>
      <c r="I123" s="184"/>
      <c r="J123" s="185">
        <f t="shared" si="0"/>
        <v>0</v>
      </c>
      <c r="K123" s="186"/>
      <c r="L123" s="39"/>
      <c r="M123" s="187" t="s">
        <v>1</v>
      </c>
      <c r="N123" s="188" t="s">
        <v>38</v>
      </c>
      <c r="O123" s="71"/>
      <c r="P123" s="189">
        <f t="shared" si="1"/>
        <v>0</v>
      </c>
      <c r="Q123" s="189">
        <v>0</v>
      </c>
      <c r="R123" s="189">
        <f t="shared" si="2"/>
        <v>0</v>
      </c>
      <c r="S123" s="189">
        <v>0</v>
      </c>
      <c r="T123" s="190">
        <f t="shared" si="3"/>
        <v>0</v>
      </c>
      <c r="U123" s="34"/>
      <c r="V123" s="34"/>
      <c r="W123" s="34"/>
      <c r="X123" s="34"/>
      <c r="Y123" s="34"/>
      <c r="Z123" s="34"/>
      <c r="AA123" s="34"/>
      <c r="AB123" s="34"/>
      <c r="AC123" s="34"/>
      <c r="AD123" s="34"/>
      <c r="AE123" s="34"/>
      <c r="AR123" s="191" t="s">
        <v>129</v>
      </c>
      <c r="AT123" s="191" t="s">
        <v>125</v>
      </c>
      <c r="AU123" s="191" t="s">
        <v>81</v>
      </c>
      <c r="AY123" s="17" t="s">
        <v>124</v>
      </c>
      <c r="BE123" s="192">
        <f t="shared" si="4"/>
        <v>0</v>
      </c>
      <c r="BF123" s="192">
        <f t="shared" si="5"/>
        <v>0</v>
      </c>
      <c r="BG123" s="192">
        <f t="shared" si="6"/>
        <v>0</v>
      </c>
      <c r="BH123" s="192">
        <f t="shared" si="7"/>
        <v>0</v>
      </c>
      <c r="BI123" s="192">
        <f t="shared" si="8"/>
        <v>0</v>
      </c>
      <c r="BJ123" s="17" t="s">
        <v>81</v>
      </c>
      <c r="BK123" s="192">
        <f t="shared" si="9"/>
        <v>0</v>
      </c>
      <c r="BL123" s="17" t="s">
        <v>129</v>
      </c>
      <c r="BM123" s="191" t="s">
        <v>129</v>
      </c>
    </row>
    <row r="124" spans="1:65" s="2" customFormat="1" ht="16.5" customHeight="1">
      <c r="A124" s="34"/>
      <c r="B124" s="35"/>
      <c r="C124" s="179" t="s">
        <v>135</v>
      </c>
      <c r="D124" s="179" t="s">
        <v>125</v>
      </c>
      <c r="E124" s="180" t="s">
        <v>2058</v>
      </c>
      <c r="F124" s="181" t="s">
        <v>2059</v>
      </c>
      <c r="G124" s="182" t="s">
        <v>235</v>
      </c>
      <c r="H124" s="183">
        <v>180</v>
      </c>
      <c r="I124" s="184"/>
      <c r="J124" s="185">
        <f t="shared" si="0"/>
        <v>0</v>
      </c>
      <c r="K124" s="186"/>
      <c r="L124" s="39"/>
      <c r="M124" s="187" t="s">
        <v>1</v>
      </c>
      <c r="N124" s="188" t="s">
        <v>38</v>
      </c>
      <c r="O124" s="71"/>
      <c r="P124" s="189">
        <f t="shared" si="1"/>
        <v>0</v>
      </c>
      <c r="Q124" s="189">
        <v>0</v>
      </c>
      <c r="R124" s="189">
        <f t="shared" si="2"/>
        <v>0</v>
      </c>
      <c r="S124" s="189">
        <v>0</v>
      </c>
      <c r="T124" s="190">
        <f t="shared" si="3"/>
        <v>0</v>
      </c>
      <c r="U124" s="34"/>
      <c r="V124" s="34"/>
      <c r="W124" s="34"/>
      <c r="X124" s="34"/>
      <c r="Y124" s="34"/>
      <c r="Z124" s="34"/>
      <c r="AA124" s="34"/>
      <c r="AB124" s="34"/>
      <c r="AC124" s="34"/>
      <c r="AD124" s="34"/>
      <c r="AE124" s="34"/>
      <c r="AR124" s="191" t="s">
        <v>129</v>
      </c>
      <c r="AT124" s="191" t="s">
        <v>125</v>
      </c>
      <c r="AU124" s="191" t="s">
        <v>81</v>
      </c>
      <c r="AY124" s="17" t="s">
        <v>124</v>
      </c>
      <c r="BE124" s="192">
        <f t="shared" si="4"/>
        <v>0</v>
      </c>
      <c r="BF124" s="192">
        <f t="shared" si="5"/>
        <v>0</v>
      </c>
      <c r="BG124" s="192">
        <f t="shared" si="6"/>
        <v>0</v>
      </c>
      <c r="BH124" s="192">
        <f t="shared" si="7"/>
        <v>0</v>
      </c>
      <c r="BI124" s="192">
        <f t="shared" si="8"/>
        <v>0</v>
      </c>
      <c r="BJ124" s="17" t="s">
        <v>81</v>
      </c>
      <c r="BK124" s="192">
        <f t="shared" si="9"/>
        <v>0</v>
      </c>
      <c r="BL124" s="17" t="s">
        <v>129</v>
      </c>
      <c r="BM124" s="191" t="s">
        <v>138</v>
      </c>
    </row>
    <row r="125" spans="1:65" s="2" customFormat="1" ht="24.2" customHeight="1">
      <c r="A125" s="34"/>
      <c r="B125" s="35"/>
      <c r="C125" s="179" t="s">
        <v>129</v>
      </c>
      <c r="D125" s="179" t="s">
        <v>125</v>
      </c>
      <c r="E125" s="180" t="s">
        <v>2060</v>
      </c>
      <c r="F125" s="181" t="s">
        <v>2061</v>
      </c>
      <c r="G125" s="182" t="s">
        <v>235</v>
      </c>
      <c r="H125" s="183">
        <v>180</v>
      </c>
      <c r="I125" s="184"/>
      <c r="J125" s="185">
        <f t="shared" si="0"/>
        <v>0</v>
      </c>
      <c r="K125" s="186"/>
      <c r="L125" s="39"/>
      <c r="M125" s="187" t="s">
        <v>1</v>
      </c>
      <c r="N125" s="188" t="s">
        <v>38</v>
      </c>
      <c r="O125" s="71"/>
      <c r="P125" s="189">
        <f t="shared" si="1"/>
        <v>0</v>
      </c>
      <c r="Q125" s="189">
        <v>0</v>
      </c>
      <c r="R125" s="189">
        <f t="shared" si="2"/>
        <v>0</v>
      </c>
      <c r="S125" s="189">
        <v>0</v>
      </c>
      <c r="T125" s="190">
        <f t="shared" si="3"/>
        <v>0</v>
      </c>
      <c r="U125" s="34"/>
      <c r="V125" s="34"/>
      <c r="W125" s="34"/>
      <c r="X125" s="34"/>
      <c r="Y125" s="34"/>
      <c r="Z125" s="34"/>
      <c r="AA125" s="34"/>
      <c r="AB125" s="34"/>
      <c r="AC125" s="34"/>
      <c r="AD125" s="34"/>
      <c r="AE125" s="34"/>
      <c r="AR125" s="191" t="s">
        <v>129</v>
      </c>
      <c r="AT125" s="191" t="s">
        <v>125</v>
      </c>
      <c r="AU125" s="191" t="s">
        <v>81</v>
      </c>
      <c r="AY125" s="17" t="s">
        <v>124</v>
      </c>
      <c r="BE125" s="192">
        <f t="shared" si="4"/>
        <v>0</v>
      </c>
      <c r="BF125" s="192">
        <f t="shared" si="5"/>
        <v>0</v>
      </c>
      <c r="BG125" s="192">
        <f t="shared" si="6"/>
        <v>0</v>
      </c>
      <c r="BH125" s="192">
        <f t="shared" si="7"/>
        <v>0</v>
      </c>
      <c r="BI125" s="192">
        <f t="shared" si="8"/>
        <v>0</v>
      </c>
      <c r="BJ125" s="17" t="s">
        <v>81</v>
      </c>
      <c r="BK125" s="192">
        <f t="shared" si="9"/>
        <v>0</v>
      </c>
      <c r="BL125" s="17" t="s">
        <v>129</v>
      </c>
      <c r="BM125" s="191" t="s">
        <v>142</v>
      </c>
    </row>
    <row r="126" spans="1:65" s="2" customFormat="1" ht="55.5" customHeight="1">
      <c r="A126" s="34"/>
      <c r="B126" s="35"/>
      <c r="C126" s="179" t="s">
        <v>144</v>
      </c>
      <c r="D126" s="179" t="s">
        <v>125</v>
      </c>
      <c r="E126" s="180" t="s">
        <v>2062</v>
      </c>
      <c r="F126" s="181" t="s">
        <v>2063</v>
      </c>
      <c r="G126" s="182" t="s">
        <v>226</v>
      </c>
      <c r="H126" s="183">
        <v>605</v>
      </c>
      <c r="I126" s="184"/>
      <c r="J126" s="185">
        <f t="shared" si="0"/>
        <v>0</v>
      </c>
      <c r="K126" s="186"/>
      <c r="L126" s="39"/>
      <c r="M126" s="187" t="s">
        <v>1</v>
      </c>
      <c r="N126" s="188" t="s">
        <v>38</v>
      </c>
      <c r="O126" s="71"/>
      <c r="P126" s="189">
        <f t="shared" si="1"/>
        <v>0</v>
      </c>
      <c r="Q126" s="189">
        <v>0</v>
      </c>
      <c r="R126" s="189">
        <f t="shared" si="2"/>
        <v>0</v>
      </c>
      <c r="S126" s="189">
        <v>0</v>
      </c>
      <c r="T126" s="190">
        <f t="shared" si="3"/>
        <v>0</v>
      </c>
      <c r="U126" s="34"/>
      <c r="V126" s="34"/>
      <c r="W126" s="34"/>
      <c r="X126" s="34"/>
      <c r="Y126" s="34"/>
      <c r="Z126" s="34"/>
      <c r="AA126" s="34"/>
      <c r="AB126" s="34"/>
      <c r="AC126" s="34"/>
      <c r="AD126" s="34"/>
      <c r="AE126" s="34"/>
      <c r="AR126" s="191" t="s">
        <v>129</v>
      </c>
      <c r="AT126" s="191" t="s">
        <v>125</v>
      </c>
      <c r="AU126" s="191" t="s">
        <v>81</v>
      </c>
      <c r="AY126" s="17" t="s">
        <v>124</v>
      </c>
      <c r="BE126" s="192">
        <f t="shared" si="4"/>
        <v>0</v>
      </c>
      <c r="BF126" s="192">
        <f t="shared" si="5"/>
        <v>0</v>
      </c>
      <c r="BG126" s="192">
        <f t="shared" si="6"/>
        <v>0</v>
      </c>
      <c r="BH126" s="192">
        <f t="shared" si="7"/>
        <v>0</v>
      </c>
      <c r="BI126" s="192">
        <f t="shared" si="8"/>
        <v>0</v>
      </c>
      <c r="BJ126" s="17" t="s">
        <v>81</v>
      </c>
      <c r="BK126" s="192">
        <f t="shared" si="9"/>
        <v>0</v>
      </c>
      <c r="BL126" s="17" t="s">
        <v>129</v>
      </c>
      <c r="BM126" s="191" t="s">
        <v>147</v>
      </c>
    </row>
    <row r="127" spans="1:65" s="2" customFormat="1" ht="37.9" customHeight="1">
      <c r="A127" s="34"/>
      <c r="B127" s="35"/>
      <c r="C127" s="179" t="s">
        <v>138</v>
      </c>
      <c r="D127" s="179" t="s">
        <v>125</v>
      </c>
      <c r="E127" s="180" t="s">
        <v>2064</v>
      </c>
      <c r="F127" s="181" t="s">
        <v>2065</v>
      </c>
      <c r="G127" s="182" t="s">
        <v>226</v>
      </c>
      <c r="H127" s="183">
        <v>451</v>
      </c>
      <c r="I127" s="184"/>
      <c r="J127" s="185">
        <f t="shared" si="0"/>
        <v>0</v>
      </c>
      <c r="K127" s="186"/>
      <c r="L127" s="39"/>
      <c r="M127" s="187" t="s">
        <v>1</v>
      </c>
      <c r="N127" s="188" t="s">
        <v>38</v>
      </c>
      <c r="O127" s="71"/>
      <c r="P127" s="189">
        <f t="shared" si="1"/>
        <v>0</v>
      </c>
      <c r="Q127" s="189">
        <v>0</v>
      </c>
      <c r="R127" s="189">
        <f t="shared" si="2"/>
        <v>0</v>
      </c>
      <c r="S127" s="189">
        <v>0</v>
      </c>
      <c r="T127" s="190">
        <f t="shared" si="3"/>
        <v>0</v>
      </c>
      <c r="U127" s="34"/>
      <c r="V127" s="34"/>
      <c r="W127" s="34"/>
      <c r="X127" s="34"/>
      <c r="Y127" s="34"/>
      <c r="Z127" s="34"/>
      <c r="AA127" s="34"/>
      <c r="AB127" s="34"/>
      <c r="AC127" s="34"/>
      <c r="AD127" s="34"/>
      <c r="AE127" s="34"/>
      <c r="AR127" s="191" t="s">
        <v>129</v>
      </c>
      <c r="AT127" s="191" t="s">
        <v>125</v>
      </c>
      <c r="AU127" s="191" t="s">
        <v>81</v>
      </c>
      <c r="AY127" s="17" t="s">
        <v>124</v>
      </c>
      <c r="BE127" s="192">
        <f t="shared" si="4"/>
        <v>0</v>
      </c>
      <c r="BF127" s="192">
        <f t="shared" si="5"/>
        <v>0</v>
      </c>
      <c r="BG127" s="192">
        <f t="shared" si="6"/>
        <v>0</v>
      </c>
      <c r="BH127" s="192">
        <f t="shared" si="7"/>
        <v>0</v>
      </c>
      <c r="BI127" s="192">
        <f t="shared" si="8"/>
        <v>0</v>
      </c>
      <c r="BJ127" s="17" t="s">
        <v>81</v>
      </c>
      <c r="BK127" s="192">
        <f t="shared" si="9"/>
        <v>0</v>
      </c>
      <c r="BL127" s="17" t="s">
        <v>129</v>
      </c>
      <c r="BM127" s="191" t="s">
        <v>153</v>
      </c>
    </row>
    <row r="128" spans="1:65" s="2" customFormat="1" ht="44.25" customHeight="1">
      <c r="A128" s="34"/>
      <c r="B128" s="35"/>
      <c r="C128" s="179" t="s">
        <v>155</v>
      </c>
      <c r="D128" s="179" t="s">
        <v>125</v>
      </c>
      <c r="E128" s="180" t="s">
        <v>2066</v>
      </c>
      <c r="F128" s="181" t="s">
        <v>2067</v>
      </c>
      <c r="G128" s="182" t="s">
        <v>226</v>
      </c>
      <c r="H128" s="183">
        <v>154</v>
      </c>
      <c r="I128" s="184"/>
      <c r="J128" s="185">
        <f t="shared" si="0"/>
        <v>0</v>
      </c>
      <c r="K128" s="186"/>
      <c r="L128" s="39"/>
      <c r="M128" s="187" t="s">
        <v>1</v>
      </c>
      <c r="N128" s="188" t="s">
        <v>38</v>
      </c>
      <c r="O128" s="71"/>
      <c r="P128" s="189">
        <f t="shared" si="1"/>
        <v>0</v>
      </c>
      <c r="Q128" s="189">
        <v>0</v>
      </c>
      <c r="R128" s="189">
        <f t="shared" si="2"/>
        <v>0</v>
      </c>
      <c r="S128" s="189">
        <v>0</v>
      </c>
      <c r="T128" s="190">
        <f t="shared" si="3"/>
        <v>0</v>
      </c>
      <c r="U128" s="34"/>
      <c r="V128" s="34"/>
      <c r="W128" s="34"/>
      <c r="X128" s="34"/>
      <c r="Y128" s="34"/>
      <c r="Z128" s="34"/>
      <c r="AA128" s="34"/>
      <c r="AB128" s="34"/>
      <c r="AC128" s="34"/>
      <c r="AD128" s="34"/>
      <c r="AE128" s="34"/>
      <c r="AR128" s="191" t="s">
        <v>129</v>
      </c>
      <c r="AT128" s="191" t="s">
        <v>125</v>
      </c>
      <c r="AU128" s="191" t="s">
        <v>81</v>
      </c>
      <c r="AY128" s="17" t="s">
        <v>124</v>
      </c>
      <c r="BE128" s="192">
        <f t="shared" si="4"/>
        <v>0</v>
      </c>
      <c r="BF128" s="192">
        <f t="shared" si="5"/>
        <v>0</v>
      </c>
      <c r="BG128" s="192">
        <f t="shared" si="6"/>
        <v>0</v>
      </c>
      <c r="BH128" s="192">
        <f t="shared" si="7"/>
        <v>0</v>
      </c>
      <c r="BI128" s="192">
        <f t="shared" si="8"/>
        <v>0</v>
      </c>
      <c r="BJ128" s="17" t="s">
        <v>81</v>
      </c>
      <c r="BK128" s="192">
        <f t="shared" si="9"/>
        <v>0</v>
      </c>
      <c r="BL128" s="17" t="s">
        <v>129</v>
      </c>
      <c r="BM128" s="191" t="s">
        <v>158</v>
      </c>
    </row>
    <row r="129" spans="1:65" s="2" customFormat="1" ht="33" customHeight="1">
      <c r="A129" s="34"/>
      <c r="B129" s="35"/>
      <c r="C129" s="179" t="s">
        <v>142</v>
      </c>
      <c r="D129" s="179" t="s">
        <v>125</v>
      </c>
      <c r="E129" s="180" t="s">
        <v>2068</v>
      </c>
      <c r="F129" s="181" t="s">
        <v>2069</v>
      </c>
      <c r="G129" s="182" t="s">
        <v>226</v>
      </c>
      <c r="H129" s="183">
        <v>1178</v>
      </c>
      <c r="I129" s="184"/>
      <c r="J129" s="185">
        <f t="shared" si="0"/>
        <v>0</v>
      </c>
      <c r="K129" s="186"/>
      <c r="L129" s="39"/>
      <c r="M129" s="187" t="s">
        <v>1</v>
      </c>
      <c r="N129" s="188" t="s">
        <v>38</v>
      </c>
      <c r="O129" s="71"/>
      <c r="P129" s="189">
        <f t="shared" si="1"/>
        <v>0</v>
      </c>
      <c r="Q129" s="189">
        <v>0</v>
      </c>
      <c r="R129" s="189">
        <f t="shared" si="2"/>
        <v>0</v>
      </c>
      <c r="S129" s="189">
        <v>0</v>
      </c>
      <c r="T129" s="190">
        <f t="shared" si="3"/>
        <v>0</v>
      </c>
      <c r="U129" s="34"/>
      <c r="V129" s="34"/>
      <c r="W129" s="34"/>
      <c r="X129" s="34"/>
      <c r="Y129" s="34"/>
      <c r="Z129" s="34"/>
      <c r="AA129" s="34"/>
      <c r="AB129" s="34"/>
      <c r="AC129" s="34"/>
      <c r="AD129" s="34"/>
      <c r="AE129" s="34"/>
      <c r="AR129" s="191" t="s">
        <v>129</v>
      </c>
      <c r="AT129" s="191" t="s">
        <v>125</v>
      </c>
      <c r="AU129" s="191" t="s">
        <v>81</v>
      </c>
      <c r="AY129" s="17" t="s">
        <v>124</v>
      </c>
      <c r="BE129" s="192">
        <f t="shared" si="4"/>
        <v>0</v>
      </c>
      <c r="BF129" s="192">
        <f t="shared" si="5"/>
        <v>0</v>
      </c>
      <c r="BG129" s="192">
        <f t="shared" si="6"/>
        <v>0</v>
      </c>
      <c r="BH129" s="192">
        <f t="shared" si="7"/>
        <v>0</v>
      </c>
      <c r="BI129" s="192">
        <f t="shared" si="8"/>
        <v>0</v>
      </c>
      <c r="BJ129" s="17" t="s">
        <v>81</v>
      </c>
      <c r="BK129" s="192">
        <f t="shared" si="9"/>
        <v>0</v>
      </c>
      <c r="BL129" s="17" t="s">
        <v>129</v>
      </c>
      <c r="BM129" s="191" t="s">
        <v>162</v>
      </c>
    </row>
    <row r="130" spans="1:65" s="2" customFormat="1" ht="33" customHeight="1">
      <c r="A130" s="34"/>
      <c r="B130" s="35"/>
      <c r="C130" s="179" t="s">
        <v>164</v>
      </c>
      <c r="D130" s="179" t="s">
        <v>125</v>
      </c>
      <c r="E130" s="180" t="s">
        <v>2070</v>
      </c>
      <c r="F130" s="181" t="s">
        <v>2071</v>
      </c>
      <c r="G130" s="182" t="s">
        <v>226</v>
      </c>
      <c r="H130" s="183">
        <v>10</v>
      </c>
      <c r="I130" s="184"/>
      <c r="J130" s="185">
        <f t="shared" si="0"/>
        <v>0</v>
      </c>
      <c r="K130" s="186"/>
      <c r="L130" s="39"/>
      <c r="M130" s="187" t="s">
        <v>1</v>
      </c>
      <c r="N130" s="188" t="s">
        <v>38</v>
      </c>
      <c r="O130" s="71"/>
      <c r="P130" s="189">
        <f t="shared" si="1"/>
        <v>0</v>
      </c>
      <c r="Q130" s="189">
        <v>0</v>
      </c>
      <c r="R130" s="189">
        <f t="shared" si="2"/>
        <v>0</v>
      </c>
      <c r="S130" s="189">
        <v>0</v>
      </c>
      <c r="T130" s="190">
        <f t="shared" si="3"/>
        <v>0</v>
      </c>
      <c r="U130" s="34"/>
      <c r="V130" s="34"/>
      <c r="W130" s="34"/>
      <c r="X130" s="34"/>
      <c r="Y130" s="34"/>
      <c r="Z130" s="34"/>
      <c r="AA130" s="34"/>
      <c r="AB130" s="34"/>
      <c r="AC130" s="34"/>
      <c r="AD130" s="34"/>
      <c r="AE130" s="34"/>
      <c r="AR130" s="191" t="s">
        <v>129</v>
      </c>
      <c r="AT130" s="191" t="s">
        <v>125</v>
      </c>
      <c r="AU130" s="191" t="s">
        <v>81</v>
      </c>
      <c r="AY130" s="17" t="s">
        <v>124</v>
      </c>
      <c r="BE130" s="192">
        <f t="shared" si="4"/>
        <v>0</v>
      </c>
      <c r="BF130" s="192">
        <f t="shared" si="5"/>
        <v>0</v>
      </c>
      <c r="BG130" s="192">
        <f t="shared" si="6"/>
        <v>0</v>
      </c>
      <c r="BH130" s="192">
        <f t="shared" si="7"/>
        <v>0</v>
      </c>
      <c r="BI130" s="192">
        <f t="shared" si="8"/>
        <v>0</v>
      </c>
      <c r="BJ130" s="17" t="s">
        <v>81</v>
      </c>
      <c r="BK130" s="192">
        <f t="shared" si="9"/>
        <v>0</v>
      </c>
      <c r="BL130" s="17" t="s">
        <v>129</v>
      </c>
      <c r="BM130" s="191" t="s">
        <v>167</v>
      </c>
    </row>
    <row r="131" spans="1:65" s="2" customFormat="1" ht="33" customHeight="1">
      <c r="A131" s="34"/>
      <c r="B131" s="35"/>
      <c r="C131" s="179" t="s">
        <v>147</v>
      </c>
      <c r="D131" s="179" t="s">
        <v>125</v>
      </c>
      <c r="E131" s="180" t="s">
        <v>2072</v>
      </c>
      <c r="F131" s="181" t="s">
        <v>2073</v>
      </c>
      <c r="G131" s="182" t="s">
        <v>226</v>
      </c>
      <c r="H131" s="183">
        <v>10</v>
      </c>
      <c r="I131" s="184"/>
      <c r="J131" s="185">
        <f t="shared" si="0"/>
        <v>0</v>
      </c>
      <c r="K131" s="186"/>
      <c r="L131" s="39"/>
      <c r="M131" s="187" t="s">
        <v>1</v>
      </c>
      <c r="N131" s="188" t="s">
        <v>38</v>
      </c>
      <c r="O131" s="71"/>
      <c r="P131" s="189">
        <f t="shared" si="1"/>
        <v>0</v>
      </c>
      <c r="Q131" s="189">
        <v>0</v>
      </c>
      <c r="R131" s="189">
        <f t="shared" si="2"/>
        <v>0</v>
      </c>
      <c r="S131" s="189">
        <v>0</v>
      </c>
      <c r="T131" s="190">
        <f t="shared" si="3"/>
        <v>0</v>
      </c>
      <c r="U131" s="34"/>
      <c r="V131" s="34"/>
      <c r="W131" s="34"/>
      <c r="X131" s="34"/>
      <c r="Y131" s="34"/>
      <c r="Z131" s="34"/>
      <c r="AA131" s="34"/>
      <c r="AB131" s="34"/>
      <c r="AC131" s="34"/>
      <c r="AD131" s="34"/>
      <c r="AE131" s="34"/>
      <c r="AR131" s="191" t="s">
        <v>129</v>
      </c>
      <c r="AT131" s="191" t="s">
        <v>125</v>
      </c>
      <c r="AU131" s="191" t="s">
        <v>81</v>
      </c>
      <c r="AY131" s="17" t="s">
        <v>124</v>
      </c>
      <c r="BE131" s="192">
        <f t="shared" si="4"/>
        <v>0</v>
      </c>
      <c r="BF131" s="192">
        <f t="shared" si="5"/>
        <v>0</v>
      </c>
      <c r="BG131" s="192">
        <f t="shared" si="6"/>
        <v>0</v>
      </c>
      <c r="BH131" s="192">
        <f t="shared" si="7"/>
        <v>0</v>
      </c>
      <c r="BI131" s="192">
        <f t="shared" si="8"/>
        <v>0</v>
      </c>
      <c r="BJ131" s="17" t="s">
        <v>81</v>
      </c>
      <c r="BK131" s="192">
        <f t="shared" si="9"/>
        <v>0</v>
      </c>
      <c r="BL131" s="17" t="s">
        <v>129</v>
      </c>
      <c r="BM131" s="191" t="s">
        <v>244</v>
      </c>
    </row>
    <row r="132" spans="1:65" s="2" customFormat="1" ht="24.2" customHeight="1">
      <c r="A132" s="34"/>
      <c r="B132" s="35"/>
      <c r="C132" s="179" t="s">
        <v>250</v>
      </c>
      <c r="D132" s="179" t="s">
        <v>125</v>
      </c>
      <c r="E132" s="180" t="s">
        <v>2074</v>
      </c>
      <c r="F132" s="181" t="s">
        <v>2075</v>
      </c>
      <c r="G132" s="182" t="s">
        <v>226</v>
      </c>
      <c r="H132" s="183">
        <v>5</v>
      </c>
      <c r="I132" s="184"/>
      <c r="J132" s="185">
        <f t="shared" si="0"/>
        <v>0</v>
      </c>
      <c r="K132" s="186"/>
      <c r="L132" s="39"/>
      <c r="M132" s="187" t="s">
        <v>1</v>
      </c>
      <c r="N132" s="188" t="s">
        <v>38</v>
      </c>
      <c r="O132" s="71"/>
      <c r="P132" s="189">
        <f t="shared" si="1"/>
        <v>0</v>
      </c>
      <c r="Q132" s="189">
        <v>0</v>
      </c>
      <c r="R132" s="189">
        <f t="shared" si="2"/>
        <v>0</v>
      </c>
      <c r="S132" s="189">
        <v>0</v>
      </c>
      <c r="T132" s="190">
        <f t="shared" si="3"/>
        <v>0</v>
      </c>
      <c r="U132" s="34"/>
      <c r="V132" s="34"/>
      <c r="W132" s="34"/>
      <c r="X132" s="34"/>
      <c r="Y132" s="34"/>
      <c r="Z132" s="34"/>
      <c r="AA132" s="34"/>
      <c r="AB132" s="34"/>
      <c r="AC132" s="34"/>
      <c r="AD132" s="34"/>
      <c r="AE132" s="34"/>
      <c r="AR132" s="191" t="s">
        <v>129</v>
      </c>
      <c r="AT132" s="191" t="s">
        <v>125</v>
      </c>
      <c r="AU132" s="191" t="s">
        <v>81</v>
      </c>
      <c r="AY132" s="17" t="s">
        <v>124</v>
      </c>
      <c r="BE132" s="192">
        <f t="shared" si="4"/>
        <v>0</v>
      </c>
      <c r="BF132" s="192">
        <f t="shared" si="5"/>
        <v>0</v>
      </c>
      <c r="BG132" s="192">
        <f t="shared" si="6"/>
        <v>0</v>
      </c>
      <c r="BH132" s="192">
        <f t="shared" si="7"/>
        <v>0</v>
      </c>
      <c r="BI132" s="192">
        <f t="shared" si="8"/>
        <v>0</v>
      </c>
      <c r="BJ132" s="17" t="s">
        <v>81</v>
      </c>
      <c r="BK132" s="192">
        <f t="shared" si="9"/>
        <v>0</v>
      </c>
      <c r="BL132" s="17" t="s">
        <v>129</v>
      </c>
      <c r="BM132" s="191" t="s">
        <v>253</v>
      </c>
    </row>
    <row r="133" spans="1:65" s="2" customFormat="1" ht="24.2" customHeight="1">
      <c r="A133" s="34"/>
      <c r="B133" s="35"/>
      <c r="C133" s="179" t="s">
        <v>153</v>
      </c>
      <c r="D133" s="179" t="s">
        <v>125</v>
      </c>
      <c r="E133" s="180" t="s">
        <v>2076</v>
      </c>
      <c r="F133" s="181" t="s">
        <v>2077</v>
      </c>
      <c r="G133" s="182" t="s">
        <v>226</v>
      </c>
      <c r="H133" s="183">
        <v>10</v>
      </c>
      <c r="I133" s="184"/>
      <c r="J133" s="185">
        <f t="shared" si="0"/>
        <v>0</v>
      </c>
      <c r="K133" s="186"/>
      <c r="L133" s="39"/>
      <c r="M133" s="187" t="s">
        <v>1</v>
      </c>
      <c r="N133" s="188" t="s">
        <v>38</v>
      </c>
      <c r="O133" s="71"/>
      <c r="P133" s="189">
        <f t="shared" si="1"/>
        <v>0</v>
      </c>
      <c r="Q133" s="189">
        <v>0</v>
      </c>
      <c r="R133" s="189">
        <f t="shared" si="2"/>
        <v>0</v>
      </c>
      <c r="S133" s="189">
        <v>0</v>
      </c>
      <c r="T133" s="190">
        <f t="shared" si="3"/>
        <v>0</v>
      </c>
      <c r="U133" s="34"/>
      <c r="V133" s="34"/>
      <c r="W133" s="34"/>
      <c r="X133" s="34"/>
      <c r="Y133" s="34"/>
      <c r="Z133" s="34"/>
      <c r="AA133" s="34"/>
      <c r="AB133" s="34"/>
      <c r="AC133" s="34"/>
      <c r="AD133" s="34"/>
      <c r="AE133" s="34"/>
      <c r="AR133" s="191" t="s">
        <v>129</v>
      </c>
      <c r="AT133" s="191" t="s">
        <v>125</v>
      </c>
      <c r="AU133" s="191" t="s">
        <v>81</v>
      </c>
      <c r="AY133" s="17" t="s">
        <v>124</v>
      </c>
      <c r="BE133" s="192">
        <f t="shared" si="4"/>
        <v>0</v>
      </c>
      <c r="BF133" s="192">
        <f t="shared" si="5"/>
        <v>0</v>
      </c>
      <c r="BG133" s="192">
        <f t="shared" si="6"/>
        <v>0</v>
      </c>
      <c r="BH133" s="192">
        <f t="shared" si="7"/>
        <v>0</v>
      </c>
      <c r="BI133" s="192">
        <f t="shared" si="8"/>
        <v>0</v>
      </c>
      <c r="BJ133" s="17" t="s">
        <v>81</v>
      </c>
      <c r="BK133" s="192">
        <f t="shared" si="9"/>
        <v>0</v>
      </c>
      <c r="BL133" s="17" t="s">
        <v>129</v>
      </c>
      <c r="BM133" s="191" t="s">
        <v>323</v>
      </c>
    </row>
    <row r="134" spans="1:65" s="2" customFormat="1" ht="49.15" customHeight="1">
      <c r="A134" s="34"/>
      <c r="B134" s="35"/>
      <c r="C134" s="179" t="s">
        <v>255</v>
      </c>
      <c r="D134" s="179" t="s">
        <v>125</v>
      </c>
      <c r="E134" s="180" t="s">
        <v>2078</v>
      </c>
      <c r="F134" s="181" t="s">
        <v>2079</v>
      </c>
      <c r="G134" s="182" t="s">
        <v>226</v>
      </c>
      <c r="H134" s="183">
        <v>65</v>
      </c>
      <c r="I134" s="184"/>
      <c r="J134" s="185">
        <f t="shared" si="0"/>
        <v>0</v>
      </c>
      <c r="K134" s="186"/>
      <c r="L134" s="39"/>
      <c r="M134" s="187" t="s">
        <v>1</v>
      </c>
      <c r="N134" s="188" t="s">
        <v>38</v>
      </c>
      <c r="O134" s="71"/>
      <c r="P134" s="189">
        <f t="shared" si="1"/>
        <v>0</v>
      </c>
      <c r="Q134" s="189">
        <v>0</v>
      </c>
      <c r="R134" s="189">
        <f t="shared" si="2"/>
        <v>0</v>
      </c>
      <c r="S134" s="189">
        <v>0</v>
      </c>
      <c r="T134" s="190">
        <f t="shared" si="3"/>
        <v>0</v>
      </c>
      <c r="U134" s="34"/>
      <c r="V134" s="34"/>
      <c r="W134" s="34"/>
      <c r="X134" s="34"/>
      <c r="Y134" s="34"/>
      <c r="Z134" s="34"/>
      <c r="AA134" s="34"/>
      <c r="AB134" s="34"/>
      <c r="AC134" s="34"/>
      <c r="AD134" s="34"/>
      <c r="AE134" s="34"/>
      <c r="AR134" s="191" t="s">
        <v>129</v>
      </c>
      <c r="AT134" s="191" t="s">
        <v>125</v>
      </c>
      <c r="AU134" s="191" t="s">
        <v>81</v>
      </c>
      <c r="AY134" s="17" t="s">
        <v>124</v>
      </c>
      <c r="BE134" s="192">
        <f t="shared" si="4"/>
        <v>0</v>
      </c>
      <c r="BF134" s="192">
        <f t="shared" si="5"/>
        <v>0</v>
      </c>
      <c r="BG134" s="192">
        <f t="shared" si="6"/>
        <v>0</v>
      </c>
      <c r="BH134" s="192">
        <f t="shared" si="7"/>
        <v>0</v>
      </c>
      <c r="BI134" s="192">
        <f t="shared" si="8"/>
        <v>0</v>
      </c>
      <c r="BJ134" s="17" t="s">
        <v>81</v>
      </c>
      <c r="BK134" s="192">
        <f t="shared" si="9"/>
        <v>0</v>
      </c>
      <c r="BL134" s="17" t="s">
        <v>129</v>
      </c>
      <c r="BM134" s="191" t="s">
        <v>258</v>
      </c>
    </row>
    <row r="135" spans="1:65" s="2" customFormat="1" ht="24.2" customHeight="1">
      <c r="A135" s="34"/>
      <c r="B135" s="35"/>
      <c r="C135" s="179" t="s">
        <v>158</v>
      </c>
      <c r="D135" s="179" t="s">
        <v>125</v>
      </c>
      <c r="E135" s="180" t="s">
        <v>2080</v>
      </c>
      <c r="F135" s="181" t="s">
        <v>2081</v>
      </c>
      <c r="G135" s="182" t="s">
        <v>226</v>
      </c>
      <c r="H135" s="183">
        <v>65</v>
      </c>
      <c r="I135" s="184"/>
      <c r="J135" s="185">
        <f t="shared" si="0"/>
        <v>0</v>
      </c>
      <c r="K135" s="186"/>
      <c r="L135" s="39"/>
      <c r="M135" s="187" t="s">
        <v>1</v>
      </c>
      <c r="N135" s="188" t="s">
        <v>38</v>
      </c>
      <c r="O135" s="71"/>
      <c r="P135" s="189">
        <f t="shared" si="1"/>
        <v>0</v>
      </c>
      <c r="Q135" s="189">
        <v>0</v>
      </c>
      <c r="R135" s="189">
        <f t="shared" si="2"/>
        <v>0</v>
      </c>
      <c r="S135" s="189">
        <v>0</v>
      </c>
      <c r="T135" s="190">
        <f t="shared" si="3"/>
        <v>0</v>
      </c>
      <c r="U135" s="34"/>
      <c r="V135" s="34"/>
      <c r="W135" s="34"/>
      <c r="X135" s="34"/>
      <c r="Y135" s="34"/>
      <c r="Z135" s="34"/>
      <c r="AA135" s="34"/>
      <c r="AB135" s="34"/>
      <c r="AC135" s="34"/>
      <c r="AD135" s="34"/>
      <c r="AE135" s="34"/>
      <c r="AR135" s="191" t="s">
        <v>129</v>
      </c>
      <c r="AT135" s="191" t="s">
        <v>125</v>
      </c>
      <c r="AU135" s="191" t="s">
        <v>81</v>
      </c>
      <c r="AY135" s="17" t="s">
        <v>124</v>
      </c>
      <c r="BE135" s="192">
        <f t="shared" si="4"/>
        <v>0</v>
      </c>
      <c r="BF135" s="192">
        <f t="shared" si="5"/>
        <v>0</v>
      </c>
      <c r="BG135" s="192">
        <f t="shared" si="6"/>
        <v>0</v>
      </c>
      <c r="BH135" s="192">
        <f t="shared" si="7"/>
        <v>0</v>
      </c>
      <c r="BI135" s="192">
        <f t="shared" si="8"/>
        <v>0</v>
      </c>
      <c r="BJ135" s="17" t="s">
        <v>81</v>
      </c>
      <c r="BK135" s="192">
        <f t="shared" si="9"/>
        <v>0</v>
      </c>
      <c r="BL135" s="17" t="s">
        <v>129</v>
      </c>
      <c r="BM135" s="191" t="s">
        <v>347</v>
      </c>
    </row>
    <row r="136" spans="1:65" s="2" customFormat="1" ht="24.2" customHeight="1">
      <c r="A136" s="34"/>
      <c r="B136" s="35"/>
      <c r="C136" s="179" t="s">
        <v>8</v>
      </c>
      <c r="D136" s="179" t="s">
        <v>125</v>
      </c>
      <c r="E136" s="180" t="s">
        <v>2082</v>
      </c>
      <c r="F136" s="181" t="s">
        <v>2083</v>
      </c>
      <c r="G136" s="182" t="s">
        <v>226</v>
      </c>
      <c r="H136" s="183">
        <v>0</v>
      </c>
      <c r="I136" s="184"/>
      <c r="J136" s="185">
        <f t="shared" si="0"/>
        <v>0</v>
      </c>
      <c r="K136" s="186"/>
      <c r="L136" s="39"/>
      <c r="M136" s="187" t="s">
        <v>1</v>
      </c>
      <c r="N136" s="188" t="s">
        <v>38</v>
      </c>
      <c r="O136" s="71"/>
      <c r="P136" s="189">
        <f t="shared" si="1"/>
        <v>0</v>
      </c>
      <c r="Q136" s="189">
        <v>0</v>
      </c>
      <c r="R136" s="189">
        <f t="shared" si="2"/>
        <v>0</v>
      </c>
      <c r="S136" s="189">
        <v>0</v>
      </c>
      <c r="T136" s="190">
        <f t="shared" si="3"/>
        <v>0</v>
      </c>
      <c r="U136" s="34"/>
      <c r="V136" s="34"/>
      <c r="W136" s="34"/>
      <c r="X136" s="34"/>
      <c r="Y136" s="34"/>
      <c r="Z136" s="34"/>
      <c r="AA136" s="34"/>
      <c r="AB136" s="34"/>
      <c r="AC136" s="34"/>
      <c r="AD136" s="34"/>
      <c r="AE136" s="34"/>
      <c r="AR136" s="191" t="s">
        <v>129</v>
      </c>
      <c r="AT136" s="191" t="s">
        <v>125</v>
      </c>
      <c r="AU136" s="191" t="s">
        <v>81</v>
      </c>
      <c r="AY136" s="17" t="s">
        <v>124</v>
      </c>
      <c r="BE136" s="192">
        <f t="shared" si="4"/>
        <v>0</v>
      </c>
      <c r="BF136" s="192">
        <f t="shared" si="5"/>
        <v>0</v>
      </c>
      <c r="BG136" s="192">
        <f t="shared" si="6"/>
        <v>0</v>
      </c>
      <c r="BH136" s="192">
        <f t="shared" si="7"/>
        <v>0</v>
      </c>
      <c r="BI136" s="192">
        <f t="shared" si="8"/>
        <v>0</v>
      </c>
      <c r="BJ136" s="17" t="s">
        <v>81</v>
      </c>
      <c r="BK136" s="192">
        <f t="shared" si="9"/>
        <v>0</v>
      </c>
      <c r="BL136" s="17" t="s">
        <v>129</v>
      </c>
      <c r="BM136" s="191" t="s">
        <v>388</v>
      </c>
    </row>
    <row r="137" spans="1:65" s="2" customFormat="1" ht="49.15" customHeight="1">
      <c r="A137" s="34"/>
      <c r="B137" s="35"/>
      <c r="C137" s="179" t="s">
        <v>162</v>
      </c>
      <c r="D137" s="179" t="s">
        <v>125</v>
      </c>
      <c r="E137" s="180" t="s">
        <v>2084</v>
      </c>
      <c r="F137" s="181" t="s">
        <v>2085</v>
      </c>
      <c r="G137" s="182" t="s">
        <v>226</v>
      </c>
      <c r="H137" s="183">
        <v>60</v>
      </c>
      <c r="I137" s="184"/>
      <c r="J137" s="185">
        <f t="shared" si="0"/>
        <v>0</v>
      </c>
      <c r="K137" s="186"/>
      <c r="L137" s="39"/>
      <c r="M137" s="187" t="s">
        <v>1</v>
      </c>
      <c r="N137" s="188" t="s">
        <v>38</v>
      </c>
      <c r="O137" s="71"/>
      <c r="P137" s="189">
        <f t="shared" si="1"/>
        <v>0</v>
      </c>
      <c r="Q137" s="189">
        <v>0</v>
      </c>
      <c r="R137" s="189">
        <f t="shared" si="2"/>
        <v>0</v>
      </c>
      <c r="S137" s="189">
        <v>0</v>
      </c>
      <c r="T137" s="190">
        <f t="shared" si="3"/>
        <v>0</v>
      </c>
      <c r="U137" s="34"/>
      <c r="V137" s="34"/>
      <c r="W137" s="34"/>
      <c r="X137" s="34"/>
      <c r="Y137" s="34"/>
      <c r="Z137" s="34"/>
      <c r="AA137" s="34"/>
      <c r="AB137" s="34"/>
      <c r="AC137" s="34"/>
      <c r="AD137" s="34"/>
      <c r="AE137" s="34"/>
      <c r="AR137" s="191" t="s">
        <v>129</v>
      </c>
      <c r="AT137" s="191" t="s">
        <v>125</v>
      </c>
      <c r="AU137" s="191" t="s">
        <v>81</v>
      </c>
      <c r="AY137" s="17" t="s">
        <v>124</v>
      </c>
      <c r="BE137" s="192">
        <f t="shared" si="4"/>
        <v>0</v>
      </c>
      <c r="BF137" s="192">
        <f t="shared" si="5"/>
        <v>0</v>
      </c>
      <c r="BG137" s="192">
        <f t="shared" si="6"/>
        <v>0</v>
      </c>
      <c r="BH137" s="192">
        <f t="shared" si="7"/>
        <v>0</v>
      </c>
      <c r="BI137" s="192">
        <f t="shared" si="8"/>
        <v>0</v>
      </c>
      <c r="BJ137" s="17" t="s">
        <v>81</v>
      </c>
      <c r="BK137" s="192">
        <f t="shared" si="9"/>
        <v>0</v>
      </c>
      <c r="BL137" s="17" t="s">
        <v>129</v>
      </c>
      <c r="BM137" s="191" t="s">
        <v>402</v>
      </c>
    </row>
    <row r="138" spans="1:65" s="2" customFormat="1" ht="24.2" customHeight="1">
      <c r="A138" s="34"/>
      <c r="B138" s="35"/>
      <c r="C138" s="179" t="s">
        <v>261</v>
      </c>
      <c r="D138" s="179" t="s">
        <v>125</v>
      </c>
      <c r="E138" s="180" t="s">
        <v>2086</v>
      </c>
      <c r="F138" s="181" t="s">
        <v>2087</v>
      </c>
      <c r="G138" s="182" t="s">
        <v>226</v>
      </c>
      <c r="H138" s="183">
        <v>60</v>
      </c>
      <c r="I138" s="184"/>
      <c r="J138" s="185">
        <f t="shared" si="0"/>
        <v>0</v>
      </c>
      <c r="K138" s="186"/>
      <c r="L138" s="39"/>
      <c r="M138" s="187" t="s">
        <v>1</v>
      </c>
      <c r="N138" s="188" t="s">
        <v>38</v>
      </c>
      <c r="O138" s="71"/>
      <c r="P138" s="189">
        <f t="shared" si="1"/>
        <v>0</v>
      </c>
      <c r="Q138" s="189">
        <v>0</v>
      </c>
      <c r="R138" s="189">
        <f t="shared" si="2"/>
        <v>0</v>
      </c>
      <c r="S138" s="189">
        <v>0</v>
      </c>
      <c r="T138" s="190">
        <f t="shared" si="3"/>
        <v>0</v>
      </c>
      <c r="U138" s="34"/>
      <c r="V138" s="34"/>
      <c r="W138" s="34"/>
      <c r="X138" s="34"/>
      <c r="Y138" s="34"/>
      <c r="Z138" s="34"/>
      <c r="AA138" s="34"/>
      <c r="AB138" s="34"/>
      <c r="AC138" s="34"/>
      <c r="AD138" s="34"/>
      <c r="AE138" s="34"/>
      <c r="AR138" s="191" t="s">
        <v>129</v>
      </c>
      <c r="AT138" s="191" t="s">
        <v>125</v>
      </c>
      <c r="AU138" s="191" t="s">
        <v>81</v>
      </c>
      <c r="AY138" s="17" t="s">
        <v>124</v>
      </c>
      <c r="BE138" s="192">
        <f t="shared" si="4"/>
        <v>0</v>
      </c>
      <c r="BF138" s="192">
        <f t="shared" si="5"/>
        <v>0</v>
      </c>
      <c r="BG138" s="192">
        <f t="shared" si="6"/>
        <v>0</v>
      </c>
      <c r="BH138" s="192">
        <f t="shared" si="7"/>
        <v>0</v>
      </c>
      <c r="BI138" s="192">
        <f t="shared" si="8"/>
        <v>0</v>
      </c>
      <c r="BJ138" s="17" t="s">
        <v>81</v>
      </c>
      <c r="BK138" s="192">
        <f t="shared" si="9"/>
        <v>0</v>
      </c>
      <c r="BL138" s="17" t="s">
        <v>129</v>
      </c>
      <c r="BM138" s="191" t="s">
        <v>264</v>
      </c>
    </row>
    <row r="139" spans="1:65" s="2" customFormat="1" ht="37.9" customHeight="1">
      <c r="A139" s="34"/>
      <c r="B139" s="35"/>
      <c r="C139" s="179" t="s">
        <v>167</v>
      </c>
      <c r="D139" s="179" t="s">
        <v>125</v>
      </c>
      <c r="E139" s="180" t="s">
        <v>2088</v>
      </c>
      <c r="F139" s="181" t="s">
        <v>2089</v>
      </c>
      <c r="G139" s="182" t="s">
        <v>226</v>
      </c>
      <c r="H139" s="183">
        <v>7</v>
      </c>
      <c r="I139" s="184"/>
      <c r="J139" s="185">
        <f t="shared" si="0"/>
        <v>0</v>
      </c>
      <c r="K139" s="186"/>
      <c r="L139" s="39"/>
      <c r="M139" s="187" t="s">
        <v>1</v>
      </c>
      <c r="N139" s="188" t="s">
        <v>38</v>
      </c>
      <c r="O139" s="71"/>
      <c r="P139" s="189">
        <f t="shared" si="1"/>
        <v>0</v>
      </c>
      <c r="Q139" s="189">
        <v>0</v>
      </c>
      <c r="R139" s="189">
        <f t="shared" si="2"/>
        <v>0</v>
      </c>
      <c r="S139" s="189">
        <v>0</v>
      </c>
      <c r="T139" s="190">
        <f t="shared" si="3"/>
        <v>0</v>
      </c>
      <c r="U139" s="34"/>
      <c r="V139" s="34"/>
      <c r="W139" s="34"/>
      <c r="X139" s="34"/>
      <c r="Y139" s="34"/>
      <c r="Z139" s="34"/>
      <c r="AA139" s="34"/>
      <c r="AB139" s="34"/>
      <c r="AC139" s="34"/>
      <c r="AD139" s="34"/>
      <c r="AE139" s="34"/>
      <c r="AR139" s="191" t="s">
        <v>129</v>
      </c>
      <c r="AT139" s="191" t="s">
        <v>125</v>
      </c>
      <c r="AU139" s="191" t="s">
        <v>81</v>
      </c>
      <c r="AY139" s="17" t="s">
        <v>124</v>
      </c>
      <c r="BE139" s="192">
        <f t="shared" si="4"/>
        <v>0</v>
      </c>
      <c r="BF139" s="192">
        <f t="shared" si="5"/>
        <v>0</v>
      </c>
      <c r="BG139" s="192">
        <f t="shared" si="6"/>
        <v>0</v>
      </c>
      <c r="BH139" s="192">
        <f t="shared" si="7"/>
        <v>0</v>
      </c>
      <c r="BI139" s="192">
        <f t="shared" si="8"/>
        <v>0</v>
      </c>
      <c r="BJ139" s="17" t="s">
        <v>81</v>
      </c>
      <c r="BK139" s="192">
        <f t="shared" si="9"/>
        <v>0</v>
      </c>
      <c r="BL139" s="17" t="s">
        <v>129</v>
      </c>
      <c r="BM139" s="191" t="s">
        <v>273</v>
      </c>
    </row>
    <row r="140" spans="1:65" s="2" customFormat="1" ht="24.2" customHeight="1">
      <c r="A140" s="34"/>
      <c r="B140" s="35"/>
      <c r="C140" s="179" t="s">
        <v>300</v>
      </c>
      <c r="D140" s="179" t="s">
        <v>125</v>
      </c>
      <c r="E140" s="180" t="s">
        <v>2090</v>
      </c>
      <c r="F140" s="181" t="s">
        <v>2091</v>
      </c>
      <c r="G140" s="182" t="s">
        <v>226</v>
      </c>
      <c r="H140" s="183">
        <v>7</v>
      </c>
      <c r="I140" s="184"/>
      <c r="J140" s="185">
        <f t="shared" si="0"/>
        <v>0</v>
      </c>
      <c r="K140" s="186"/>
      <c r="L140" s="39"/>
      <c r="M140" s="187" t="s">
        <v>1</v>
      </c>
      <c r="N140" s="188" t="s">
        <v>38</v>
      </c>
      <c r="O140" s="71"/>
      <c r="P140" s="189">
        <f t="shared" si="1"/>
        <v>0</v>
      </c>
      <c r="Q140" s="189">
        <v>0</v>
      </c>
      <c r="R140" s="189">
        <f t="shared" si="2"/>
        <v>0</v>
      </c>
      <c r="S140" s="189">
        <v>0</v>
      </c>
      <c r="T140" s="190">
        <f t="shared" si="3"/>
        <v>0</v>
      </c>
      <c r="U140" s="34"/>
      <c r="V140" s="34"/>
      <c r="W140" s="34"/>
      <c r="X140" s="34"/>
      <c r="Y140" s="34"/>
      <c r="Z140" s="34"/>
      <c r="AA140" s="34"/>
      <c r="AB140" s="34"/>
      <c r="AC140" s="34"/>
      <c r="AD140" s="34"/>
      <c r="AE140" s="34"/>
      <c r="AR140" s="191" t="s">
        <v>129</v>
      </c>
      <c r="AT140" s="191" t="s">
        <v>125</v>
      </c>
      <c r="AU140" s="191" t="s">
        <v>81</v>
      </c>
      <c r="AY140" s="17" t="s">
        <v>124</v>
      </c>
      <c r="BE140" s="192">
        <f t="shared" si="4"/>
        <v>0</v>
      </c>
      <c r="BF140" s="192">
        <f t="shared" si="5"/>
        <v>0</v>
      </c>
      <c r="BG140" s="192">
        <f t="shared" si="6"/>
        <v>0</v>
      </c>
      <c r="BH140" s="192">
        <f t="shared" si="7"/>
        <v>0</v>
      </c>
      <c r="BI140" s="192">
        <f t="shared" si="8"/>
        <v>0</v>
      </c>
      <c r="BJ140" s="17" t="s">
        <v>81</v>
      </c>
      <c r="BK140" s="192">
        <f t="shared" si="9"/>
        <v>0</v>
      </c>
      <c r="BL140" s="17" t="s">
        <v>129</v>
      </c>
      <c r="BM140" s="191" t="s">
        <v>303</v>
      </c>
    </row>
    <row r="141" spans="1:65" s="2" customFormat="1" ht="16.5" customHeight="1">
      <c r="A141" s="34"/>
      <c r="B141" s="35"/>
      <c r="C141" s="179" t="s">
        <v>244</v>
      </c>
      <c r="D141" s="179" t="s">
        <v>125</v>
      </c>
      <c r="E141" s="180" t="s">
        <v>2092</v>
      </c>
      <c r="F141" s="181" t="s">
        <v>2093</v>
      </c>
      <c r="G141" s="182" t="s">
        <v>226</v>
      </c>
      <c r="H141" s="183">
        <v>21</v>
      </c>
      <c r="I141" s="184"/>
      <c r="J141" s="185">
        <f t="shared" si="0"/>
        <v>0</v>
      </c>
      <c r="K141" s="186"/>
      <c r="L141" s="39"/>
      <c r="M141" s="187" t="s">
        <v>1</v>
      </c>
      <c r="N141" s="188" t="s">
        <v>38</v>
      </c>
      <c r="O141" s="71"/>
      <c r="P141" s="189">
        <f t="shared" si="1"/>
        <v>0</v>
      </c>
      <c r="Q141" s="189">
        <v>0</v>
      </c>
      <c r="R141" s="189">
        <f t="shared" si="2"/>
        <v>0</v>
      </c>
      <c r="S141" s="189">
        <v>0</v>
      </c>
      <c r="T141" s="190">
        <f t="shared" si="3"/>
        <v>0</v>
      </c>
      <c r="U141" s="34"/>
      <c r="V141" s="34"/>
      <c r="W141" s="34"/>
      <c r="X141" s="34"/>
      <c r="Y141" s="34"/>
      <c r="Z141" s="34"/>
      <c r="AA141" s="34"/>
      <c r="AB141" s="34"/>
      <c r="AC141" s="34"/>
      <c r="AD141" s="34"/>
      <c r="AE141" s="34"/>
      <c r="AR141" s="191" t="s">
        <v>129</v>
      </c>
      <c r="AT141" s="191" t="s">
        <v>125</v>
      </c>
      <c r="AU141" s="191" t="s">
        <v>81</v>
      </c>
      <c r="AY141" s="17" t="s">
        <v>124</v>
      </c>
      <c r="BE141" s="192">
        <f t="shared" si="4"/>
        <v>0</v>
      </c>
      <c r="BF141" s="192">
        <f t="shared" si="5"/>
        <v>0</v>
      </c>
      <c r="BG141" s="192">
        <f t="shared" si="6"/>
        <v>0</v>
      </c>
      <c r="BH141" s="192">
        <f t="shared" si="7"/>
        <v>0</v>
      </c>
      <c r="BI141" s="192">
        <f t="shared" si="8"/>
        <v>0</v>
      </c>
      <c r="BJ141" s="17" t="s">
        <v>81</v>
      </c>
      <c r="BK141" s="192">
        <f t="shared" si="9"/>
        <v>0</v>
      </c>
      <c r="BL141" s="17" t="s">
        <v>129</v>
      </c>
      <c r="BM141" s="191" t="s">
        <v>314</v>
      </c>
    </row>
    <row r="142" spans="1:65" s="2" customFormat="1" ht="16.5" customHeight="1">
      <c r="A142" s="34"/>
      <c r="B142" s="35"/>
      <c r="C142" s="179" t="s">
        <v>7</v>
      </c>
      <c r="D142" s="179" t="s">
        <v>125</v>
      </c>
      <c r="E142" s="180" t="s">
        <v>2094</v>
      </c>
      <c r="F142" s="181" t="s">
        <v>2095</v>
      </c>
      <c r="G142" s="182" t="s">
        <v>226</v>
      </c>
      <c r="H142" s="183">
        <v>21</v>
      </c>
      <c r="I142" s="184"/>
      <c r="J142" s="185">
        <f t="shared" si="0"/>
        <v>0</v>
      </c>
      <c r="K142" s="186"/>
      <c r="L142" s="39"/>
      <c r="M142" s="187" t="s">
        <v>1</v>
      </c>
      <c r="N142" s="188" t="s">
        <v>38</v>
      </c>
      <c r="O142" s="71"/>
      <c r="P142" s="189">
        <f t="shared" si="1"/>
        <v>0</v>
      </c>
      <c r="Q142" s="189">
        <v>0</v>
      </c>
      <c r="R142" s="189">
        <f t="shared" si="2"/>
        <v>0</v>
      </c>
      <c r="S142" s="189">
        <v>0</v>
      </c>
      <c r="T142" s="190">
        <f t="shared" si="3"/>
        <v>0</v>
      </c>
      <c r="U142" s="34"/>
      <c r="V142" s="34"/>
      <c r="W142" s="34"/>
      <c r="X142" s="34"/>
      <c r="Y142" s="34"/>
      <c r="Z142" s="34"/>
      <c r="AA142" s="34"/>
      <c r="AB142" s="34"/>
      <c r="AC142" s="34"/>
      <c r="AD142" s="34"/>
      <c r="AE142" s="34"/>
      <c r="AR142" s="191" t="s">
        <v>129</v>
      </c>
      <c r="AT142" s="191" t="s">
        <v>125</v>
      </c>
      <c r="AU142" s="191" t="s">
        <v>81</v>
      </c>
      <c r="AY142" s="17" t="s">
        <v>124</v>
      </c>
      <c r="BE142" s="192">
        <f t="shared" si="4"/>
        <v>0</v>
      </c>
      <c r="BF142" s="192">
        <f t="shared" si="5"/>
        <v>0</v>
      </c>
      <c r="BG142" s="192">
        <f t="shared" si="6"/>
        <v>0</v>
      </c>
      <c r="BH142" s="192">
        <f t="shared" si="7"/>
        <v>0</v>
      </c>
      <c r="BI142" s="192">
        <f t="shared" si="8"/>
        <v>0</v>
      </c>
      <c r="BJ142" s="17" t="s">
        <v>81</v>
      </c>
      <c r="BK142" s="192">
        <f t="shared" si="9"/>
        <v>0</v>
      </c>
      <c r="BL142" s="17" t="s">
        <v>129</v>
      </c>
      <c r="BM142" s="191" t="s">
        <v>531</v>
      </c>
    </row>
    <row r="143" spans="1:65" s="2" customFormat="1" ht="24.2" customHeight="1">
      <c r="A143" s="34"/>
      <c r="B143" s="35"/>
      <c r="C143" s="179" t="s">
        <v>253</v>
      </c>
      <c r="D143" s="179" t="s">
        <v>125</v>
      </c>
      <c r="E143" s="180" t="s">
        <v>2096</v>
      </c>
      <c r="F143" s="181" t="s">
        <v>2097</v>
      </c>
      <c r="G143" s="182" t="s">
        <v>226</v>
      </c>
      <c r="H143" s="183">
        <v>89</v>
      </c>
      <c r="I143" s="184"/>
      <c r="J143" s="185">
        <f t="shared" si="0"/>
        <v>0</v>
      </c>
      <c r="K143" s="186"/>
      <c r="L143" s="39"/>
      <c r="M143" s="187" t="s">
        <v>1</v>
      </c>
      <c r="N143" s="188" t="s">
        <v>38</v>
      </c>
      <c r="O143" s="71"/>
      <c r="P143" s="189">
        <f t="shared" si="1"/>
        <v>0</v>
      </c>
      <c r="Q143" s="189">
        <v>0</v>
      </c>
      <c r="R143" s="189">
        <f t="shared" si="2"/>
        <v>0</v>
      </c>
      <c r="S143" s="189">
        <v>0</v>
      </c>
      <c r="T143" s="190">
        <f t="shared" si="3"/>
        <v>0</v>
      </c>
      <c r="U143" s="34"/>
      <c r="V143" s="34"/>
      <c r="W143" s="34"/>
      <c r="X143" s="34"/>
      <c r="Y143" s="34"/>
      <c r="Z143" s="34"/>
      <c r="AA143" s="34"/>
      <c r="AB143" s="34"/>
      <c r="AC143" s="34"/>
      <c r="AD143" s="34"/>
      <c r="AE143" s="34"/>
      <c r="AR143" s="191" t="s">
        <v>129</v>
      </c>
      <c r="AT143" s="191" t="s">
        <v>125</v>
      </c>
      <c r="AU143" s="191" t="s">
        <v>81</v>
      </c>
      <c r="AY143" s="17" t="s">
        <v>124</v>
      </c>
      <c r="BE143" s="192">
        <f t="shared" si="4"/>
        <v>0</v>
      </c>
      <c r="BF143" s="192">
        <f t="shared" si="5"/>
        <v>0</v>
      </c>
      <c r="BG143" s="192">
        <f t="shared" si="6"/>
        <v>0</v>
      </c>
      <c r="BH143" s="192">
        <f t="shared" si="7"/>
        <v>0</v>
      </c>
      <c r="BI143" s="192">
        <f t="shared" si="8"/>
        <v>0</v>
      </c>
      <c r="BJ143" s="17" t="s">
        <v>81</v>
      </c>
      <c r="BK143" s="192">
        <f t="shared" si="9"/>
        <v>0</v>
      </c>
      <c r="BL143" s="17" t="s">
        <v>129</v>
      </c>
      <c r="BM143" s="191" t="s">
        <v>545</v>
      </c>
    </row>
    <row r="144" spans="1:65" s="2" customFormat="1" ht="16.5" customHeight="1">
      <c r="A144" s="34"/>
      <c r="B144" s="35"/>
      <c r="C144" s="179" t="s">
        <v>317</v>
      </c>
      <c r="D144" s="179" t="s">
        <v>125</v>
      </c>
      <c r="E144" s="180" t="s">
        <v>2098</v>
      </c>
      <c r="F144" s="181" t="s">
        <v>2099</v>
      </c>
      <c r="G144" s="182" t="s">
        <v>226</v>
      </c>
      <c r="H144" s="183">
        <v>89</v>
      </c>
      <c r="I144" s="184"/>
      <c r="J144" s="185">
        <f t="shared" si="0"/>
        <v>0</v>
      </c>
      <c r="K144" s="186"/>
      <c r="L144" s="39"/>
      <c r="M144" s="187" t="s">
        <v>1</v>
      </c>
      <c r="N144" s="188" t="s">
        <v>38</v>
      </c>
      <c r="O144" s="71"/>
      <c r="P144" s="189">
        <f t="shared" si="1"/>
        <v>0</v>
      </c>
      <c r="Q144" s="189">
        <v>0</v>
      </c>
      <c r="R144" s="189">
        <f t="shared" si="2"/>
        <v>0</v>
      </c>
      <c r="S144" s="189">
        <v>0</v>
      </c>
      <c r="T144" s="190">
        <f t="shared" si="3"/>
        <v>0</v>
      </c>
      <c r="U144" s="34"/>
      <c r="V144" s="34"/>
      <c r="W144" s="34"/>
      <c r="X144" s="34"/>
      <c r="Y144" s="34"/>
      <c r="Z144" s="34"/>
      <c r="AA144" s="34"/>
      <c r="AB144" s="34"/>
      <c r="AC144" s="34"/>
      <c r="AD144" s="34"/>
      <c r="AE144" s="34"/>
      <c r="AR144" s="191" t="s">
        <v>129</v>
      </c>
      <c r="AT144" s="191" t="s">
        <v>125</v>
      </c>
      <c r="AU144" s="191" t="s">
        <v>81</v>
      </c>
      <c r="AY144" s="17" t="s">
        <v>124</v>
      </c>
      <c r="BE144" s="192">
        <f t="shared" si="4"/>
        <v>0</v>
      </c>
      <c r="BF144" s="192">
        <f t="shared" si="5"/>
        <v>0</v>
      </c>
      <c r="BG144" s="192">
        <f t="shared" si="6"/>
        <v>0</v>
      </c>
      <c r="BH144" s="192">
        <f t="shared" si="7"/>
        <v>0</v>
      </c>
      <c r="BI144" s="192">
        <f t="shared" si="8"/>
        <v>0</v>
      </c>
      <c r="BJ144" s="17" t="s">
        <v>81</v>
      </c>
      <c r="BK144" s="192">
        <f t="shared" si="9"/>
        <v>0</v>
      </c>
      <c r="BL144" s="17" t="s">
        <v>129</v>
      </c>
      <c r="BM144" s="191" t="s">
        <v>320</v>
      </c>
    </row>
    <row r="145" spans="1:65" s="2" customFormat="1" ht="16.5" customHeight="1">
      <c r="A145" s="34"/>
      <c r="B145" s="35"/>
      <c r="C145" s="179" t="s">
        <v>323</v>
      </c>
      <c r="D145" s="179" t="s">
        <v>125</v>
      </c>
      <c r="E145" s="180" t="s">
        <v>2100</v>
      </c>
      <c r="F145" s="181" t="s">
        <v>2101</v>
      </c>
      <c r="G145" s="182" t="s">
        <v>226</v>
      </c>
      <c r="H145" s="183">
        <v>44</v>
      </c>
      <c r="I145" s="184"/>
      <c r="J145" s="185">
        <f t="shared" si="0"/>
        <v>0</v>
      </c>
      <c r="K145" s="186"/>
      <c r="L145" s="39"/>
      <c r="M145" s="187" t="s">
        <v>1</v>
      </c>
      <c r="N145" s="188" t="s">
        <v>38</v>
      </c>
      <c r="O145" s="71"/>
      <c r="P145" s="189">
        <f t="shared" si="1"/>
        <v>0</v>
      </c>
      <c r="Q145" s="189">
        <v>0</v>
      </c>
      <c r="R145" s="189">
        <f t="shared" si="2"/>
        <v>0</v>
      </c>
      <c r="S145" s="189">
        <v>0</v>
      </c>
      <c r="T145" s="190">
        <f t="shared" si="3"/>
        <v>0</v>
      </c>
      <c r="U145" s="34"/>
      <c r="V145" s="34"/>
      <c r="W145" s="34"/>
      <c r="X145" s="34"/>
      <c r="Y145" s="34"/>
      <c r="Z145" s="34"/>
      <c r="AA145" s="34"/>
      <c r="AB145" s="34"/>
      <c r="AC145" s="34"/>
      <c r="AD145" s="34"/>
      <c r="AE145" s="34"/>
      <c r="AR145" s="191" t="s">
        <v>129</v>
      </c>
      <c r="AT145" s="191" t="s">
        <v>125</v>
      </c>
      <c r="AU145" s="191" t="s">
        <v>81</v>
      </c>
      <c r="AY145" s="17" t="s">
        <v>124</v>
      </c>
      <c r="BE145" s="192">
        <f t="shared" si="4"/>
        <v>0</v>
      </c>
      <c r="BF145" s="192">
        <f t="shared" si="5"/>
        <v>0</v>
      </c>
      <c r="BG145" s="192">
        <f t="shared" si="6"/>
        <v>0</v>
      </c>
      <c r="BH145" s="192">
        <f t="shared" si="7"/>
        <v>0</v>
      </c>
      <c r="BI145" s="192">
        <f t="shared" si="8"/>
        <v>0</v>
      </c>
      <c r="BJ145" s="17" t="s">
        <v>81</v>
      </c>
      <c r="BK145" s="192">
        <f t="shared" si="9"/>
        <v>0</v>
      </c>
      <c r="BL145" s="17" t="s">
        <v>129</v>
      </c>
      <c r="BM145" s="191" t="s">
        <v>326</v>
      </c>
    </row>
    <row r="146" spans="1:65" s="2" customFormat="1" ht="16.5" customHeight="1">
      <c r="A146" s="34"/>
      <c r="B146" s="35"/>
      <c r="C146" s="179" t="s">
        <v>329</v>
      </c>
      <c r="D146" s="179" t="s">
        <v>125</v>
      </c>
      <c r="E146" s="180" t="s">
        <v>2102</v>
      </c>
      <c r="F146" s="181" t="s">
        <v>2103</v>
      </c>
      <c r="G146" s="182" t="s">
        <v>226</v>
      </c>
      <c r="H146" s="183">
        <v>8</v>
      </c>
      <c r="I146" s="184"/>
      <c r="J146" s="185">
        <f t="shared" si="0"/>
        <v>0</v>
      </c>
      <c r="K146" s="186"/>
      <c r="L146" s="39"/>
      <c r="M146" s="187" t="s">
        <v>1</v>
      </c>
      <c r="N146" s="188" t="s">
        <v>38</v>
      </c>
      <c r="O146" s="71"/>
      <c r="P146" s="189">
        <f t="shared" si="1"/>
        <v>0</v>
      </c>
      <c r="Q146" s="189">
        <v>0</v>
      </c>
      <c r="R146" s="189">
        <f t="shared" si="2"/>
        <v>0</v>
      </c>
      <c r="S146" s="189">
        <v>0</v>
      </c>
      <c r="T146" s="190">
        <f t="shared" si="3"/>
        <v>0</v>
      </c>
      <c r="U146" s="34"/>
      <c r="V146" s="34"/>
      <c r="W146" s="34"/>
      <c r="X146" s="34"/>
      <c r="Y146" s="34"/>
      <c r="Z146" s="34"/>
      <c r="AA146" s="34"/>
      <c r="AB146" s="34"/>
      <c r="AC146" s="34"/>
      <c r="AD146" s="34"/>
      <c r="AE146" s="34"/>
      <c r="AR146" s="191" t="s">
        <v>129</v>
      </c>
      <c r="AT146" s="191" t="s">
        <v>125</v>
      </c>
      <c r="AU146" s="191" t="s">
        <v>81</v>
      </c>
      <c r="AY146" s="17" t="s">
        <v>124</v>
      </c>
      <c r="BE146" s="192">
        <f t="shared" si="4"/>
        <v>0</v>
      </c>
      <c r="BF146" s="192">
        <f t="shared" si="5"/>
        <v>0</v>
      </c>
      <c r="BG146" s="192">
        <f t="shared" si="6"/>
        <v>0</v>
      </c>
      <c r="BH146" s="192">
        <f t="shared" si="7"/>
        <v>0</v>
      </c>
      <c r="BI146" s="192">
        <f t="shared" si="8"/>
        <v>0</v>
      </c>
      <c r="BJ146" s="17" t="s">
        <v>81</v>
      </c>
      <c r="BK146" s="192">
        <f t="shared" si="9"/>
        <v>0</v>
      </c>
      <c r="BL146" s="17" t="s">
        <v>129</v>
      </c>
      <c r="BM146" s="191" t="s">
        <v>332</v>
      </c>
    </row>
    <row r="147" spans="1:65" s="2" customFormat="1" ht="24.2" customHeight="1">
      <c r="A147" s="34"/>
      <c r="B147" s="35"/>
      <c r="C147" s="179" t="s">
        <v>258</v>
      </c>
      <c r="D147" s="179" t="s">
        <v>125</v>
      </c>
      <c r="E147" s="180" t="s">
        <v>2104</v>
      </c>
      <c r="F147" s="181" t="s">
        <v>2105</v>
      </c>
      <c r="G147" s="182" t="s">
        <v>226</v>
      </c>
      <c r="H147" s="183">
        <v>36</v>
      </c>
      <c r="I147" s="184"/>
      <c r="J147" s="185">
        <f t="shared" si="0"/>
        <v>0</v>
      </c>
      <c r="K147" s="186"/>
      <c r="L147" s="39"/>
      <c r="M147" s="187" t="s">
        <v>1</v>
      </c>
      <c r="N147" s="188" t="s">
        <v>38</v>
      </c>
      <c r="O147" s="71"/>
      <c r="P147" s="189">
        <f t="shared" si="1"/>
        <v>0</v>
      </c>
      <c r="Q147" s="189">
        <v>0</v>
      </c>
      <c r="R147" s="189">
        <f t="shared" si="2"/>
        <v>0</v>
      </c>
      <c r="S147" s="189">
        <v>0</v>
      </c>
      <c r="T147" s="190">
        <f t="shared" si="3"/>
        <v>0</v>
      </c>
      <c r="U147" s="34"/>
      <c r="V147" s="34"/>
      <c r="W147" s="34"/>
      <c r="X147" s="34"/>
      <c r="Y147" s="34"/>
      <c r="Z147" s="34"/>
      <c r="AA147" s="34"/>
      <c r="AB147" s="34"/>
      <c r="AC147" s="34"/>
      <c r="AD147" s="34"/>
      <c r="AE147" s="34"/>
      <c r="AR147" s="191" t="s">
        <v>129</v>
      </c>
      <c r="AT147" s="191" t="s">
        <v>125</v>
      </c>
      <c r="AU147" s="191" t="s">
        <v>81</v>
      </c>
      <c r="AY147" s="17" t="s">
        <v>124</v>
      </c>
      <c r="BE147" s="192">
        <f t="shared" si="4"/>
        <v>0</v>
      </c>
      <c r="BF147" s="192">
        <f t="shared" si="5"/>
        <v>0</v>
      </c>
      <c r="BG147" s="192">
        <f t="shared" si="6"/>
        <v>0</v>
      </c>
      <c r="BH147" s="192">
        <f t="shared" si="7"/>
        <v>0</v>
      </c>
      <c r="BI147" s="192">
        <f t="shared" si="8"/>
        <v>0</v>
      </c>
      <c r="BJ147" s="17" t="s">
        <v>81</v>
      </c>
      <c r="BK147" s="192">
        <f t="shared" si="9"/>
        <v>0</v>
      </c>
      <c r="BL147" s="17" t="s">
        <v>129</v>
      </c>
      <c r="BM147" s="191" t="s">
        <v>335</v>
      </c>
    </row>
    <row r="148" spans="1:65" s="2" customFormat="1" ht="37.9" customHeight="1">
      <c r="A148" s="34"/>
      <c r="B148" s="35"/>
      <c r="C148" s="179" t="s">
        <v>336</v>
      </c>
      <c r="D148" s="179" t="s">
        <v>125</v>
      </c>
      <c r="E148" s="180" t="s">
        <v>2106</v>
      </c>
      <c r="F148" s="181" t="s">
        <v>2107</v>
      </c>
      <c r="G148" s="182" t="s">
        <v>226</v>
      </c>
      <c r="H148" s="183">
        <v>9</v>
      </c>
      <c r="I148" s="184"/>
      <c r="J148" s="185">
        <f t="shared" si="0"/>
        <v>0</v>
      </c>
      <c r="K148" s="186"/>
      <c r="L148" s="39"/>
      <c r="M148" s="187" t="s">
        <v>1</v>
      </c>
      <c r="N148" s="188" t="s">
        <v>38</v>
      </c>
      <c r="O148" s="71"/>
      <c r="P148" s="189">
        <f t="shared" si="1"/>
        <v>0</v>
      </c>
      <c r="Q148" s="189">
        <v>0</v>
      </c>
      <c r="R148" s="189">
        <f t="shared" si="2"/>
        <v>0</v>
      </c>
      <c r="S148" s="189">
        <v>0</v>
      </c>
      <c r="T148" s="190">
        <f t="shared" si="3"/>
        <v>0</v>
      </c>
      <c r="U148" s="34"/>
      <c r="V148" s="34"/>
      <c r="W148" s="34"/>
      <c r="X148" s="34"/>
      <c r="Y148" s="34"/>
      <c r="Z148" s="34"/>
      <c r="AA148" s="34"/>
      <c r="AB148" s="34"/>
      <c r="AC148" s="34"/>
      <c r="AD148" s="34"/>
      <c r="AE148" s="34"/>
      <c r="AR148" s="191" t="s">
        <v>129</v>
      </c>
      <c r="AT148" s="191" t="s">
        <v>125</v>
      </c>
      <c r="AU148" s="191" t="s">
        <v>81</v>
      </c>
      <c r="AY148" s="17" t="s">
        <v>124</v>
      </c>
      <c r="BE148" s="192">
        <f t="shared" si="4"/>
        <v>0</v>
      </c>
      <c r="BF148" s="192">
        <f t="shared" si="5"/>
        <v>0</v>
      </c>
      <c r="BG148" s="192">
        <f t="shared" si="6"/>
        <v>0</v>
      </c>
      <c r="BH148" s="192">
        <f t="shared" si="7"/>
        <v>0</v>
      </c>
      <c r="BI148" s="192">
        <f t="shared" si="8"/>
        <v>0</v>
      </c>
      <c r="BJ148" s="17" t="s">
        <v>81</v>
      </c>
      <c r="BK148" s="192">
        <f t="shared" si="9"/>
        <v>0</v>
      </c>
      <c r="BL148" s="17" t="s">
        <v>129</v>
      </c>
      <c r="BM148" s="191" t="s">
        <v>339</v>
      </c>
    </row>
    <row r="149" spans="1:65" s="2" customFormat="1" ht="24.2" customHeight="1">
      <c r="A149" s="34"/>
      <c r="B149" s="35"/>
      <c r="C149" s="179" t="s">
        <v>347</v>
      </c>
      <c r="D149" s="179" t="s">
        <v>125</v>
      </c>
      <c r="E149" s="180" t="s">
        <v>2108</v>
      </c>
      <c r="F149" s="181" t="s">
        <v>2109</v>
      </c>
      <c r="G149" s="182" t="s">
        <v>226</v>
      </c>
      <c r="H149" s="183">
        <v>9</v>
      </c>
      <c r="I149" s="184"/>
      <c r="J149" s="185">
        <f t="shared" si="0"/>
        <v>0</v>
      </c>
      <c r="K149" s="186"/>
      <c r="L149" s="39"/>
      <c r="M149" s="187" t="s">
        <v>1</v>
      </c>
      <c r="N149" s="188" t="s">
        <v>38</v>
      </c>
      <c r="O149" s="71"/>
      <c r="P149" s="189">
        <f t="shared" si="1"/>
        <v>0</v>
      </c>
      <c r="Q149" s="189">
        <v>0</v>
      </c>
      <c r="R149" s="189">
        <f t="shared" si="2"/>
        <v>0</v>
      </c>
      <c r="S149" s="189">
        <v>0</v>
      </c>
      <c r="T149" s="190">
        <f t="shared" si="3"/>
        <v>0</v>
      </c>
      <c r="U149" s="34"/>
      <c r="V149" s="34"/>
      <c r="W149" s="34"/>
      <c r="X149" s="34"/>
      <c r="Y149" s="34"/>
      <c r="Z149" s="34"/>
      <c r="AA149" s="34"/>
      <c r="AB149" s="34"/>
      <c r="AC149" s="34"/>
      <c r="AD149" s="34"/>
      <c r="AE149" s="34"/>
      <c r="AR149" s="191" t="s">
        <v>129</v>
      </c>
      <c r="AT149" s="191" t="s">
        <v>125</v>
      </c>
      <c r="AU149" s="191" t="s">
        <v>81</v>
      </c>
      <c r="AY149" s="17" t="s">
        <v>124</v>
      </c>
      <c r="BE149" s="192">
        <f t="shared" si="4"/>
        <v>0</v>
      </c>
      <c r="BF149" s="192">
        <f t="shared" si="5"/>
        <v>0</v>
      </c>
      <c r="BG149" s="192">
        <f t="shared" si="6"/>
        <v>0</v>
      </c>
      <c r="BH149" s="192">
        <f t="shared" si="7"/>
        <v>0</v>
      </c>
      <c r="BI149" s="192">
        <f t="shared" si="8"/>
        <v>0</v>
      </c>
      <c r="BJ149" s="17" t="s">
        <v>81</v>
      </c>
      <c r="BK149" s="192">
        <f t="shared" si="9"/>
        <v>0</v>
      </c>
      <c r="BL149" s="17" t="s">
        <v>129</v>
      </c>
      <c r="BM149" s="191" t="s">
        <v>350</v>
      </c>
    </row>
    <row r="150" spans="1:65" s="2" customFormat="1" ht="16.5" customHeight="1">
      <c r="A150" s="34"/>
      <c r="B150" s="35"/>
      <c r="C150" s="179" t="s">
        <v>377</v>
      </c>
      <c r="D150" s="179" t="s">
        <v>125</v>
      </c>
      <c r="E150" s="180" t="s">
        <v>2110</v>
      </c>
      <c r="F150" s="181" t="s">
        <v>2111</v>
      </c>
      <c r="G150" s="182" t="s">
        <v>226</v>
      </c>
      <c r="H150" s="183">
        <v>331</v>
      </c>
      <c r="I150" s="184"/>
      <c r="J150" s="185">
        <f t="shared" si="0"/>
        <v>0</v>
      </c>
      <c r="K150" s="186"/>
      <c r="L150" s="39"/>
      <c r="M150" s="187" t="s">
        <v>1</v>
      </c>
      <c r="N150" s="188" t="s">
        <v>38</v>
      </c>
      <c r="O150" s="71"/>
      <c r="P150" s="189">
        <f t="shared" si="1"/>
        <v>0</v>
      </c>
      <c r="Q150" s="189">
        <v>0</v>
      </c>
      <c r="R150" s="189">
        <f t="shared" si="2"/>
        <v>0</v>
      </c>
      <c r="S150" s="189">
        <v>0</v>
      </c>
      <c r="T150" s="190">
        <f t="shared" si="3"/>
        <v>0</v>
      </c>
      <c r="U150" s="34"/>
      <c r="V150" s="34"/>
      <c r="W150" s="34"/>
      <c r="X150" s="34"/>
      <c r="Y150" s="34"/>
      <c r="Z150" s="34"/>
      <c r="AA150" s="34"/>
      <c r="AB150" s="34"/>
      <c r="AC150" s="34"/>
      <c r="AD150" s="34"/>
      <c r="AE150" s="34"/>
      <c r="AR150" s="191" t="s">
        <v>129</v>
      </c>
      <c r="AT150" s="191" t="s">
        <v>125</v>
      </c>
      <c r="AU150" s="191" t="s">
        <v>81</v>
      </c>
      <c r="AY150" s="17" t="s">
        <v>124</v>
      </c>
      <c r="BE150" s="192">
        <f t="shared" si="4"/>
        <v>0</v>
      </c>
      <c r="BF150" s="192">
        <f t="shared" si="5"/>
        <v>0</v>
      </c>
      <c r="BG150" s="192">
        <f t="shared" si="6"/>
        <v>0</v>
      </c>
      <c r="BH150" s="192">
        <f t="shared" si="7"/>
        <v>0</v>
      </c>
      <c r="BI150" s="192">
        <f t="shared" si="8"/>
        <v>0</v>
      </c>
      <c r="BJ150" s="17" t="s">
        <v>81</v>
      </c>
      <c r="BK150" s="192">
        <f t="shared" si="9"/>
        <v>0</v>
      </c>
      <c r="BL150" s="17" t="s">
        <v>129</v>
      </c>
      <c r="BM150" s="191" t="s">
        <v>380</v>
      </c>
    </row>
    <row r="151" spans="1:65" s="2" customFormat="1" ht="16.5" customHeight="1">
      <c r="A151" s="34"/>
      <c r="B151" s="35"/>
      <c r="C151" s="179" t="s">
        <v>388</v>
      </c>
      <c r="D151" s="179" t="s">
        <v>125</v>
      </c>
      <c r="E151" s="180" t="s">
        <v>2112</v>
      </c>
      <c r="F151" s="181" t="s">
        <v>2113</v>
      </c>
      <c r="G151" s="182" t="s">
        <v>226</v>
      </c>
      <c r="H151" s="183">
        <v>22</v>
      </c>
      <c r="I151" s="184"/>
      <c r="J151" s="185">
        <f t="shared" si="0"/>
        <v>0</v>
      </c>
      <c r="K151" s="186"/>
      <c r="L151" s="39"/>
      <c r="M151" s="187" t="s">
        <v>1</v>
      </c>
      <c r="N151" s="188" t="s">
        <v>38</v>
      </c>
      <c r="O151" s="71"/>
      <c r="P151" s="189">
        <f t="shared" si="1"/>
        <v>0</v>
      </c>
      <c r="Q151" s="189">
        <v>0</v>
      </c>
      <c r="R151" s="189">
        <f t="shared" si="2"/>
        <v>0</v>
      </c>
      <c r="S151" s="189">
        <v>0</v>
      </c>
      <c r="T151" s="190">
        <f t="shared" si="3"/>
        <v>0</v>
      </c>
      <c r="U151" s="34"/>
      <c r="V151" s="34"/>
      <c r="W151" s="34"/>
      <c r="X151" s="34"/>
      <c r="Y151" s="34"/>
      <c r="Z151" s="34"/>
      <c r="AA151" s="34"/>
      <c r="AB151" s="34"/>
      <c r="AC151" s="34"/>
      <c r="AD151" s="34"/>
      <c r="AE151" s="34"/>
      <c r="AR151" s="191" t="s">
        <v>129</v>
      </c>
      <c r="AT151" s="191" t="s">
        <v>125</v>
      </c>
      <c r="AU151" s="191" t="s">
        <v>81</v>
      </c>
      <c r="AY151" s="17" t="s">
        <v>124</v>
      </c>
      <c r="BE151" s="192">
        <f t="shared" si="4"/>
        <v>0</v>
      </c>
      <c r="BF151" s="192">
        <f t="shared" si="5"/>
        <v>0</v>
      </c>
      <c r="BG151" s="192">
        <f t="shared" si="6"/>
        <v>0</v>
      </c>
      <c r="BH151" s="192">
        <f t="shared" si="7"/>
        <v>0</v>
      </c>
      <c r="BI151" s="192">
        <f t="shared" si="8"/>
        <v>0</v>
      </c>
      <c r="BJ151" s="17" t="s">
        <v>81</v>
      </c>
      <c r="BK151" s="192">
        <f t="shared" si="9"/>
        <v>0</v>
      </c>
      <c r="BL151" s="17" t="s">
        <v>129</v>
      </c>
      <c r="BM151" s="191" t="s">
        <v>391</v>
      </c>
    </row>
    <row r="152" spans="1:65" s="2" customFormat="1" ht="16.5" customHeight="1">
      <c r="A152" s="34"/>
      <c r="B152" s="35"/>
      <c r="C152" s="179" t="s">
        <v>395</v>
      </c>
      <c r="D152" s="179" t="s">
        <v>125</v>
      </c>
      <c r="E152" s="180" t="s">
        <v>2114</v>
      </c>
      <c r="F152" s="181" t="s">
        <v>2115</v>
      </c>
      <c r="G152" s="182" t="s">
        <v>226</v>
      </c>
      <c r="H152" s="183">
        <v>12</v>
      </c>
      <c r="I152" s="184"/>
      <c r="J152" s="185">
        <f t="shared" si="0"/>
        <v>0</v>
      </c>
      <c r="K152" s="186"/>
      <c r="L152" s="39"/>
      <c r="M152" s="187" t="s">
        <v>1</v>
      </c>
      <c r="N152" s="188" t="s">
        <v>38</v>
      </c>
      <c r="O152" s="71"/>
      <c r="P152" s="189">
        <f t="shared" si="1"/>
        <v>0</v>
      </c>
      <c r="Q152" s="189">
        <v>0</v>
      </c>
      <c r="R152" s="189">
        <f t="shared" si="2"/>
        <v>0</v>
      </c>
      <c r="S152" s="189">
        <v>0</v>
      </c>
      <c r="T152" s="190">
        <f t="shared" si="3"/>
        <v>0</v>
      </c>
      <c r="U152" s="34"/>
      <c r="V152" s="34"/>
      <c r="W152" s="34"/>
      <c r="X152" s="34"/>
      <c r="Y152" s="34"/>
      <c r="Z152" s="34"/>
      <c r="AA152" s="34"/>
      <c r="AB152" s="34"/>
      <c r="AC152" s="34"/>
      <c r="AD152" s="34"/>
      <c r="AE152" s="34"/>
      <c r="AR152" s="191" t="s">
        <v>129</v>
      </c>
      <c r="AT152" s="191" t="s">
        <v>125</v>
      </c>
      <c r="AU152" s="191" t="s">
        <v>81</v>
      </c>
      <c r="AY152" s="17" t="s">
        <v>124</v>
      </c>
      <c r="BE152" s="192">
        <f t="shared" si="4"/>
        <v>0</v>
      </c>
      <c r="BF152" s="192">
        <f t="shared" si="5"/>
        <v>0</v>
      </c>
      <c r="BG152" s="192">
        <f t="shared" si="6"/>
        <v>0</v>
      </c>
      <c r="BH152" s="192">
        <f t="shared" si="7"/>
        <v>0</v>
      </c>
      <c r="BI152" s="192">
        <f t="shared" si="8"/>
        <v>0</v>
      </c>
      <c r="BJ152" s="17" t="s">
        <v>81</v>
      </c>
      <c r="BK152" s="192">
        <f t="shared" si="9"/>
        <v>0</v>
      </c>
      <c r="BL152" s="17" t="s">
        <v>129</v>
      </c>
      <c r="BM152" s="191" t="s">
        <v>398</v>
      </c>
    </row>
    <row r="153" spans="1:65" s="2" customFormat="1" ht="16.5" customHeight="1">
      <c r="A153" s="34"/>
      <c r="B153" s="35"/>
      <c r="C153" s="179" t="s">
        <v>402</v>
      </c>
      <c r="D153" s="179" t="s">
        <v>125</v>
      </c>
      <c r="E153" s="180" t="s">
        <v>2116</v>
      </c>
      <c r="F153" s="181" t="s">
        <v>2117</v>
      </c>
      <c r="G153" s="182" t="s">
        <v>226</v>
      </c>
      <c r="H153" s="183">
        <v>8</v>
      </c>
      <c r="I153" s="184"/>
      <c r="J153" s="185">
        <f t="shared" si="0"/>
        <v>0</v>
      </c>
      <c r="K153" s="186"/>
      <c r="L153" s="39"/>
      <c r="M153" s="187" t="s">
        <v>1</v>
      </c>
      <c r="N153" s="188" t="s">
        <v>38</v>
      </c>
      <c r="O153" s="71"/>
      <c r="P153" s="189">
        <f t="shared" si="1"/>
        <v>0</v>
      </c>
      <c r="Q153" s="189">
        <v>0</v>
      </c>
      <c r="R153" s="189">
        <f t="shared" si="2"/>
        <v>0</v>
      </c>
      <c r="S153" s="189">
        <v>0</v>
      </c>
      <c r="T153" s="190">
        <f t="shared" si="3"/>
        <v>0</v>
      </c>
      <c r="U153" s="34"/>
      <c r="V153" s="34"/>
      <c r="W153" s="34"/>
      <c r="X153" s="34"/>
      <c r="Y153" s="34"/>
      <c r="Z153" s="34"/>
      <c r="AA153" s="34"/>
      <c r="AB153" s="34"/>
      <c r="AC153" s="34"/>
      <c r="AD153" s="34"/>
      <c r="AE153" s="34"/>
      <c r="AR153" s="191" t="s">
        <v>129</v>
      </c>
      <c r="AT153" s="191" t="s">
        <v>125</v>
      </c>
      <c r="AU153" s="191" t="s">
        <v>81</v>
      </c>
      <c r="AY153" s="17" t="s">
        <v>124</v>
      </c>
      <c r="BE153" s="192">
        <f t="shared" si="4"/>
        <v>0</v>
      </c>
      <c r="BF153" s="192">
        <f t="shared" si="5"/>
        <v>0</v>
      </c>
      <c r="BG153" s="192">
        <f t="shared" si="6"/>
        <v>0</v>
      </c>
      <c r="BH153" s="192">
        <f t="shared" si="7"/>
        <v>0</v>
      </c>
      <c r="BI153" s="192">
        <f t="shared" si="8"/>
        <v>0</v>
      </c>
      <c r="BJ153" s="17" t="s">
        <v>81</v>
      </c>
      <c r="BK153" s="192">
        <f t="shared" si="9"/>
        <v>0</v>
      </c>
      <c r="BL153" s="17" t="s">
        <v>129</v>
      </c>
      <c r="BM153" s="191" t="s">
        <v>405</v>
      </c>
    </row>
    <row r="154" spans="1:65" s="2" customFormat="1" ht="16.5" customHeight="1">
      <c r="A154" s="34"/>
      <c r="B154" s="35"/>
      <c r="C154" s="179" t="s">
        <v>451</v>
      </c>
      <c r="D154" s="179" t="s">
        <v>125</v>
      </c>
      <c r="E154" s="180" t="s">
        <v>2118</v>
      </c>
      <c r="F154" s="181" t="s">
        <v>2119</v>
      </c>
      <c r="G154" s="182" t="s">
        <v>226</v>
      </c>
      <c r="H154" s="183">
        <v>13</v>
      </c>
      <c r="I154" s="184"/>
      <c r="J154" s="185">
        <f t="shared" si="0"/>
        <v>0</v>
      </c>
      <c r="K154" s="186"/>
      <c r="L154" s="39"/>
      <c r="M154" s="187" t="s">
        <v>1</v>
      </c>
      <c r="N154" s="188" t="s">
        <v>38</v>
      </c>
      <c r="O154" s="71"/>
      <c r="P154" s="189">
        <f t="shared" si="1"/>
        <v>0</v>
      </c>
      <c r="Q154" s="189">
        <v>0</v>
      </c>
      <c r="R154" s="189">
        <f t="shared" si="2"/>
        <v>0</v>
      </c>
      <c r="S154" s="189">
        <v>0</v>
      </c>
      <c r="T154" s="190">
        <f t="shared" si="3"/>
        <v>0</v>
      </c>
      <c r="U154" s="34"/>
      <c r="V154" s="34"/>
      <c r="W154" s="34"/>
      <c r="X154" s="34"/>
      <c r="Y154" s="34"/>
      <c r="Z154" s="34"/>
      <c r="AA154" s="34"/>
      <c r="AB154" s="34"/>
      <c r="AC154" s="34"/>
      <c r="AD154" s="34"/>
      <c r="AE154" s="34"/>
      <c r="AR154" s="191" t="s">
        <v>129</v>
      </c>
      <c r="AT154" s="191" t="s">
        <v>125</v>
      </c>
      <c r="AU154" s="191" t="s">
        <v>81</v>
      </c>
      <c r="AY154" s="17" t="s">
        <v>124</v>
      </c>
      <c r="BE154" s="192">
        <f t="shared" si="4"/>
        <v>0</v>
      </c>
      <c r="BF154" s="192">
        <f t="shared" si="5"/>
        <v>0</v>
      </c>
      <c r="BG154" s="192">
        <f t="shared" si="6"/>
        <v>0</v>
      </c>
      <c r="BH154" s="192">
        <f t="shared" si="7"/>
        <v>0</v>
      </c>
      <c r="BI154" s="192">
        <f t="shared" si="8"/>
        <v>0</v>
      </c>
      <c r="BJ154" s="17" t="s">
        <v>81</v>
      </c>
      <c r="BK154" s="192">
        <f t="shared" si="9"/>
        <v>0</v>
      </c>
      <c r="BL154" s="17" t="s">
        <v>129</v>
      </c>
      <c r="BM154" s="191" t="s">
        <v>454</v>
      </c>
    </row>
    <row r="155" spans="1:65" s="2" customFormat="1" ht="21.75" customHeight="1">
      <c r="A155" s="34"/>
      <c r="B155" s="35"/>
      <c r="C155" s="179" t="s">
        <v>264</v>
      </c>
      <c r="D155" s="179" t="s">
        <v>125</v>
      </c>
      <c r="E155" s="180" t="s">
        <v>2120</v>
      </c>
      <c r="F155" s="181" t="s">
        <v>2121</v>
      </c>
      <c r="G155" s="182" t="s">
        <v>226</v>
      </c>
      <c r="H155" s="183">
        <v>13</v>
      </c>
      <c r="I155" s="184"/>
      <c r="J155" s="185">
        <f t="shared" si="0"/>
        <v>0</v>
      </c>
      <c r="K155" s="186"/>
      <c r="L155" s="39"/>
      <c r="M155" s="187" t="s">
        <v>1</v>
      </c>
      <c r="N155" s="188" t="s">
        <v>38</v>
      </c>
      <c r="O155" s="71"/>
      <c r="P155" s="189">
        <f t="shared" si="1"/>
        <v>0</v>
      </c>
      <c r="Q155" s="189">
        <v>0</v>
      </c>
      <c r="R155" s="189">
        <f t="shared" si="2"/>
        <v>0</v>
      </c>
      <c r="S155" s="189">
        <v>0</v>
      </c>
      <c r="T155" s="190">
        <f t="shared" si="3"/>
        <v>0</v>
      </c>
      <c r="U155" s="34"/>
      <c r="V155" s="34"/>
      <c r="W155" s="34"/>
      <c r="X155" s="34"/>
      <c r="Y155" s="34"/>
      <c r="Z155" s="34"/>
      <c r="AA155" s="34"/>
      <c r="AB155" s="34"/>
      <c r="AC155" s="34"/>
      <c r="AD155" s="34"/>
      <c r="AE155" s="34"/>
      <c r="AR155" s="191" t="s">
        <v>129</v>
      </c>
      <c r="AT155" s="191" t="s">
        <v>125</v>
      </c>
      <c r="AU155" s="191" t="s">
        <v>81</v>
      </c>
      <c r="AY155" s="17" t="s">
        <v>124</v>
      </c>
      <c r="BE155" s="192">
        <f t="shared" si="4"/>
        <v>0</v>
      </c>
      <c r="BF155" s="192">
        <f t="shared" si="5"/>
        <v>0</v>
      </c>
      <c r="BG155" s="192">
        <f t="shared" si="6"/>
        <v>0</v>
      </c>
      <c r="BH155" s="192">
        <f t="shared" si="7"/>
        <v>0</v>
      </c>
      <c r="BI155" s="192">
        <f t="shared" si="8"/>
        <v>0</v>
      </c>
      <c r="BJ155" s="17" t="s">
        <v>81</v>
      </c>
      <c r="BK155" s="192">
        <f t="shared" si="9"/>
        <v>0</v>
      </c>
      <c r="BL155" s="17" t="s">
        <v>129</v>
      </c>
      <c r="BM155" s="191" t="s">
        <v>458</v>
      </c>
    </row>
    <row r="156" spans="1:65" s="2" customFormat="1" ht="49.15" customHeight="1">
      <c r="A156" s="34"/>
      <c r="B156" s="35"/>
      <c r="C156" s="179" t="s">
        <v>1566</v>
      </c>
      <c r="D156" s="179" t="s">
        <v>125</v>
      </c>
      <c r="E156" s="180" t="s">
        <v>2122</v>
      </c>
      <c r="F156" s="181" t="s">
        <v>2123</v>
      </c>
      <c r="G156" s="182" t="s">
        <v>226</v>
      </c>
      <c r="H156" s="183">
        <v>269</v>
      </c>
      <c r="I156" s="184"/>
      <c r="J156" s="185">
        <f t="shared" si="0"/>
        <v>0</v>
      </c>
      <c r="K156" s="186"/>
      <c r="L156" s="39"/>
      <c r="M156" s="187" t="s">
        <v>1</v>
      </c>
      <c r="N156" s="188" t="s">
        <v>38</v>
      </c>
      <c r="O156" s="71"/>
      <c r="P156" s="189">
        <f t="shared" si="1"/>
        <v>0</v>
      </c>
      <c r="Q156" s="189">
        <v>0</v>
      </c>
      <c r="R156" s="189">
        <f t="shared" si="2"/>
        <v>0</v>
      </c>
      <c r="S156" s="189">
        <v>0</v>
      </c>
      <c r="T156" s="190">
        <f t="shared" si="3"/>
        <v>0</v>
      </c>
      <c r="U156" s="34"/>
      <c r="V156" s="34"/>
      <c r="W156" s="34"/>
      <c r="X156" s="34"/>
      <c r="Y156" s="34"/>
      <c r="Z156" s="34"/>
      <c r="AA156" s="34"/>
      <c r="AB156" s="34"/>
      <c r="AC156" s="34"/>
      <c r="AD156" s="34"/>
      <c r="AE156" s="34"/>
      <c r="AR156" s="191" t="s">
        <v>129</v>
      </c>
      <c r="AT156" s="191" t="s">
        <v>125</v>
      </c>
      <c r="AU156" s="191" t="s">
        <v>81</v>
      </c>
      <c r="AY156" s="17" t="s">
        <v>124</v>
      </c>
      <c r="BE156" s="192">
        <f t="shared" si="4"/>
        <v>0</v>
      </c>
      <c r="BF156" s="192">
        <f t="shared" si="5"/>
        <v>0</v>
      </c>
      <c r="BG156" s="192">
        <f t="shared" si="6"/>
        <v>0</v>
      </c>
      <c r="BH156" s="192">
        <f t="shared" si="7"/>
        <v>0</v>
      </c>
      <c r="BI156" s="192">
        <f t="shared" si="8"/>
        <v>0</v>
      </c>
      <c r="BJ156" s="17" t="s">
        <v>81</v>
      </c>
      <c r="BK156" s="192">
        <f t="shared" si="9"/>
        <v>0</v>
      </c>
      <c r="BL156" s="17" t="s">
        <v>129</v>
      </c>
      <c r="BM156" s="191" t="s">
        <v>790</v>
      </c>
    </row>
    <row r="157" spans="1:65" s="2" customFormat="1" ht="24.2" customHeight="1">
      <c r="A157" s="34"/>
      <c r="B157" s="35"/>
      <c r="C157" s="179" t="s">
        <v>273</v>
      </c>
      <c r="D157" s="179" t="s">
        <v>125</v>
      </c>
      <c r="E157" s="180" t="s">
        <v>2124</v>
      </c>
      <c r="F157" s="181" t="s">
        <v>2125</v>
      </c>
      <c r="G157" s="182" t="s">
        <v>226</v>
      </c>
      <c r="H157" s="183">
        <v>269</v>
      </c>
      <c r="I157" s="184"/>
      <c r="J157" s="185">
        <f t="shared" si="0"/>
        <v>0</v>
      </c>
      <c r="K157" s="186"/>
      <c r="L157" s="39"/>
      <c r="M157" s="187" t="s">
        <v>1</v>
      </c>
      <c r="N157" s="188" t="s">
        <v>38</v>
      </c>
      <c r="O157" s="71"/>
      <c r="P157" s="189">
        <f t="shared" si="1"/>
        <v>0</v>
      </c>
      <c r="Q157" s="189">
        <v>0</v>
      </c>
      <c r="R157" s="189">
        <f t="shared" si="2"/>
        <v>0</v>
      </c>
      <c r="S157" s="189">
        <v>0</v>
      </c>
      <c r="T157" s="190">
        <f t="shared" si="3"/>
        <v>0</v>
      </c>
      <c r="U157" s="34"/>
      <c r="V157" s="34"/>
      <c r="W157" s="34"/>
      <c r="X157" s="34"/>
      <c r="Y157" s="34"/>
      <c r="Z157" s="34"/>
      <c r="AA157" s="34"/>
      <c r="AB157" s="34"/>
      <c r="AC157" s="34"/>
      <c r="AD157" s="34"/>
      <c r="AE157" s="34"/>
      <c r="AR157" s="191" t="s">
        <v>129</v>
      </c>
      <c r="AT157" s="191" t="s">
        <v>125</v>
      </c>
      <c r="AU157" s="191" t="s">
        <v>81</v>
      </c>
      <c r="AY157" s="17" t="s">
        <v>124</v>
      </c>
      <c r="BE157" s="192">
        <f t="shared" si="4"/>
        <v>0</v>
      </c>
      <c r="BF157" s="192">
        <f t="shared" si="5"/>
        <v>0</v>
      </c>
      <c r="BG157" s="192">
        <f t="shared" si="6"/>
        <v>0</v>
      </c>
      <c r="BH157" s="192">
        <f t="shared" si="7"/>
        <v>0</v>
      </c>
      <c r="BI157" s="192">
        <f t="shared" si="8"/>
        <v>0</v>
      </c>
      <c r="BJ157" s="17" t="s">
        <v>81</v>
      </c>
      <c r="BK157" s="192">
        <f t="shared" si="9"/>
        <v>0</v>
      </c>
      <c r="BL157" s="17" t="s">
        <v>129</v>
      </c>
      <c r="BM157" s="191" t="s">
        <v>502</v>
      </c>
    </row>
    <row r="158" spans="1:65" s="2" customFormat="1" ht="24.2" customHeight="1">
      <c r="A158" s="34"/>
      <c r="B158" s="35"/>
      <c r="C158" s="179" t="s">
        <v>508</v>
      </c>
      <c r="D158" s="179" t="s">
        <v>125</v>
      </c>
      <c r="E158" s="180" t="s">
        <v>2126</v>
      </c>
      <c r="F158" s="181" t="s">
        <v>2127</v>
      </c>
      <c r="G158" s="182" t="s">
        <v>226</v>
      </c>
      <c r="H158" s="183">
        <v>9</v>
      </c>
      <c r="I158" s="184"/>
      <c r="J158" s="185">
        <f t="shared" si="0"/>
        <v>0</v>
      </c>
      <c r="K158" s="186"/>
      <c r="L158" s="39"/>
      <c r="M158" s="187" t="s">
        <v>1</v>
      </c>
      <c r="N158" s="188" t="s">
        <v>38</v>
      </c>
      <c r="O158" s="71"/>
      <c r="P158" s="189">
        <f t="shared" si="1"/>
        <v>0</v>
      </c>
      <c r="Q158" s="189">
        <v>0</v>
      </c>
      <c r="R158" s="189">
        <f t="shared" si="2"/>
        <v>0</v>
      </c>
      <c r="S158" s="189">
        <v>0</v>
      </c>
      <c r="T158" s="190">
        <f t="shared" si="3"/>
        <v>0</v>
      </c>
      <c r="U158" s="34"/>
      <c r="V158" s="34"/>
      <c r="W158" s="34"/>
      <c r="X158" s="34"/>
      <c r="Y158" s="34"/>
      <c r="Z158" s="34"/>
      <c r="AA158" s="34"/>
      <c r="AB158" s="34"/>
      <c r="AC158" s="34"/>
      <c r="AD158" s="34"/>
      <c r="AE158" s="34"/>
      <c r="AR158" s="191" t="s">
        <v>129</v>
      </c>
      <c r="AT158" s="191" t="s">
        <v>125</v>
      </c>
      <c r="AU158" s="191" t="s">
        <v>81</v>
      </c>
      <c r="AY158" s="17" t="s">
        <v>124</v>
      </c>
      <c r="BE158" s="192">
        <f t="shared" si="4"/>
        <v>0</v>
      </c>
      <c r="BF158" s="192">
        <f t="shared" si="5"/>
        <v>0</v>
      </c>
      <c r="BG158" s="192">
        <f t="shared" si="6"/>
        <v>0</v>
      </c>
      <c r="BH158" s="192">
        <f t="shared" si="7"/>
        <v>0</v>
      </c>
      <c r="BI158" s="192">
        <f t="shared" si="8"/>
        <v>0</v>
      </c>
      <c r="BJ158" s="17" t="s">
        <v>81</v>
      </c>
      <c r="BK158" s="192">
        <f t="shared" si="9"/>
        <v>0</v>
      </c>
      <c r="BL158" s="17" t="s">
        <v>129</v>
      </c>
      <c r="BM158" s="191" t="s">
        <v>511</v>
      </c>
    </row>
    <row r="159" spans="1:65" s="2" customFormat="1" ht="24.2" customHeight="1">
      <c r="A159" s="34"/>
      <c r="B159" s="35"/>
      <c r="C159" s="179" t="s">
        <v>303</v>
      </c>
      <c r="D159" s="179" t="s">
        <v>125</v>
      </c>
      <c r="E159" s="180" t="s">
        <v>2128</v>
      </c>
      <c r="F159" s="181" t="s">
        <v>2129</v>
      </c>
      <c r="G159" s="182" t="s">
        <v>226</v>
      </c>
      <c r="H159" s="183">
        <v>9</v>
      </c>
      <c r="I159" s="184"/>
      <c r="J159" s="185">
        <f t="shared" si="0"/>
        <v>0</v>
      </c>
      <c r="K159" s="186"/>
      <c r="L159" s="39"/>
      <c r="M159" s="187" t="s">
        <v>1</v>
      </c>
      <c r="N159" s="188" t="s">
        <v>38</v>
      </c>
      <c r="O159" s="71"/>
      <c r="P159" s="189">
        <f t="shared" si="1"/>
        <v>0</v>
      </c>
      <c r="Q159" s="189">
        <v>0</v>
      </c>
      <c r="R159" s="189">
        <f t="shared" si="2"/>
        <v>0</v>
      </c>
      <c r="S159" s="189">
        <v>0</v>
      </c>
      <c r="T159" s="190">
        <f t="shared" si="3"/>
        <v>0</v>
      </c>
      <c r="U159" s="34"/>
      <c r="V159" s="34"/>
      <c r="W159" s="34"/>
      <c r="X159" s="34"/>
      <c r="Y159" s="34"/>
      <c r="Z159" s="34"/>
      <c r="AA159" s="34"/>
      <c r="AB159" s="34"/>
      <c r="AC159" s="34"/>
      <c r="AD159" s="34"/>
      <c r="AE159" s="34"/>
      <c r="AR159" s="191" t="s">
        <v>129</v>
      </c>
      <c r="AT159" s="191" t="s">
        <v>125</v>
      </c>
      <c r="AU159" s="191" t="s">
        <v>81</v>
      </c>
      <c r="AY159" s="17" t="s">
        <v>124</v>
      </c>
      <c r="BE159" s="192">
        <f t="shared" si="4"/>
        <v>0</v>
      </c>
      <c r="BF159" s="192">
        <f t="shared" si="5"/>
        <v>0</v>
      </c>
      <c r="BG159" s="192">
        <f t="shared" si="6"/>
        <v>0</v>
      </c>
      <c r="BH159" s="192">
        <f t="shared" si="7"/>
        <v>0</v>
      </c>
      <c r="BI159" s="192">
        <f t="shared" si="8"/>
        <v>0</v>
      </c>
      <c r="BJ159" s="17" t="s">
        <v>81</v>
      </c>
      <c r="BK159" s="192">
        <f t="shared" si="9"/>
        <v>0</v>
      </c>
      <c r="BL159" s="17" t="s">
        <v>129</v>
      </c>
      <c r="BM159" s="191" t="s">
        <v>881</v>
      </c>
    </row>
    <row r="160" spans="1:65" s="2" customFormat="1" ht="16.5" customHeight="1">
      <c r="A160" s="34"/>
      <c r="B160" s="35"/>
      <c r="C160" s="179" t="s">
        <v>514</v>
      </c>
      <c r="D160" s="179" t="s">
        <v>125</v>
      </c>
      <c r="E160" s="180" t="s">
        <v>2130</v>
      </c>
      <c r="F160" s="181" t="s">
        <v>2131</v>
      </c>
      <c r="G160" s="182" t="s">
        <v>226</v>
      </c>
      <c r="H160" s="183">
        <v>9</v>
      </c>
      <c r="I160" s="184"/>
      <c r="J160" s="185">
        <f t="shared" si="0"/>
        <v>0</v>
      </c>
      <c r="K160" s="186"/>
      <c r="L160" s="39"/>
      <c r="M160" s="187" t="s">
        <v>1</v>
      </c>
      <c r="N160" s="188" t="s">
        <v>38</v>
      </c>
      <c r="O160" s="71"/>
      <c r="P160" s="189">
        <f t="shared" si="1"/>
        <v>0</v>
      </c>
      <c r="Q160" s="189">
        <v>0</v>
      </c>
      <c r="R160" s="189">
        <f t="shared" si="2"/>
        <v>0</v>
      </c>
      <c r="S160" s="189">
        <v>0</v>
      </c>
      <c r="T160" s="190">
        <f t="shared" si="3"/>
        <v>0</v>
      </c>
      <c r="U160" s="34"/>
      <c r="V160" s="34"/>
      <c r="W160" s="34"/>
      <c r="X160" s="34"/>
      <c r="Y160" s="34"/>
      <c r="Z160" s="34"/>
      <c r="AA160" s="34"/>
      <c r="AB160" s="34"/>
      <c r="AC160" s="34"/>
      <c r="AD160" s="34"/>
      <c r="AE160" s="34"/>
      <c r="AR160" s="191" t="s">
        <v>129</v>
      </c>
      <c r="AT160" s="191" t="s">
        <v>125</v>
      </c>
      <c r="AU160" s="191" t="s">
        <v>81</v>
      </c>
      <c r="AY160" s="17" t="s">
        <v>124</v>
      </c>
      <c r="BE160" s="192">
        <f t="shared" si="4"/>
        <v>0</v>
      </c>
      <c r="BF160" s="192">
        <f t="shared" si="5"/>
        <v>0</v>
      </c>
      <c r="BG160" s="192">
        <f t="shared" si="6"/>
        <v>0</v>
      </c>
      <c r="BH160" s="192">
        <f t="shared" si="7"/>
        <v>0</v>
      </c>
      <c r="BI160" s="192">
        <f t="shared" si="8"/>
        <v>0</v>
      </c>
      <c r="BJ160" s="17" t="s">
        <v>81</v>
      </c>
      <c r="BK160" s="192">
        <f t="shared" si="9"/>
        <v>0</v>
      </c>
      <c r="BL160" s="17" t="s">
        <v>129</v>
      </c>
      <c r="BM160" s="191" t="s">
        <v>517</v>
      </c>
    </row>
    <row r="161" spans="1:65" s="2" customFormat="1" ht="33" customHeight="1">
      <c r="A161" s="34"/>
      <c r="B161" s="35"/>
      <c r="C161" s="179" t="s">
        <v>314</v>
      </c>
      <c r="D161" s="179" t="s">
        <v>125</v>
      </c>
      <c r="E161" s="180" t="s">
        <v>2132</v>
      </c>
      <c r="F161" s="181" t="s">
        <v>2133</v>
      </c>
      <c r="G161" s="182" t="s">
        <v>226</v>
      </c>
      <c r="H161" s="183">
        <v>9</v>
      </c>
      <c r="I161" s="184"/>
      <c r="J161" s="185">
        <f t="shared" si="0"/>
        <v>0</v>
      </c>
      <c r="K161" s="186"/>
      <c r="L161" s="39"/>
      <c r="M161" s="187" t="s">
        <v>1</v>
      </c>
      <c r="N161" s="188" t="s">
        <v>38</v>
      </c>
      <c r="O161" s="71"/>
      <c r="P161" s="189">
        <f t="shared" si="1"/>
        <v>0</v>
      </c>
      <c r="Q161" s="189">
        <v>0</v>
      </c>
      <c r="R161" s="189">
        <f t="shared" si="2"/>
        <v>0</v>
      </c>
      <c r="S161" s="189">
        <v>0</v>
      </c>
      <c r="T161" s="190">
        <f t="shared" si="3"/>
        <v>0</v>
      </c>
      <c r="U161" s="34"/>
      <c r="V161" s="34"/>
      <c r="W161" s="34"/>
      <c r="X161" s="34"/>
      <c r="Y161" s="34"/>
      <c r="Z161" s="34"/>
      <c r="AA161" s="34"/>
      <c r="AB161" s="34"/>
      <c r="AC161" s="34"/>
      <c r="AD161" s="34"/>
      <c r="AE161" s="34"/>
      <c r="AR161" s="191" t="s">
        <v>129</v>
      </c>
      <c r="AT161" s="191" t="s">
        <v>125</v>
      </c>
      <c r="AU161" s="191" t="s">
        <v>81</v>
      </c>
      <c r="AY161" s="17" t="s">
        <v>124</v>
      </c>
      <c r="BE161" s="192">
        <f t="shared" si="4"/>
        <v>0</v>
      </c>
      <c r="BF161" s="192">
        <f t="shared" si="5"/>
        <v>0</v>
      </c>
      <c r="BG161" s="192">
        <f t="shared" si="6"/>
        <v>0</v>
      </c>
      <c r="BH161" s="192">
        <f t="shared" si="7"/>
        <v>0</v>
      </c>
      <c r="BI161" s="192">
        <f t="shared" si="8"/>
        <v>0</v>
      </c>
      <c r="BJ161" s="17" t="s">
        <v>81</v>
      </c>
      <c r="BK161" s="192">
        <f t="shared" si="9"/>
        <v>0</v>
      </c>
      <c r="BL161" s="17" t="s">
        <v>129</v>
      </c>
      <c r="BM161" s="191" t="s">
        <v>521</v>
      </c>
    </row>
    <row r="162" spans="1:65" s="2" customFormat="1" ht="16.5" customHeight="1">
      <c r="A162" s="34"/>
      <c r="B162" s="35"/>
      <c r="C162" s="179" t="s">
        <v>523</v>
      </c>
      <c r="D162" s="179" t="s">
        <v>125</v>
      </c>
      <c r="E162" s="180" t="s">
        <v>2134</v>
      </c>
      <c r="F162" s="181" t="s">
        <v>2135</v>
      </c>
      <c r="G162" s="182" t="s">
        <v>226</v>
      </c>
      <c r="H162" s="183">
        <v>5</v>
      </c>
      <c r="I162" s="184"/>
      <c r="J162" s="185">
        <f t="shared" si="0"/>
        <v>0</v>
      </c>
      <c r="K162" s="186"/>
      <c r="L162" s="39"/>
      <c r="M162" s="187" t="s">
        <v>1</v>
      </c>
      <c r="N162" s="188" t="s">
        <v>38</v>
      </c>
      <c r="O162" s="71"/>
      <c r="P162" s="189">
        <f t="shared" si="1"/>
        <v>0</v>
      </c>
      <c r="Q162" s="189">
        <v>0</v>
      </c>
      <c r="R162" s="189">
        <f t="shared" si="2"/>
        <v>0</v>
      </c>
      <c r="S162" s="189">
        <v>0</v>
      </c>
      <c r="T162" s="190">
        <f t="shared" si="3"/>
        <v>0</v>
      </c>
      <c r="U162" s="34"/>
      <c r="V162" s="34"/>
      <c r="W162" s="34"/>
      <c r="X162" s="34"/>
      <c r="Y162" s="34"/>
      <c r="Z162" s="34"/>
      <c r="AA162" s="34"/>
      <c r="AB162" s="34"/>
      <c r="AC162" s="34"/>
      <c r="AD162" s="34"/>
      <c r="AE162" s="34"/>
      <c r="AR162" s="191" t="s">
        <v>129</v>
      </c>
      <c r="AT162" s="191" t="s">
        <v>125</v>
      </c>
      <c r="AU162" s="191" t="s">
        <v>81</v>
      </c>
      <c r="AY162" s="17" t="s">
        <v>124</v>
      </c>
      <c r="BE162" s="192">
        <f t="shared" si="4"/>
        <v>0</v>
      </c>
      <c r="BF162" s="192">
        <f t="shared" si="5"/>
        <v>0</v>
      </c>
      <c r="BG162" s="192">
        <f t="shared" si="6"/>
        <v>0</v>
      </c>
      <c r="BH162" s="192">
        <f t="shared" si="7"/>
        <v>0</v>
      </c>
      <c r="BI162" s="192">
        <f t="shared" si="8"/>
        <v>0</v>
      </c>
      <c r="BJ162" s="17" t="s">
        <v>81</v>
      </c>
      <c r="BK162" s="192">
        <f t="shared" si="9"/>
        <v>0</v>
      </c>
      <c r="BL162" s="17" t="s">
        <v>129</v>
      </c>
      <c r="BM162" s="191" t="s">
        <v>527</v>
      </c>
    </row>
    <row r="163" spans="1:65" s="2" customFormat="1" ht="62.65" customHeight="1">
      <c r="A163" s="34"/>
      <c r="B163" s="35"/>
      <c r="C163" s="179" t="s">
        <v>531</v>
      </c>
      <c r="D163" s="179" t="s">
        <v>125</v>
      </c>
      <c r="E163" s="180" t="s">
        <v>2136</v>
      </c>
      <c r="F163" s="181" t="s">
        <v>2137</v>
      </c>
      <c r="G163" s="182" t="s">
        <v>226</v>
      </c>
      <c r="H163" s="183">
        <v>5</v>
      </c>
      <c r="I163" s="184"/>
      <c r="J163" s="185">
        <f t="shared" si="0"/>
        <v>0</v>
      </c>
      <c r="K163" s="186"/>
      <c r="L163" s="39"/>
      <c r="M163" s="187" t="s">
        <v>1</v>
      </c>
      <c r="N163" s="188" t="s">
        <v>38</v>
      </c>
      <c r="O163" s="71"/>
      <c r="P163" s="189">
        <f t="shared" si="1"/>
        <v>0</v>
      </c>
      <c r="Q163" s="189">
        <v>0</v>
      </c>
      <c r="R163" s="189">
        <f t="shared" si="2"/>
        <v>0</v>
      </c>
      <c r="S163" s="189">
        <v>0</v>
      </c>
      <c r="T163" s="190">
        <f t="shared" si="3"/>
        <v>0</v>
      </c>
      <c r="U163" s="34"/>
      <c r="V163" s="34"/>
      <c r="W163" s="34"/>
      <c r="X163" s="34"/>
      <c r="Y163" s="34"/>
      <c r="Z163" s="34"/>
      <c r="AA163" s="34"/>
      <c r="AB163" s="34"/>
      <c r="AC163" s="34"/>
      <c r="AD163" s="34"/>
      <c r="AE163" s="34"/>
      <c r="AR163" s="191" t="s">
        <v>129</v>
      </c>
      <c r="AT163" s="191" t="s">
        <v>125</v>
      </c>
      <c r="AU163" s="191" t="s">
        <v>81</v>
      </c>
      <c r="AY163" s="17" t="s">
        <v>124</v>
      </c>
      <c r="BE163" s="192">
        <f t="shared" si="4"/>
        <v>0</v>
      </c>
      <c r="BF163" s="192">
        <f t="shared" si="5"/>
        <v>0</v>
      </c>
      <c r="BG163" s="192">
        <f t="shared" si="6"/>
        <v>0</v>
      </c>
      <c r="BH163" s="192">
        <f t="shared" si="7"/>
        <v>0</v>
      </c>
      <c r="BI163" s="192">
        <f t="shared" si="8"/>
        <v>0</v>
      </c>
      <c r="BJ163" s="17" t="s">
        <v>81</v>
      </c>
      <c r="BK163" s="192">
        <f t="shared" si="9"/>
        <v>0</v>
      </c>
      <c r="BL163" s="17" t="s">
        <v>129</v>
      </c>
      <c r="BM163" s="191" t="s">
        <v>534</v>
      </c>
    </row>
    <row r="164" spans="1:65" s="2" customFormat="1" ht="19.5">
      <c r="A164" s="34"/>
      <c r="B164" s="35"/>
      <c r="C164" s="36"/>
      <c r="D164" s="193" t="s">
        <v>130</v>
      </c>
      <c r="E164" s="36"/>
      <c r="F164" s="194" t="s">
        <v>2138</v>
      </c>
      <c r="G164" s="36"/>
      <c r="H164" s="36"/>
      <c r="I164" s="195"/>
      <c r="J164" s="36"/>
      <c r="K164" s="36"/>
      <c r="L164" s="39"/>
      <c r="M164" s="196"/>
      <c r="N164" s="197"/>
      <c r="O164" s="71"/>
      <c r="P164" s="71"/>
      <c r="Q164" s="71"/>
      <c r="R164" s="71"/>
      <c r="S164" s="71"/>
      <c r="T164" s="72"/>
      <c r="U164" s="34"/>
      <c r="V164" s="34"/>
      <c r="W164" s="34"/>
      <c r="X164" s="34"/>
      <c r="Y164" s="34"/>
      <c r="Z164" s="34"/>
      <c r="AA164" s="34"/>
      <c r="AB164" s="34"/>
      <c r="AC164" s="34"/>
      <c r="AD164" s="34"/>
      <c r="AE164" s="34"/>
      <c r="AT164" s="17" t="s">
        <v>130</v>
      </c>
      <c r="AU164" s="17" t="s">
        <v>81</v>
      </c>
    </row>
    <row r="165" spans="1:65" s="2" customFormat="1" ht="33" customHeight="1">
      <c r="A165" s="34"/>
      <c r="B165" s="35"/>
      <c r="C165" s="179" t="s">
        <v>538</v>
      </c>
      <c r="D165" s="179" t="s">
        <v>125</v>
      </c>
      <c r="E165" s="180" t="s">
        <v>2139</v>
      </c>
      <c r="F165" s="181" t="s">
        <v>2140</v>
      </c>
      <c r="G165" s="182" t="s">
        <v>226</v>
      </c>
      <c r="H165" s="183">
        <v>1</v>
      </c>
      <c r="I165" s="184"/>
      <c r="J165" s="185">
        <f t="shared" ref="J165:J177" si="10">ROUND(I165*H165,2)</f>
        <v>0</v>
      </c>
      <c r="K165" s="186"/>
      <c r="L165" s="39"/>
      <c r="M165" s="187" t="s">
        <v>1</v>
      </c>
      <c r="N165" s="188" t="s">
        <v>38</v>
      </c>
      <c r="O165" s="71"/>
      <c r="P165" s="189">
        <f t="shared" ref="P165:P177" si="11">O165*H165</f>
        <v>0</v>
      </c>
      <c r="Q165" s="189">
        <v>0</v>
      </c>
      <c r="R165" s="189">
        <f t="shared" ref="R165:R177" si="12">Q165*H165</f>
        <v>0</v>
      </c>
      <c r="S165" s="189">
        <v>0</v>
      </c>
      <c r="T165" s="190">
        <f t="shared" ref="T165:T177" si="13">S165*H165</f>
        <v>0</v>
      </c>
      <c r="U165" s="34"/>
      <c r="V165" s="34"/>
      <c r="W165" s="34"/>
      <c r="X165" s="34"/>
      <c r="Y165" s="34"/>
      <c r="Z165" s="34"/>
      <c r="AA165" s="34"/>
      <c r="AB165" s="34"/>
      <c r="AC165" s="34"/>
      <c r="AD165" s="34"/>
      <c r="AE165" s="34"/>
      <c r="AR165" s="191" t="s">
        <v>129</v>
      </c>
      <c r="AT165" s="191" t="s">
        <v>125</v>
      </c>
      <c r="AU165" s="191" t="s">
        <v>81</v>
      </c>
      <c r="AY165" s="17" t="s">
        <v>124</v>
      </c>
      <c r="BE165" s="192">
        <f t="shared" ref="BE165:BE177" si="14">IF(N165="základní",J165,0)</f>
        <v>0</v>
      </c>
      <c r="BF165" s="192">
        <f t="shared" ref="BF165:BF177" si="15">IF(N165="snížená",J165,0)</f>
        <v>0</v>
      </c>
      <c r="BG165" s="192">
        <f t="shared" ref="BG165:BG177" si="16">IF(N165="zákl. přenesená",J165,0)</f>
        <v>0</v>
      </c>
      <c r="BH165" s="192">
        <f t="shared" ref="BH165:BH177" si="17">IF(N165="sníž. přenesená",J165,0)</f>
        <v>0</v>
      </c>
      <c r="BI165" s="192">
        <f t="shared" ref="BI165:BI177" si="18">IF(N165="nulová",J165,0)</f>
        <v>0</v>
      </c>
      <c r="BJ165" s="17" t="s">
        <v>81</v>
      </c>
      <c r="BK165" s="192">
        <f t="shared" ref="BK165:BK177" si="19">ROUND(I165*H165,2)</f>
        <v>0</v>
      </c>
      <c r="BL165" s="17" t="s">
        <v>129</v>
      </c>
      <c r="BM165" s="191" t="s">
        <v>541</v>
      </c>
    </row>
    <row r="166" spans="1:65" s="2" customFormat="1" ht="16.5" customHeight="1">
      <c r="A166" s="34"/>
      <c r="B166" s="35"/>
      <c r="C166" s="179" t="s">
        <v>545</v>
      </c>
      <c r="D166" s="179" t="s">
        <v>125</v>
      </c>
      <c r="E166" s="180" t="s">
        <v>2141</v>
      </c>
      <c r="F166" s="181" t="s">
        <v>2142</v>
      </c>
      <c r="G166" s="182" t="s">
        <v>226</v>
      </c>
      <c r="H166" s="183">
        <v>1</v>
      </c>
      <c r="I166" s="184"/>
      <c r="J166" s="185">
        <f t="shared" si="10"/>
        <v>0</v>
      </c>
      <c r="K166" s="186"/>
      <c r="L166" s="39"/>
      <c r="M166" s="187" t="s">
        <v>1</v>
      </c>
      <c r="N166" s="188" t="s">
        <v>38</v>
      </c>
      <c r="O166" s="71"/>
      <c r="P166" s="189">
        <f t="shared" si="11"/>
        <v>0</v>
      </c>
      <c r="Q166" s="189">
        <v>0</v>
      </c>
      <c r="R166" s="189">
        <f t="shared" si="12"/>
        <v>0</v>
      </c>
      <c r="S166" s="189">
        <v>0</v>
      </c>
      <c r="T166" s="190">
        <f t="shared" si="13"/>
        <v>0</v>
      </c>
      <c r="U166" s="34"/>
      <c r="V166" s="34"/>
      <c r="W166" s="34"/>
      <c r="X166" s="34"/>
      <c r="Y166" s="34"/>
      <c r="Z166" s="34"/>
      <c r="AA166" s="34"/>
      <c r="AB166" s="34"/>
      <c r="AC166" s="34"/>
      <c r="AD166" s="34"/>
      <c r="AE166" s="34"/>
      <c r="AR166" s="191" t="s">
        <v>129</v>
      </c>
      <c r="AT166" s="191" t="s">
        <v>125</v>
      </c>
      <c r="AU166" s="191" t="s">
        <v>81</v>
      </c>
      <c r="AY166" s="17" t="s">
        <v>124</v>
      </c>
      <c r="BE166" s="192">
        <f t="shared" si="14"/>
        <v>0</v>
      </c>
      <c r="BF166" s="192">
        <f t="shared" si="15"/>
        <v>0</v>
      </c>
      <c r="BG166" s="192">
        <f t="shared" si="16"/>
        <v>0</v>
      </c>
      <c r="BH166" s="192">
        <f t="shared" si="17"/>
        <v>0</v>
      </c>
      <c r="BI166" s="192">
        <f t="shared" si="18"/>
        <v>0</v>
      </c>
      <c r="BJ166" s="17" t="s">
        <v>81</v>
      </c>
      <c r="BK166" s="192">
        <f t="shared" si="19"/>
        <v>0</v>
      </c>
      <c r="BL166" s="17" t="s">
        <v>129</v>
      </c>
      <c r="BM166" s="191" t="s">
        <v>548</v>
      </c>
    </row>
    <row r="167" spans="1:65" s="2" customFormat="1" ht="33" customHeight="1">
      <c r="A167" s="34"/>
      <c r="B167" s="35"/>
      <c r="C167" s="179" t="s">
        <v>549</v>
      </c>
      <c r="D167" s="179" t="s">
        <v>125</v>
      </c>
      <c r="E167" s="180" t="s">
        <v>2143</v>
      </c>
      <c r="F167" s="181" t="s">
        <v>2144</v>
      </c>
      <c r="G167" s="182" t="s">
        <v>226</v>
      </c>
      <c r="H167" s="183">
        <v>9</v>
      </c>
      <c r="I167" s="184"/>
      <c r="J167" s="185">
        <f t="shared" si="10"/>
        <v>0</v>
      </c>
      <c r="K167" s="186"/>
      <c r="L167" s="39"/>
      <c r="M167" s="187" t="s">
        <v>1</v>
      </c>
      <c r="N167" s="188" t="s">
        <v>38</v>
      </c>
      <c r="O167" s="71"/>
      <c r="P167" s="189">
        <f t="shared" si="11"/>
        <v>0</v>
      </c>
      <c r="Q167" s="189">
        <v>0</v>
      </c>
      <c r="R167" s="189">
        <f t="shared" si="12"/>
        <v>0</v>
      </c>
      <c r="S167" s="189">
        <v>0</v>
      </c>
      <c r="T167" s="190">
        <f t="shared" si="13"/>
        <v>0</v>
      </c>
      <c r="U167" s="34"/>
      <c r="V167" s="34"/>
      <c r="W167" s="34"/>
      <c r="X167" s="34"/>
      <c r="Y167" s="34"/>
      <c r="Z167" s="34"/>
      <c r="AA167" s="34"/>
      <c r="AB167" s="34"/>
      <c r="AC167" s="34"/>
      <c r="AD167" s="34"/>
      <c r="AE167" s="34"/>
      <c r="AR167" s="191" t="s">
        <v>129</v>
      </c>
      <c r="AT167" s="191" t="s">
        <v>125</v>
      </c>
      <c r="AU167" s="191" t="s">
        <v>81</v>
      </c>
      <c r="AY167" s="17" t="s">
        <v>124</v>
      </c>
      <c r="BE167" s="192">
        <f t="shared" si="14"/>
        <v>0</v>
      </c>
      <c r="BF167" s="192">
        <f t="shared" si="15"/>
        <v>0</v>
      </c>
      <c r="BG167" s="192">
        <f t="shared" si="16"/>
        <v>0</v>
      </c>
      <c r="BH167" s="192">
        <f t="shared" si="17"/>
        <v>0</v>
      </c>
      <c r="BI167" s="192">
        <f t="shared" si="18"/>
        <v>0</v>
      </c>
      <c r="BJ167" s="17" t="s">
        <v>81</v>
      </c>
      <c r="BK167" s="192">
        <f t="shared" si="19"/>
        <v>0</v>
      </c>
      <c r="BL167" s="17" t="s">
        <v>129</v>
      </c>
      <c r="BM167" s="191" t="s">
        <v>552</v>
      </c>
    </row>
    <row r="168" spans="1:65" s="2" customFormat="1" ht="21.75" customHeight="1">
      <c r="A168" s="34"/>
      <c r="B168" s="35"/>
      <c r="C168" s="179" t="s">
        <v>320</v>
      </c>
      <c r="D168" s="179" t="s">
        <v>125</v>
      </c>
      <c r="E168" s="180" t="s">
        <v>2145</v>
      </c>
      <c r="F168" s="181" t="s">
        <v>2146</v>
      </c>
      <c r="G168" s="182" t="s">
        <v>226</v>
      </c>
      <c r="H168" s="183">
        <v>1</v>
      </c>
      <c r="I168" s="184"/>
      <c r="J168" s="185">
        <f t="shared" si="10"/>
        <v>0</v>
      </c>
      <c r="K168" s="186"/>
      <c r="L168" s="39"/>
      <c r="M168" s="187" t="s">
        <v>1</v>
      </c>
      <c r="N168" s="188" t="s">
        <v>38</v>
      </c>
      <c r="O168" s="71"/>
      <c r="P168" s="189">
        <f t="shared" si="11"/>
        <v>0</v>
      </c>
      <c r="Q168" s="189">
        <v>0</v>
      </c>
      <c r="R168" s="189">
        <f t="shared" si="12"/>
        <v>0</v>
      </c>
      <c r="S168" s="189">
        <v>0</v>
      </c>
      <c r="T168" s="190">
        <f t="shared" si="13"/>
        <v>0</v>
      </c>
      <c r="U168" s="34"/>
      <c r="V168" s="34"/>
      <c r="W168" s="34"/>
      <c r="X168" s="34"/>
      <c r="Y168" s="34"/>
      <c r="Z168" s="34"/>
      <c r="AA168" s="34"/>
      <c r="AB168" s="34"/>
      <c r="AC168" s="34"/>
      <c r="AD168" s="34"/>
      <c r="AE168" s="34"/>
      <c r="AR168" s="191" t="s">
        <v>129</v>
      </c>
      <c r="AT168" s="191" t="s">
        <v>125</v>
      </c>
      <c r="AU168" s="191" t="s">
        <v>81</v>
      </c>
      <c r="AY168" s="17" t="s">
        <v>124</v>
      </c>
      <c r="BE168" s="192">
        <f t="shared" si="14"/>
        <v>0</v>
      </c>
      <c r="BF168" s="192">
        <f t="shared" si="15"/>
        <v>0</v>
      </c>
      <c r="BG168" s="192">
        <f t="shared" si="16"/>
        <v>0</v>
      </c>
      <c r="BH168" s="192">
        <f t="shared" si="17"/>
        <v>0</v>
      </c>
      <c r="BI168" s="192">
        <f t="shared" si="18"/>
        <v>0</v>
      </c>
      <c r="BJ168" s="17" t="s">
        <v>81</v>
      </c>
      <c r="BK168" s="192">
        <f t="shared" si="19"/>
        <v>0</v>
      </c>
      <c r="BL168" s="17" t="s">
        <v>129</v>
      </c>
      <c r="BM168" s="191" t="s">
        <v>573</v>
      </c>
    </row>
    <row r="169" spans="1:65" s="2" customFormat="1" ht="44.25" customHeight="1">
      <c r="A169" s="34"/>
      <c r="B169" s="35"/>
      <c r="C169" s="179" t="s">
        <v>576</v>
      </c>
      <c r="D169" s="179" t="s">
        <v>125</v>
      </c>
      <c r="E169" s="180" t="s">
        <v>2147</v>
      </c>
      <c r="F169" s="181" t="s">
        <v>2148</v>
      </c>
      <c r="G169" s="182" t="s">
        <v>226</v>
      </c>
      <c r="H169" s="183">
        <v>1</v>
      </c>
      <c r="I169" s="184"/>
      <c r="J169" s="185">
        <f t="shared" si="10"/>
        <v>0</v>
      </c>
      <c r="K169" s="186"/>
      <c r="L169" s="39"/>
      <c r="M169" s="187" t="s">
        <v>1</v>
      </c>
      <c r="N169" s="188" t="s">
        <v>38</v>
      </c>
      <c r="O169" s="71"/>
      <c r="P169" s="189">
        <f t="shared" si="11"/>
        <v>0</v>
      </c>
      <c r="Q169" s="189">
        <v>0</v>
      </c>
      <c r="R169" s="189">
        <f t="shared" si="12"/>
        <v>0</v>
      </c>
      <c r="S169" s="189">
        <v>0</v>
      </c>
      <c r="T169" s="190">
        <f t="shared" si="13"/>
        <v>0</v>
      </c>
      <c r="U169" s="34"/>
      <c r="V169" s="34"/>
      <c r="W169" s="34"/>
      <c r="X169" s="34"/>
      <c r="Y169" s="34"/>
      <c r="Z169" s="34"/>
      <c r="AA169" s="34"/>
      <c r="AB169" s="34"/>
      <c r="AC169" s="34"/>
      <c r="AD169" s="34"/>
      <c r="AE169" s="34"/>
      <c r="AR169" s="191" t="s">
        <v>129</v>
      </c>
      <c r="AT169" s="191" t="s">
        <v>125</v>
      </c>
      <c r="AU169" s="191" t="s">
        <v>81</v>
      </c>
      <c r="AY169" s="17" t="s">
        <v>124</v>
      </c>
      <c r="BE169" s="192">
        <f t="shared" si="14"/>
        <v>0</v>
      </c>
      <c r="BF169" s="192">
        <f t="shared" si="15"/>
        <v>0</v>
      </c>
      <c r="BG169" s="192">
        <f t="shared" si="16"/>
        <v>0</v>
      </c>
      <c r="BH169" s="192">
        <f t="shared" si="17"/>
        <v>0</v>
      </c>
      <c r="BI169" s="192">
        <f t="shared" si="18"/>
        <v>0</v>
      </c>
      <c r="BJ169" s="17" t="s">
        <v>81</v>
      </c>
      <c r="BK169" s="192">
        <f t="shared" si="19"/>
        <v>0</v>
      </c>
      <c r="BL169" s="17" t="s">
        <v>129</v>
      </c>
      <c r="BM169" s="191" t="s">
        <v>574</v>
      </c>
    </row>
    <row r="170" spans="1:65" s="2" customFormat="1" ht="44.25" customHeight="1">
      <c r="A170" s="34"/>
      <c r="B170" s="35"/>
      <c r="C170" s="179" t="s">
        <v>326</v>
      </c>
      <c r="D170" s="179" t="s">
        <v>125</v>
      </c>
      <c r="E170" s="180" t="s">
        <v>2149</v>
      </c>
      <c r="F170" s="181" t="s">
        <v>2150</v>
      </c>
      <c r="G170" s="182" t="s">
        <v>226</v>
      </c>
      <c r="H170" s="183">
        <v>1</v>
      </c>
      <c r="I170" s="184"/>
      <c r="J170" s="185">
        <f t="shared" si="10"/>
        <v>0</v>
      </c>
      <c r="K170" s="186"/>
      <c r="L170" s="39"/>
      <c r="M170" s="187" t="s">
        <v>1</v>
      </c>
      <c r="N170" s="188" t="s">
        <v>38</v>
      </c>
      <c r="O170" s="71"/>
      <c r="P170" s="189">
        <f t="shared" si="11"/>
        <v>0</v>
      </c>
      <c r="Q170" s="189">
        <v>0</v>
      </c>
      <c r="R170" s="189">
        <f t="shared" si="12"/>
        <v>0</v>
      </c>
      <c r="S170" s="189">
        <v>0</v>
      </c>
      <c r="T170" s="190">
        <f t="shared" si="13"/>
        <v>0</v>
      </c>
      <c r="U170" s="34"/>
      <c r="V170" s="34"/>
      <c r="W170" s="34"/>
      <c r="X170" s="34"/>
      <c r="Y170" s="34"/>
      <c r="Z170" s="34"/>
      <c r="AA170" s="34"/>
      <c r="AB170" s="34"/>
      <c r="AC170" s="34"/>
      <c r="AD170" s="34"/>
      <c r="AE170" s="34"/>
      <c r="AR170" s="191" t="s">
        <v>129</v>
      </c>
      <c r="AT170" s="191" t="s">
        <v>125</v>
      </c>
      <c r="AU170" s="191" t="s">
        <v>81</v>
      </c>
      <c r="AY170" s="17" t="s">
        <v>124</v>
      </c>
      <c r="BE170" s="192">
        <f t="shared" si="14"/>
        <v>0</v>
      </c>
      <c r="BF170" s="192">
        <f t="shared" si="15"/>
        <v>0</v>
      </c>
      <c r="BG170" s="192">
        <f t="shared" si="16"/>
        <v>0</v>
      </c>
      <c r="BH170" s="192">
        <f t="shared" si="17"/>
        <v>0</v>
      </c>
      <c r="BI170" s="192">
        <f t="shared" si="18"/>
        <v>0</v>
      </c>
      <c r="BJ170" s="17" t="s">
        <v>81</v>
      </c>
      <c r="BK170" s="192">
        <f t="shared" si="19"/>
        <v>0</v>
      </c>
      <c r="BL170" s="17" t="s">
        <v>129</v>
      </c>
      <c r="BM170" s="191" t="s">
        <v>587</v>
      </c>
    </row>
    <row r="171" spans="1:65" s="2" customFormat="1" ht="44.25" customHeight="1">
      <c r="A171" s="34"/>
      <c r="B171" s="35"/>
      <c r="C171" s="179" t="s">
        <v>591</v>
      </c>
      <c r="D171" s="179" t="s">
        <v>125</v>
      </c>
      <c r="E171" s="180" t="s">
        <v>2151</v>
      </c>
      <c r="F171" s="181" t="s">
        <v>2152</v>
      </c>
      <c r="G171" s="182" t="s">
        <v>226</v>
      </c>
      <c r="H171" s="183">
        <v>1</v>
      </c>
      <c r="I171" s="184"/>
      <c r="J171" s="185">
        <f t="shared" si="10"/>
        <v>0</v>
      </c>
      <c r="K171" s="186"/>
      <c r="L171" s="39"/>
      <c r="M171" s="187" t="s">
        <v>1</v>
      </c>
      <c r="N171" s="188" t="s">
        <v>38</v>
      </c>
      <c r="O171" s="71"/>
      <c r="P171" s="189">
        <f t="shared" si="11"/>
        <v>0</v>
      </c>
      <c r="Q171" s="189">
        <v>0</v>
      </c>
      <c r="R171" s="189">
        <f t="shared" si="12"/>
        <v>0</v>
      </c>
      <c r="S171" s="189">
        <v>0</v>
      </c>
      <c r="T171" s="190">
        <f t="shared" si="13"/>
        <v>0</v>
      </c>
      <c r="U171" s="34"/>
      <c r="V171" s="34"/>
      <c r="W171" s="34"/>
      <c r="X171" s="34"/>
      <c r="Y171" s="34"/>
      <c r="Z171" s="34"/>
      <c r="AA171" s="34"/>
      <c r="AB171" s="34"/>
      <c r="AC171" s="34"/>
      <c r="AD171" s="34"/>
      <c r="AE171" s="34"/>
      <c r="AR171" s="191" t="s">
        <v>129</v>
      </c>
      <c r="AT171" s="191" t="s">
        <v>125</v>
      </c>
      <c r="AU171" s="191" t="s">
        <v>81</v>
      </c>
      <c r="AY171" s="17" t="s">
        <v>124</v>
      </c>
      <c r="BE171" s="192">
        <f t="shared" si="14"/>
        <v>0</v>
      </c>
      <c r="BF171" s="192">
        <f t="shared" si="15"/>
        <v>0</v>
      </c>
      <c r="BG171" s="192">
        <f t="shared" si="16"/>
        <v>0</v>
      </c>
      <c r="BH171" s="192">
        <f t="shared" si="17"/>
        <v>0</v>
      </c>
      <c r="BI171" s="192">
        <f t="shared" si="18"/>
        <v>0</v>
      </c>
      <c r="BJ171" s="17" t="s">
        <v>81</v>
      </c>
      <c r="BK171" s="192">
        <f t="shared" si="19"/>
        <v>0</v>
      </c>
      <c r="BL171" s="17" t="s">
        <v>129</v>
      </c>
      <c r="BM171" s="191" t="s">
        <v>594</v>
      </c>
    </row>
    <row r="172" spans="1:65" s="2" customFormat="1" ht="44.25" customHeight="1">
      <c r="A172" s="34"/>
      <c r="B172" s="35"/>
      <c r="C172" s="179" t="s">
        <v>332</v>
      </c>
      <c r="D172" s="179" t="s">
        <v>125</v>
      </c>
      <c r="E172" s="180" t="s">
        <v>2153</v>
      </c>
      <c r="F172" s="181" t="s">
        <v>2154</v>
      </c>
      <c r="G172" s="182" t="s">
        <v>226</v>
      </c>
      <c r="H172" s="183">
        <v>1</v>
      </c>
      <c r="I172" s="184"/>
      <c r="J172" s="185">
        <f t="shared" si="10"/>
        <v>0</v>
      </c>
      <c r="K172" s="186"/>
      <c r="L172" s="39"/>
      <c r="M172" s="187" t="s">
        <v>1</v>
      </c>
      <c r="N172" s="188" t="s">
        <v>38</v>
      </c>
      <c r="O172" s="71"/>
      <c r="P172" s="189">
        <f t="shared" si="11"/>
        <v>0</v>
      </c>
      <c r="Q172" s="189">
        <v>0</v>
      </c>
      <c r="R172" s="189">
        <f t="shared" si="12"/>
        <v>0</v>
      </c>
      <c r="S172" s="189">
        <v>0</v>
      </c>
      <c r="T172" s="190">
        <f t="shared" si="13"/>
        <v>0</v>
      </c>
      <c r="U172" s="34"/>
      <c r="V172" s="34"/>
      <c r="W172" s="34"/>
      <c r="X172" s="34"/>
      <c r="Y172" s="34"/>
      <c r="Z172" s="34"/>
      <c r="AA172" s="34"/>
      <c r="AB172" s="34"/>
      <c r="AC172" s="34"/>
      <c r="AD172" s="34"/>
      <c r="AE172" s="34"/>
      <c r="AR172" s="191" t="s">
        <v>129</v>
      </c>
      <c r="AT172" s="191" t="s">
        <v>125</v>
      </c>
      <c r="AU172" s="191" t="s">
        <v>81</v>
      </c>
      <c r="AY172" s="17" t="s">
        <v>124</v>
      </c>
      <c r="BE172" s="192">
        <f t="shared" si="14"/>
        <v>0</v>
      </c>
      <c r="BF172" s="192">
        <f t="shared" si="15"/>
        <v>0</v>
      </c>
      <c r="BG172" s="192">
        <f t="shared" si="16"/>
        <v>0</v>
      </c>
      <c r="BH172" s="192">
        <f t="shared" si="17"/>
        <v>0</v>
      </c>
      <c r="BI172" s="192">
        <f t="shared" si="18"/>
        <v>0</v>
      </c>
      <c r="BJ172" s="17" t="s">
        <v>81</v>
      </c>
      <c r="BK172" s="192">
        <f t="shared" si="19"/>
        <v>0</v>
      </c>
      <c r="BL172" s="17" t="s">
        <v>129</v>
      </c>
      <c r="BM172" s="191" t="s">
        <v>600</v>
      </c>
    </row>
    <row r="173" spans="1:65" s="2" customFormat="1" ht="44.25" customHeight="1">
      <c r="A173" s="34"/>
      <c r="B173" s="35"/>
      <c r="C173" s="179" t="s">
        <v>603</v>
      </c>
      <c r="D173" s="179" t="s">
        <v>125</v>
      </c>
      <c r="E173" s="180" t="s">
        <v>2155</v>
      </c>
      <c r="F173" s="181" t="s">
        <v>2156</v>
      </c>
      <c r="G173" s="182" t="s">
        <v>226</v>
      </c>
      <c r="H173" s="183">
        <v>1</v>
      </c>
      <c r="I173" s="184"/>
      <c r="J173" s="185">
        <f t="shared" si="10"/>
        <v>0</v>
      </c>
      <c r="K173" s="186"/>
      <c r="L173" s="39"/>
      <c r="M173" s="187" t="s">
        <v>1</v>
      </c>
      <c r="N173" s="188" t="s">
        <v>38</v>
      </c>
      <c r="O173" s="71"/>
      <c r="P173" s="189">
        <f t="shared" si="11"/>
        <v>0</v>
      </c>
      <c r="Q173" s="189">
        <v>0</v>
      </c>
      <c r="R173" s="189">
        <f t="shared" si="12"/>
        <v>0</v>
      </c>
      <c r="S173" s="189">
        <v>0</v>
      </c>
      <c r="T173" s="190">
        <f t="shared" si="13"/>
        <v>0</v>
      </c>
      <c r="U173" s="34"/>
      <c r="V173" s="34"/>
      <c r="W173" s="34"/>
      <c r="X173" s="34"/>
      <c r="Y173" s="34"/>
      <c r="Z173" s="34"/>
      <c r="AA173" s="34"/>
      <c r="AB173" s="34"/>
      <c r="AC173" s="34"/>
      <c r="AD173" s="34"/>
      <c r="AE173" s="34"/>
      <c r="AR173" s="191" t="s">
        <v>129</v>
      </c>
      <c r="AT173" s="191" t="s">
        <v>125</v>
      </c>
      <c r="AU173" s="191" t="s">
        <v>81</v>
      </c>
      <c r="AY173" s="17" t="s">
        <v>124</v>
      </c>
      <c r="BE173" s="192">
        <f t="shared" si="14"/>
        <v>0</v>
      </c>
      <c r="BF173" s="192">
        <f t="shared" si="15"/>
        <v>0</v>
      </c>
      <c r="BG173" s="192">
        <f t="shared" si="16"/>
        <v>0</v>
      </c>
      <c r="BH173" s="192">
        <f t="shared" si="17"/>
        <v>0</v>
      </c>
      <c r="BI173" s="192">
        <f t="shared" si="18"/>
        <v>0</v>
      </c>
      <c r="BJ173" s="17" t="s">
        <v>81</v>
      </c>
      <c r="BK173" s="192">
        <f t="shared" si="19"/>
        <v>0</v>
      </c>
      <c r="BL173" s="17" t="s">
        <v>129</v>
      </c>
      <c r="BM173" s="191" t="s">
        <v>606</v>
      </c>
    </row>
    <row r="174" spans="1:65" s="2" customFormat="1" ht="44.25" customHeight="1">
      <c r="A174" s="34"/>
      <c r="B174" s="35"/>
      <c r="C174" s="179" t="s">
        <v>335</v>
      </c>
      <c r="D174" s="179" t="s">
        <v>125</v>
      </c>
      <c r="E174" s="180" t="s">
        <v>2157</v>
      </c>
      <c r="F174" s="181" t="s">
        <v>2158</v>
      </c>
      <c r="G174" s="182" t="s">
        <v>226</v>
      </c>
      <c r="H174" s="183">
        <v>1</v>
      </c>
      <c r="I174" s="184"/>
      <c r="J174" s="185">
        <f t="shared" si="10"/>
        <v>0</v>
      </c>
      <c r="K174" s="186"/>
      <c r="L174" s="39"/>
      <c r="M174" s="187" t="s">
        <v>1</v>
      </c>
      <c r="N174" s="188" t="s">
        <v>38</v>
      </c>
      <c r="O174" s="71"/>
      <c r="P174" s="189">
        <f t="shared" si="11"/>
        <v>0</v>
      </c>
      <c r="Q174" s="189">
        <v>0</v>
      </c>
      <c r="R174" s="189">
        <f t="shared" si="12"/>
        <v>0</v>
      </c>
      <c r="S174" s="189">
        <v>0</v>
      </c>
      <c r="T174" s="190">
        <f t="shared" si="13"/>
        <v>0</v>
      </c>
      <c r="U174" s="34"/>
      <c r="V174" s="34"/>
      <c r="W174" s="34"/>
      <c r="X174" s="34"/>
      <c r="Y174" s="34"/>
      <c r="Z174" s="34"/>
      <c r="AA174" s="34"/>
      <c r="AB174" s="34"/>
      <c r="AC174" s="34"/>
      <c r="AD174" s="34"/>
      <c r="AE174" s="34"/>
      <c r="AR174" s="191" t="s">
        <v>129</v>
      </c>
      <c r="AT174" s="191" t="s">
        <v>125</v>
      </c>
      <c r="AU174" s="191" t="s">
        <v>81</v>
      </c>
      <c r="AY174" s="17" t="s">
        <v>124</v>
      </c>
      <c r="BE174" s="192">
        <f t="shared" si="14"/>
        <v>0</v>
      </c>
      <c r="BF174" s="192">
        <f t="shared" si="15"/>
        <v>0</v>
      </c>
      <c r="BG174" s="192">
        <f t="shared" si="16"/>
        <v>0</v>
      </c>
      <c r="BH174" s="192">
        <f t="shared" si="17"/>
        <v>0</v>
      </c>
      <c r="BI174" s="192">
        <f t="shared" si="18"/>
        <v>0</v>
      </c>
      <c r="BJ174" s="17" t="s">
        <v>81</v>
      </c>
      <c r="BK174" s="192">
        <f t="shared" si="19"/>
        <v>0</v>
      </c>
      <c r="BL174" s="17" t="s">
        <v>129</v>
      </c>
      <c r="BM174" s="191" t="s">
        <v>611</v>
      </c>
    </row>
    <row r="175" spans="1:65" s="2" customFormat="1" ht="37.9" customHeight="1">
      <c r="A175" s="34"/>
      <c r="B175" s="35"/>
      <c r="C175" s="179" t="s">
        <v>613</v>
      </c>
      <c r="D175" s="179" t="s">
        <v>125</v>
      </c>
      <c r="E175" s="180" t="s">
        <v>2159</v>
      </c>
      <c r="F175" s="181" t="s">
        <v>2160</v>
      </c>
      <c r="G175" s="182" t="s">
        <v>226</v>
      </c>
      <c r="H175" s="183">
        <v>1</v>
      </c>
      <c r="I175" s="184"/>
      <c r="J175" s="185">
        <f t="shared" si="10"/>
        <v>0</v>
      </c>
      <c r="K175" s="186"/>
      <c r="L175" s="39"/>
      <c r="M175" s="187" t="s">
        <v>1</v>
      </c>
      <c r="N175" s="188" t="s">
        <v>38</v>
      </c>
      <c r="O175" s="71"/>
      <c r="P175" s="189">
        <f t="shared" si="11"/>
        <v>0</v>
      </c>
      <c r="Q175" s="189">
        <v>0</v>
      </c>
      <c r="R175" s="189">
        <f t="shared" si="12"/>
        <v>0</v>
      </c>
      <c r="S175" s="189">
        <v>0</v>
      </c>
      <c r="T175" s="190">
        <f t="shared" si="13"/>
        <v>0</v>
      </c>
      <c r="U175" s="34"/>
      <c r="V175" s="34"/>
      <c r="W175" s="34"/>
      <c r="X175" s="34"/>
      <c r="Y175" s="34"/>
      <c r="Z175" s="34"/>
      <c r="AA175" s="34"/>
      <c r="AB175" s="34"/>
      <c r="AC175" s="34"/>
      <c r="AD175" s="34"/>
      <c r="AE175" s="34"/>
      <c r="AR175" s="191" t="s">
        <v>129</v>
      </c>
      <c r="AT175" s="191" t="s">
        <v>125</v>
      </c>
      <c r="AU175" s="191" t="s">
        <v>81</v>
      </c>
      <c r="AY175" s="17" t="s">
        <v>124</v>
      </c>
      <c r="BE175" s="192">
        <f t="shared" si="14"/>
        <v>0</v>
      </c>
      <c r="BF175" s="192">
        <f t="shared" si="15"/>
        <v>0</v>
      </c>
      <c r="BG175" s="192">
        <f t="shared" si="16"/>
        <v>0</v>
      </c>
      <c r="BH175" s="192">
        <f t="shared" si="17"/>
        <v>0</v>
      </c>
      <c r="BI175" s="192">
        <f t="shared" si="18"/>
        <v>0</v>
      </c>
      <c r="BJ175" s="17" t="s">
        <v>81</v>
      </c>
      <c r="BK175" s="192">
        <f t="shared" si="19"/>
        <v>0</v>
      </c>
      <c r="BL175" s="17" t="s">
        <v>129</v>
      </c>
      <c r="BM175" s="191" t="s">
        <v>616</v>
      </c>
    </row>
    <row r="176" spans="1:65" s="2" customFormat="1" ht="44.25" customHeight="1">
      <c r="A176" s="34"/>
      <c r="B176" s="35"/>
      <c r="C176" s="179" t="s">
        <v>339</v>
      </c>
      <c r="D176" s="179" t="s">
        <v>125</v>
      </c>
      <c r="E176" s="180" t="s">
        <v>2161</v>
      </c>
      <c r="F176" s="181" t="s">
        <v>2162</v>
      </c>
      <c r="G176" s="182" t="s">
        <v>226</v>
      </c>
      <c r="H176" s="183">
        <v>1</v>
      </c>
      <c r="I176" s="184"/>
      <c r="J176" s="185">
        <f t="shared" si="10"/>
        <v>0</v>
      </c>
      <c r="K176" s="186"/>
      <c r="L176" s="39"/>
      <c r="M176" s="187" t="s">
        <v>1</v>
      </c>
      <c r="N176" s="188" t="s">
        <v>38</v>
      </c>
      <c r="O176" s="71"/>
      <c r="P176" s="189">
        <f t="shared" si="11"/>
        <v>0</v>
      </c>
      <c r="Q176" s="189">
        <v>0</v>
      </c>
      <c r="R176" s="189">
        <f t="shared" si="12"/>
        <v>0</v>
      </c>
      <c r="S176" s="189">
        <v>0</v>
      </c>
      <c r="T176" s="190">
        <f t="shared" si="13"/>
        <v>0</v>
      </c>
      <c r="U176" s="34"/>
      <c r="V176" s="34"/>
      <c r="W176" s="34"/>
      <c r="X176" s="34"/>
      <c r="Y176" s="34"/>
      <c r="Z176" s="34"/>
      <c r="AA176" s="34"/>
      <c r="AB176" s="34"/>
      <c r="AC176" s="34"/>
      <c r="AD176" s="34"/>
      <c r="AE176" s="34"/>
      <c r="AR176" s="191" t="s">
        <v>129</v>
      </c>
      <c r="AT176" s="191" t="s">
        <v>125</v>
      </c>
      <c r="AU176" s="191" t="s">
        <v>81</v>
      </c>
      <c r="AY176" s="17" t="s">
        <v>124</v>
      </c>
      <c r="BE176" s="192">
        <f t="shared" si="14"/>
        <v>0</v>
      </c>
      <c r="BF176" s="192">
        <f t="shared" si="15"/>
        <v>0</v>
      </c>
      <c r="BG176" s="192">
        <f t="shared" si="16"/>
        <v>0</v>
      </c>
      <c r="BH176" s="192">
        <f t="shared" si="17"/>
        <v>0</v>
      </c>
      <c r="BI176" s="192">
        <f t="shared" si="18"/>
        <v>0</v>
      </c>
      <c r="BJ176" s="17" t="s">
        <v>81</v>
      </c>
      <c r="BK176" s="192">
        <f t="shared" si="19"/>
        <v>0</v>
      </c>
      <c r="BL176" s="17" t="s">
        <v>129</v>
      </c>
      <c r="BM176" s="191" t="s">
        <v>620</v>
      </c>
    </row>
    <row r="177" spans="1:65" s="2" customFormat="1" ht="55.5" customHeight="1">
      <c r="A177" s="34"/>
      <c r="B177" s="35"/>
      <c r="C177" s="179" t="s">
        <v>622</v>
      </c>
      <c r="D177" s="179" t="s">
        <v>125</v>
      </c>
      <c r="E177" s="180" t="s">
        <v>2163</v>
      </c>
      <c r="F177" s="181" t="s">
        <v>2164</v>
      </c>
      <c r="G177" s="182" t="s">
        <v>226</v>
      </c>
      <c r="H177" s="183">
        <v>1</v>
      </c>
      <c r="I177" s="184"/>
      <c r="J177" s="185">
        <f t="shared" si="10"/>
        <v>0</v>
      </c>
      <c r="K177" s="186"/>
      <c r="L177" s="39"/>
      <c r="M177" s="187" t="s">
        <v>1</v>
      </c>
      <c r="N177" s="188" t="s">
        <v>38</v>
      </c>
      <c r="O177" s="71"/>
      <c r="P177" s="189">
        <f t="shared" si="11"/>
        <v>0</v>
      </c>
      <c r="Q177" s="189">
        <v>0</v>
      </c>
      <c r="R177" s="189">
        <f t="shared" si="12"/>
        <v>0</v>
      </c>
      <c r="S177" s="189">
        <v>0</v>
      </c>
      <c r="T177" s="190">
        <f t="shared" si="13"/>
        <v>0</v>
      </c>
      <c r="U177" s="34"/>
      <c r="V177" s="34"/>
      <c r="W177" s="34"/>
      <c r="X177" s="34"/>
      <c r="Y177" s="34"/>
      <c r="Z177" s="34"/>
      <c r="AA177" s="34"/>
      <c r="AB177" s="34"/>
      <c r="AC177" s="34"/>
      <c r="AD177" s="34"/>
      <c r="AE177" s="34"/>
      <c r="AR177" s="191" t="s">
        <v>129</v>
      </c>
      <c r="AT177" s="191" t="s">
        <v>125</v>
      </c>
      <c r="AU177" s="191" t="s">
        <v>81</v>
      </c>
      <c r="AY177" s="17" t="s">
        <v>124</v>
      </c>
      <c r="BE177" s="192">
        <f t="shared" si="14"/>
        <v>0</v>
      </c>
      <c r="BF177" s="192">
        <f t="shared" si="15"/>
        <v>0</v>
      </c>
      <c r="BG177" s="192">
        <f t="shared" si="16"/>
        <v>0</v>
      </c>
      <c r="BH177" s="192">
        <f t="shared" si="17"/>
        <v>0</v>
      </c>
      <c r="BI177" s="192">
        <f t="shared" si="18"/>
        <v>0</v>
      </c>
      <c r="BJ177" s="17" t="s">
        <v>81</v>
      </c>
      <c r="BK177" s="192">
        <f t="shared" si="19"/>
        <v>0</v>
      </c>
      <c r="BL177" s="17" t="s">
        <v>129</v>
      </c>
      <c r="BM177" s="191" t="s">
        <v>625</v>
      </c>
    </row>
    <row r="178" spans="1:65" s="2" customFormat="1" ht="19.5">
      <c r="A178" s="34"/>
      <c r="B178" s="35"/>
      <c r="C178" s="36"/>
      <c r="D178" s="193" t="s">
        <v>130</v>
      </c>
      <c r="E178" s="36"/>
      <c r="F178" s="194" t="s">
        <v>2165</v>
      </c>
      <c r="G178" s="36"/>
      <c r="H178" s="36"/>
      <c r="I178" s="195"/>
      <c r="J178" s="36"/>
      <c r="K178" s="36"/>
      <c r="L178" s="39"/>
      <c r="M178" s="196"/>
      <c r="N178" s="197"/>
      <c r="O178" s="71"/>
      <c r="P178" s="71"/>
      <c r="Q178" s="71"/>
      <c r="R178" s="71"/>
      <c r="S178" s="71"/>
      <c r="T178" s="72"/>
      <c r="U178" s="34"/>
      <c r="V178" s="34"/>
      <c r="W178" s="34"/>
      <c r="X178" s="34"/>
      <c r="Y178" s="34"/>
      <c r="Z178" s="34"/>
      <c r="AA178" s="34"/>
      <c r="AB178" s="34"/>
      <c r="AC178" s="34"/>
      <c r="AD178" s="34"/>
      <c r="AE178" s="34"/>
      <c r="AT178" s="17" t="s">
        <v>130</v>
      </c>
      <c r="AU178" s="17" t="s">
        <v>81</v>
      </c>
    </row>
    <row r="179" spans="1:65" s="2" customFormat="1" ht="24.2" customHeight="1">
      <c r="A179" s="34"/>
      <c r="B179" s="35"/>
      <c r="C179" s="179" t="s">
        <v>350</v>
      </c>
      <c r="D179" s="179" t="s">
        <v>125</v>
      </c>
      <c r="E179" s="180" t="s">
        <v>2166</v>
      </c>
      <c r="F179" s="181" t="s">
        <v>2167</v>
      </c>
      <c r="G179" s="182" t="s">
        <v>226</v>
      </c>
      <c r="H179" s="183">
        <v>1</v>
      </c>
      <c r="I179" s="184"/>
      <c r="J179" s="185">
        <f t="shared" ref="J179:J196" si="20">ROUND(I179*H179,2)</f>
        <v>0</v>
      </c>
      <c r="K179" s="186"/>
      <c r="L179" s="39"/>
      <c r="M179" s="187" t="s">
        <v>1</v>
      </c>
      <c r="N179" s="188" t="s">
        <v>38</v>
      </c>
      <c r="O179" s="71"/>
      <c r="P179" s="189">
        <f t="shared" ref="P179:P196" si="21">O179*H179</f>
        <v>0</v>
      </c>
      <c r="Q179" s="189">
        <v>0</v>
      </c>
      <c r="R179" s="189">
        <f t="shared" ref="R179:R196" si="22">Q179*H179</f>
        <v>0</v>
      </c>
      <c r="S179" s="189">
        <v>0</v>
      </c>
      <c r="T179" s="190">
        <f t="shared" ref="T179:T196" si="23">S179*H179</f>
        <v>0</v>
      </c>
      <c r="U179" s="34"/>
      <c r="V179" s="34"/>
      <c r="W179" s="34"/>
      <c r="X179" s="34"/>
      <c r="Y179" s="34"/>
      <c r="Z179" s="34"/>
      <c r="AA179" s="34"/>
      <c r="AB179" s="34"/>
      <c r="AC179" s="34"/>
      <c r="AD179" s="34"/>
      <c r="AE179" s="34"/>
      <c r="AR179" s="191" t="s">
        <v>129</v>
      </c>
      <c r="AT179" s="191" t="s">
        <v>125</v>
      </c>
      <c r="AU179" s="191" t="s">
        <v>81</v>
      </c>
      <c r="AY179" s="17" t="s">
        <v>124</v>
      </c>
      <c r="BE179" s="192">
        <f t="shared" ref="BE179:BE196" si="24">IF(N179="základní",J179,0)</f>
        <v>0</v>
      </c>
      <c r="BF179" s="192">
        <f t="shared" ref="BF179:BF196" si="25">IF(N179="snížená",J179,0)</f>
        <v>0</v>
      </c>
      <c r="BG179" s="192">
        <f t="shared" ref="BG179:BG196" si="26">IF(N179="zákl. přenesená",J179,0)</f>
        <v>0</v>
      </c>
      <c r="BH179" s="192">
        <f t="shared" ref="BH179:BH196" si="27">IF(N179="sníž. přenesená",J179,0)</f>
        <v>0</v>
      </c>
      <c r="BI179" s="192">
        <f t="shared" ref="BI179:BI196" si="28">IF(N179="nulová",J179,0)</f>
        <v>0</v>
      </c>
      <c r="BJ179" s="17" t="s">
        <v>81</v>
      </c>
      <c r="BK179" s="192">
        <f t="shared" ref="BK179:BK196" si="29">ROUND(I179*H179,2)</f>
        <v>0</v>
      </c>
      <c r="BL179" s="17" t="s">
        <v>129</v>
      </c>
      <c r="BM179" s="191" t="s">
        <v>629</v>
      </c>
    </row>
    <row r="180" spans="1:65" s="2" customFormat="1" ht="24.2" customHeight="1">
      <c r="A180" s="34"/>
      <c r="B180" s="35"/>
      <c r="C180" s="179" t="s">
        <v>631</v>
      </c>
      <c r="D180" s="179" t="s">
        <v>125</v>
      </c>
      <c r="E180" s="180" t="s">
        <v>2168</v>
      </c>
      <c r="F180" s="181" t="s">
        <v>2169</v>
      </c>
      <c r="G180" s="182" t="s">
        <v>226</v>
      </c>
      <c r="H180" s="183">
        <v>1</v>
      </c>
      <c r="I180" s="184"/>
      <c r="J180" s="185">
        <f t="shared" si="20"/>
        <v>0</v>
      </c>
      <c r="K180" s="186"/>
      <c r="L180" s="39"/>
      <c r="M180" s="187" t="s">
        <v>1</v>
      </c>
      <c r="N180" s="188" t="s">
        <v>38</v>
      </c>
      <c r="O180" s="71"/>
      <c r="P180" s="189">
        <f t="shared" si="21"/>
        <v>0</v>
      </c>
      <c r="Q180" s="189">
        <v>0</v>
      </c>
      <c r="R180" s="189">
        <f t="shared" si="22"/>
        <v>0</v>
      </c>
      <c r="S180" s="189">
        <v>0</v>
      </c>
      <c r="T180" s="190">
        <f t="shared" si="23"/>
        <v>0</v>
      </c>
      <c r="U180" s="34"/>
      <c r="V180" s="34"/>
      <c r="W180" s="34"/>
      <c r="X180" s="34"/>
      <c r="Y180" s="34"/>
      <c r="Z180" s="34"/>
      <c r="AA180" s="34"/>
      <c r="AB180" s="34"/>
      <c r="AC180" s="34"/>
      <c r="AD180" s="34"/>
      <c r="AE180" s="34"/>
      <c r="AR180" s="191" t="s">
        <v>129</v>
      </c>
      <c r="AT180" s="191" t="s">
        <v>125</v>
      </c>
      <c r="AU180" s="191" t="s">
        <v>81</v>
      </c>
      <c r="AY180" s="17" t="s">
        <v>124</v>
      </c>
      <c r="BE180" s="192">
        <f t="shared" si="24"/>
        <v>0</v>
      </c>
      <c r="BF180" s="192">
        <f t="shared" si="25"/>
        <v>0</v>
      </c>
      <c r="BG180" s="192">
        <f t="shared" si="26"/>
        <v>0</v>
      </c>
      <c r="BH180" s="192">
        <f t="shared" si="27"/>
        <v>0</v>
      </c>
      <c r="BI180" s="192">
        <f t="shared" si="28"/>
        <v>0</v>
      </c>
      <c r="BJ180" s="17" t="s">
        <v>81</v>
      </c>
      <c r="BK180" s="192">
        <f t="shared" si="29"/>
        <v>0</v>
      </c>
      <c r="BL180" s="17" t="s">
        <v>129</v>
      </c>
      <c r="BM180" s="191" t="s">
        <v>634</v>
      </c>
    </row>
    <row r="181" spans="1:65" s="2" customFormat="1" ht="16.5" customHeight="1">
      <c r="A181" s="34"/>
      <c r="B181" s="35"/>
      <c r="C181" s="179" t="s">
        <v>380</v>
      </c>
      <c r="D181" s="179" t="s">
        <v>125</v>
      </c>
      <c r="E181" s="180" t="s">
        <v>2170</v>
      </c>
      <c r="F181" s="181" t="s">
        <v>2171</v>
      </c>
      <c r="G181" s="182" t="s">
        <v>226</v>
      </c>
      <c r="H181" s="183">
        <v>572</v>
      </c>
      <c r="I181" s="184"/>
      <c r="J181" s="185">
        <f t="shared" si="20"/>
        <v>0</v>
      </c>
      <c r="K181" s="186"/>
      <c r="L181" s="39"/>
      <c r="M181" s="187" t="s">
        <v>1</v>
      </c>
      <c r="N181" s="188" t="s">
        <v>38</v>
      </c>
      <c r="O181" s="71"/>
      <c r="P181" s="189">
        <f t="shared" si="21"/>
        <v>0</v>
      </c>
      <c r="Q181" s="189">
        <v>0</v>
      </c>
      <c r="R181" s="189">
        <f t="shared" si="22"/>
        <v>0</v>
      </c>
      <c r="S181" s="189">
        <v>0</v>
      </c>
      <c r="T181" s="190">
        <f t="shared" si="23"/>
        <v>0</v>
      </c>
      <c r="U181" s="34"/>
      <c r="V181" s="34"/>
      <c r="W181" s="34"/>
      <c r="X181" s="34"/>
      <c r="Y181" s="34"/>
      <c r="Z181" s="34"/>
      <c r="AA181" s="34"/>
      <c r="AB181" s="34"/>
      <c r="AC181" s="34"/>
      <c r="AD181" s="34"/>
      <c r="AE181" s="34"/>
      <c r="AR181" s="191" t="s">
        <v>129</v>
      </c>
      <c r="AT181" s="191" t="s">
        <v>125</v>
      </c>
      <c r="AU181" s="191" t="s">
        <v>81</v>
      </c>
      <c r="AY181" s="17" t="s">
        <v>124</v>
      </c>
      <c r="BE181" s="192">
        <f t="shared" si="24"/>
        <v>0</v>
      </c>
      <c r="BF181" s="192">
        <f t="shared" si="25"/>
        <v>0</v>
      </c>
      <c r="BG181" s="192">
        <f t="shared" si="26"/>
        <v>0</v>
      </c>
      <c r="BH181" s="192">
        <f t="shared" si="27"/>
        <v>0</v>
      </c>
      <c r="BI181" s="192">
        <f t="shared" si="28"/>
        <v>0</v>
      </c>
      <c r="BJ181" s="17" t="s">
        <v>81</v>
      </c>
      <c r="BK181" s="192">
        <f t="shared" si="29"/>
        <v>0</v>
      </c>
      <c r="BL181" s="17" t="s">
        <v>129</v>
      </c>
      <c r="BM181" s="191" t="s">
        <v>638</v>
      </c>
    </row>
    <row r="182" spans="1:65" s="2" customFormat="1" ht="16.5" customHeight="1">
      <c r="A182" s="34"/>
      <c r="B182" s="35"/>
      <c r="C182" s="179" t="s">
        <v>640</v>
      </c>
      <c r="D182" s="179" t="s">
        <v>125</v>
      </c>
      <c r="E182" s="180" t="s">
        <v>2172</v>
      </c>
      <c r="F182" s="181" t="s">
        <v>2173</v>
      </c>
      <c r="G182" s="182" t="s">
        <v>226</v>
      </c>
      <c r="H182" s="183">
        <v>170</v>
      </c>
      <c r="I182" s="184"/>
      <c r="J182" s="185">
        <f t="shared" si="20"/>
        <v>0</v>
      </c>
      <c r="K182" s="186"/>
      <c r="L182" s="39"/>
      <c r="M182" s="187" t="s">
        <v>1</v>
      </c>
      <c r="N182" s="188" t="s">
        <v>38</v>
      </c>
      <c r="O182" s="71"/>
      <c r="P182" s="189">
        <f t="shared" si="21"/>
        <v>0</v>
      </c>
      <c r="Q182" s="189">
        <v>0</v>
      </c>
      <c r="R182" s="189">
        <f t="shared" si="22"/>
        <v>0</v>
      </c>
      <c r="S182" s="189">
        <v>0</v>
      </c>
      <c r="T182" s="190">
        <f t="shared" si="23"/>
        <v>0</v>
      </c>
      <c r="U182" s="34"/>
      <c r="V182" s="34"/>
      <c r="W182" s="34"/>
      <c r="X182" s="34"/>
      <c r="Y182" s="34"/>
      <c r="Z182" s="34"/>
      <c r="AA182" s="34"/>
      <c r="AB182" s="34"/>
      <c r="AC182" s="34"/>
      <c r="AD182" s="34"/>
      <c r="AE182" s="34"/>
      <c r="AR182" s="191" t="s">
        <v>129</v>
      </c>
      <c r="AT182" s="191" t="s">
        <v>125</v>
      </c>
      <c r="AU182" s="191" t="s">
        <v>81</v>
      </c>
      <c r="AY182" s="17" t="s">
        <v>124</v>
      </c>
      <c r="BE182" s="192">
        <f t="shared" si="24"/>
        <v>0</v>
      </c>
      <c r="BF182" s="192">
        <f t="shared" si="25"/>
        <v>0</v>
      </c>
      <c r="BG182" s="192">
        <f t="shared" si="26"/>
        <v>0</v>
      </c>
      <c r="BH182" s="192">
        <f t="shared" si="27"/>
        <v>0</v>
      </c>
      <c r="BI182" s="192">
        <f t="shared" si="28"/>
        <v>0</v>
      </c>
      <c r="BJ182" s="17" t="s">
        <v>81</v>
      </c>
      <c r="BK182" s="192">
        <f t="shared" si="29"/>
        <v>0</v>
      </c>
      <c r="BL182" s="17" t="s">
        <v>129</v>
      </c>
      <c r="BM182" s="191" t="s">
        <v>643</v>
      </c>
    </row>
    <row r="183" spans="1:65" s="2" customFormat="1" ht="16.5" customHeight="1">
      <c r="A183" s="34"/>
      <c r="B183" s="35"/>
      <c r="C183" s="179" t="s">
        <v>391</v>
      </c>
      <c r="D183" s="179" t="s">
        <v>125</v>
      </c>
      <c r="E183" s="180" t="s">
        <v>2174</v>
      </c>
      <c r="F183" s="181" t="s">
        <v>2175</v>
      </c>
      <c r="G183" s="182" t="s">
        <v>226</v>
      </c>
      <c r="H183" s="183">
        <v>108</v>
      </c>
      <c r="I183" s="184"/>
      <c r="J183" s="185">
        <f t="shared" si="20"/>
        <v>0</v>
      </c>
      <c r="K183" s="186"/>
      <c r="L183" s="39"/>
      <c r="M183" s="187" t="s">
        <v>1</v>
      </c>
      <c r="N183" s="188" t="s">
        <v>38</v>
      </c>
      <c r="O183" s="71"/>
      <c r="P183" s="189">
        <f t="shared" si="21"/>
        <v>0</v>
      </c>
      <c r="Q183" s="189">
        <v>0</v>
      </c>
      <c r="R183" s="189">
        <f t="shared" si="22"/>
        <v>0</v>
      </c>
      <c r="S183" s="189">
        <v>0</v>
      </c>
      <c r="T183" s="190">
        <f t="shared" si="23"/>
        <v>0</v>
      </c>
      <c r="U183" s="34"/>
      <c r="V183" s="34"/>
      <c r="W183" s="34"/>
      <c r="X183" s="34"/>
      <c r="Y183" s="34"/>
      <c r="Z183" s="34"/>
      <c r="AA183" s="34"/>
      <c r="AB183" s="34"/>
      <c r="AC183" s="34"/>
      <c r="AD183" s="34"/>
      <c r="AE183" s="34"/>
      <c r="AR183" s="191" t="s">
        <v>129</v>
      </c>
      <c r="AT183" s="191" t="s">
        <v>125</v>
      </c>
      <c r="AU183" s="191" t="s">
        <v>81</v>
      </c>
      <c r="AY183" s="17" t="s">
        <v>124</v>
      </c>
      <c r="BE183" s="192">
        <f t="shared" si="24"/>
        <v>0</v>
      </c>
      <c r="BF183" s="192">
        <f t="shared" si="25"/>
        <v>0</v>
      </c>
      <c r="BG183" s="192">
        <f t="shared" si="26"/>
        <v>0</v>
      </c>
      <c r="BH183" s="192">
        <f t="shared" si="27"/>
        <v>0</v>
      </c>
      <c r="BI183" s="192">
        <f t="shared" si="28"/>
        <v>0</v>
      </c>
      <c r="BJ183" s="17" t="s">
        <v>81</v>
      </c>
      <c r="BK183" s="192">
        <f t="shared" si="29"/>
        <v>0</v>
      </c>
      <c r="BL183" s="17" t="s">
        <v>129</v>
      </c>
      <c r="BM183" s="191" t="s">
        <v>647</v>
      </c>
    </row>
    <row r="184" spans="1:65" s="2" customFormat="1" ht="16.5" customHeight="1">
      <c r="A184" s="34"/>
      <c r="B184" s="35"/>
      <c r="C184" s="179" t="s">
        <v>345</v>
      </c>
      <c r="D184" s="179" t="s">
        <v>125</v>
      </c>
      <c r="E184" s="180" t="s">
        <v>2176</v>
      </c>
      <c r="F184" s="181" t="s">
        <v>2177</v>
      </c>
      <c r="G184" s="182" t="s">
        <v>226</v>
      </c>
      <c r="H184" s="183">
        <v>39</v>
      </c>
      <c r="I184" s="184"/>
      <c r="J184" s="185">
        <f t="shared" si="20"/>
        <v>0</v>
      </c>
      <c r="K184" s="186"/>
      <c r="L184" s="39"/>
      <c r="M184" s="187" t="s">
        <v>1</v>
      </c>
      <c r="N184" s="188" t="s">
        <v>38</v>
      </c>
      <c r="O184" s="71"/>
      <c r="P184" s="189">
        <f t="shared" si="21"/>
        <v>0</v>
      </c>
      <c r="Q184" s="189">
        <v>0</v>
      </c>
      <c r="R184" s="189">
        <f t="shared" si="22"/>
        <v>0</v>
      </c>
      <c r="S184" s="189">
        <v>0</v>
      </c>
      <c r="T184" s="190">
        <f t="shared" si="23"/>
        <v>0</v>
      </c>
      <c r="U184" s="34"/>
      <c r="V184" s="34"/>
      <c r="W184" s="34"/>
      <c r="X184" s="34"/>
      <c r="Y184" s="34"/>
      <c r="Z184" s="34"/>
      <c r="AA184" s="34"/>
      <c r="AB184" s="34"/>
      <c r="AC184" s="34"/>
      <c r="AD184" s="34"/>
      <c r="AE184" s="34"/>
      <c r="AR184" s="191" t="s">
        <v>129</v>
      </c>
      <c r="AT184" s="191" t="s">
        <v>125</v>
      </c>
      <c r="AU184" s="191" t="s">
        <v>81</v>
      </c>
      <c r="AY184" s="17" t="s">
        <v>124</v>
      </c>
      <c r="BE184" s="192">
        <f t="shared" si="24"/>
        <v>0</v>
      </c>
      <c r="BF184" s="192">
        <f t="shared" si="25"/>
        <v>0</v>
      </c>
      <c r="BG184" s="192">
        <f t="shared" si="26"/>
        <v>0</v>
      </c>
      <c r="BH184" s="192">
        <f t="shared" si="27"/>
        <v>0</v>
      </c>
      <c r="BI184" s="192">
        <f t="shared" si="28"/>
        <v>0</v>
      </c>
      <c r="BJ184" s="17" t="s">
        <v>81</v>
      </c>
      <c r="BK184" s="192">
        <f t="shared" si="29"/>
        <v>0</v>
      </c>
      <c r="BL184" s="17" t="s">
        <v>129</v>
      </c>
      <c r="BM184" s="191" t="s">
        <v>651</v>
      </c>
    </row>
    <row r="185" spans="1:65" s="2" customFormat="1" ht="16.5" customHeight="1">
      <c r="A185" s="34"/>
      <c r="B185" s="35"/>
      <c r="C185" s="179" t="s">
        <v>398</v>
      </c>
      <c r="D185" s="179" t="s">
        <v>125</v>
      </c>
      <c r="E185" s="180" t="s">
        <v>2178</v>
      </c>
      <c r="F185" s="181" t="s">
        <v>2179</v>
      </c>
      <c r="G185" s="182" t="s">
        <v>226</v>
      </c>
      <c r="H185" s="183">
        <v>91</v>
      </c>
      <c r="I185" s="184"/>
      <c r="J185" s="185">
        <f t="shared" si="20"/>
        <v>0</v>
      </c>
      <c r="K185" s="186"/>
      <c r="L185" s="39"/>
      <c r="M185" s="187" t="s">
        <v>1</v>
      </c>
      <c r="N185" s="188" t="s">
        <v>38</v>
      </c>
      <c r="O185" s="71"/>
      <c r="P185" s="189">
        <f t="shared" si="21"/>
        <v>0</v>
      </c>
      <c r="Q185" s="189">
        <v>0</v>
      </c>
      <c r="R185" s="189">
        <f t="shared" si="22"/>
        <v>0</v>
      </c>
      <c r="S185" s="189">
        <v>0</v>
      </c>
      <c r="T185" s="190">
        <f t="shared" si="23"/>
        <v>0</v>
      </c>
      <c r="U185" s="34"/>
      <c r="V185" s="34"/>
      <c r="W185" s="34"/>
      <c r="X185" s="34"/>
      <c r="Y185" s="34"/>
      <c r="Z185" s="34"/>
      <c r="AA185" s="34"/>
      <c r="AB185" s="34"/>
      <c r="AC185" s="34"/>
      <c r="AD185" s="34"/>
      <c r="AE185" s="34"/>
      <c r="AR185" s="191" t="s">
        <v>129</v>
      </c>
      <c r="AT185" s="191" t="s">
        <v>125</v>
      </c>
      <c r="AU185" s="191" t="s">
        <v>81</v>
      </c>
      <c r="AY185" s="17" t="s">
        <v>124</v>
      </c>
      <c r="BE185" s="192">
        <f t="shared" si="24"/>
        <v>0</v>
      </c>
      <c r="BF185" s="192">
        <f t="shared" si="25"/>
        <v>0</v>
      </c>
      <c r="BG185" s="192">
        <f t="shared" si="26"/>
        <v>0</v>
      </c>
      <c r="BH185" s="192">
        <f t="shared" si="27"/>
        <v>0</v>
      </c>
      <c r="BI185" s="192">
        <f t="shared" si="28"/>
        <v>0</v>
      </c>
      <c r="BJ185" s="17" t="s">
        <v>81</v>
      </c>
      <c r="BK185" s="192">
        <f t="shared" si="29"/>
        <v>0</v>
      </c>
      <c r="BL185" s="17" t="s">
        <v>129</v>
      </c>
      <c r="BM185" s="191" t="s">
        <v>661</v>
      </c>
    </row>
    <row r="186" spans="1:65" s="2" customFormat="1" ht="16.5" customHeight="1">
      <c r="A186" s="34"/>
      <c r="B186" s="35"/>
      <c r="C186" s="179" t="s">
        <v>498</v>
      </c>
      <c r="D186" s="179" t="s">
        <v>125</v>
      </c>
      <c r="E186" s="180" t="s">
        <v>2180</v>
      </c>
      <c r="F186" s="181" t="s">
        <v>2181</v>
      </c>
      <c r="G186" s="182" t="s">
        <v>226</v>
      </c>
      <c r="H186" s="183">
        <v>51</v>
      </c>
      <c r="I186" s="184"/>
      <c r="J186" s="185">
        <f t="shared" si="20"/>
        <v>0</v>
      </c>
      <c r="K186" s="186"/>
      <c r="L186" s="39"/>
      <c r="M186" s="187" t="s">
        <v>1</v>
      </c>
      <c r="N186" s="188" t="s">
        <v>38</v>
      </c>
      <c r="O186" s="71"/>
      <c r="P186" s="189">
        <f t="shared" si="21"/>
        <v>0</v>
      </c>
      <c r="Q186" s="189">
        <v>0</v>
      </c>
      <c r="R186" s="189">
        <f t="shared" si="22"/>
        <v>0</v>
      </c>
      <c r="S186" s="189">
        <v>0</v>
      </c>
      <c r="T186" s="190">
        <f t="shared" si="23"/>
        <v>0</v>
      </c>
      <c r="U186" s="34"/>
      <c r="V186" s="34"/>
      <c r="W186" s="34"/>
      <c r="X186" s="34"/>
      <c r="Y186" s="34"/>
      <c r="Z186" s="34"/>
      <c r="AA186" s="34"/>
      <c r="AB186" s="34"/>
      <c r="AC186" s="34"/>
      <c r="AD186" s="34"/>
      <c r="AE186" s="34"/>
      <c r="AR186" s="191" t="s">
        <v>129</v>
      </c>
      <c r="AT186" s="191" t="s">
        <v>125</v>
      </c>
      <c r="AU186" s="191" t="s">
        <v>81</v>
      </c>
      <c r="AY186" s="17" t="s">
        <v>124</v>
      </c>
      <c r="BE186" s="192">
        <f t="shared" si="24"/>
        <v>0</v>
      </c>
      <c r="BF186" s="192">
        <f t="shared" si="25"/>
        <v>0</v>
      </c>
      <c r="BG186" s="192">
        <f t="shared" si="26"/>
        <v>0</v>
      </c>
      <c r="BH186" s="192">
        <f t="shared" si="27"/>
        <v>0</v>
      </c>
      <c r="BI186" s="192">
        <f t="shared" si="28"/>
        <v>0</v>
      </c>
      <c r="BJ186" s="17" t="s">
        <v>81</v>
      </c>
      <c r="BK186" s="192">
        <f t="shared" si="29"/>
        <v>0</v>
      </c>
      <c r="BL186" s="17" t="s">
        <v>129</v>
      </c>
      <c r="BM186" s="191" t="s">
        <v>668</v>
      </c>
    </row>
    <row r="187" spans="1:65" s="2" customFormat="1" ht="16.5" customHeight="1">
      <c r="A187" s="34"/>
      <c r="B187" s="35"/>
      <c r="C187" s="179" t="s">
        <v>405</v>
      </c>
      <c r="D187" s="179" t="s">
        <v>125</v>
      </c>
      <c r="E187" s="180" t="s">
        <v>2182</v>
      </c>
      <c r="F187" s="181" t="s">
        <v>2183</v>
      </c>
      <c r="G187" s="182" t="s">
        <v>226</v>
      </c>
      <c r="H187" s="183">
        <v>113</v>
      </c>
      <c r="I187" s="184"/>
      <c r="J187" s="185">
        <f t="shared" si="20"/>
        <v>0</v>
      </c>
      <c r="K187" s="186"/>
      <c r="L187" s="39"/>
      <c r="M187" s="187" t="s">
        <v>1</v>
      </c>
      <c r="N187" s="188" t="s">
        <v>38</v>
      </c>
      <c r="O187" s="71"/>
      <c r="P187" s="189">
        <f t="shared" si="21"/>
        <v>0</v>
      </c>
      <c r="Q187" s="189">
        <v>0</v>
      </c>
      <c r="R187" s="189">
        <f t="shared" si="22"/>
        <v>0</v>
      </c>
      <c r="S187" s="189">
        <v>0</v>
      </c>
      <c r="T187" s="190">
        <f t="shared" si="23"/>
        <v>0</v>
      </c>
      <c r="U187" s="34"/>
      <c r="V187" s="34"/>
      <c r="W187" s="34"/>
      <c r="X187" s="34"/>
      <c r="Y187" s="34"/>
      <c r="Z187" s="34"/>
      <c r="AA187" s="34"/>
      <c r="AB187" s="34"/>
      <c r="AC187" s="34"/>
      <c r="AD187" s="34"/>
      <c r="AE187" s="34"/>
      <c r="AR187" s="191" t="s">
        <v>129</v>
      </c>
      <c r="AT187" s="191" t="s">
        <v>125</v>
      </c>
      <c r="AU187" s="191" t="s">
        <v>81</v>
      </c>
      <c r="AY187" s="17" t="s">
        <v>124</v>
      </c>
      <c r="BE187" s="192">
        <f t="shared" si="24"/>
        <v>0</v>
      </c>
      <c r="BF187" s="192">
        <f t="shared" si="25"/>
        <v>0</v>
      </c>
      <c r="BG187" s="192">
        <f t="shared" si="26"/>
        <v>0</v>
      </c>
      <c r="BH187" s="192">
        <f t="shared" si="27"/>
        <v>0</v>
      </c>
      <c r="BI187" s="192">
        <f t="shared" si="28"/>
        <v>0</v>
      </c>
      <c r="BJ187" s="17" t="s">
        <v>81</v>
      </c>
      <c r="BK187" s="192">
        <f t="shared" si="29"/>
        <v>0</v>
      </c>
      <c r="BL187" s="17" t="s">
        <v>129</v>
      </c>
      <c r="BM187" s="191" t="s">
        <v>673</v>
      </c>
    </row>
    <row r="188" spans="1:65" s="2" customFormat="1" ht="16.5" customHeight="1">
      <c r="A188" s="34"/>
      <c r="B188" s="35"/>
      <c r="C188" s="179" t="s">
        <v>677</v>
      </c>
      <c r="D188" s="179" t="s">
        <v>125</v>
      </c>
      <c r="E188" s="180" t="s">
        <v>2184</v>
      </c>
      <c r="F188" s="181" t="s">
        <v>2185</v>
      </c>
      <c r="G188" s="182" t="s">
        <v>226</v>
      </c>
      <c r="H188" s="183">
        <v>572</v>
      </c>
      <c r="I188" s="184"/>
      <c r="J188" s="185">
        <f t="shared" si="20"/>
        <v>0</v>
      </c>
      <c r="K188" s="186"/>
      <c r="L188" s="39"/>
      <c r="M188" s="187" t="s">
        <v>1</v>
      </c>
      <c r="N188" s="188" t="s">
        <v>38</v>
      </c>
      <c r="O188" s="71"/>
      <c r="P188" s="189">
        <f t="shared" si="21"/>
        <v>0</v>
      </c>
      <c r="Q188" s="189">
        <v>0</v>
      </c>
      <c r="R188" s="189">
        <f t="shared" si="22"/>
        <v>0</v>
      </c>
      <c r="S188" s="189">
        <v>0</v>
      </c>
      <c r="T188" s="190">
        <f t="shared" si="23"/>
        <v>0</v>
      </c>
      <c r="U188" s="34"/>
      <c r="V188" s="34"/>
      <c r="W188" s="34"/>
      <c r="X188" s="34"/>
      <c r="Y188" s="34"/>
      <c r="Z188" s="34"/>
      <c r="AA188" s="34"/>
      <c r="AB188" s="34"/>
      <c r="AC188" s="34"/>
      <c r="AD188" s="34"/>
      <c r="AE188" s="34"/>
      <c r="AR188" s="191" t="s">
        <v>129</v>
      </c>
      <c r="AT188" s="191" t="s">
        <v>125</v>
      </c>
      <c r="AU188" s="191" t="s">
        <v>81</v>
      </c>
      <c r="AY188" s="17" t="s">
        <v>124</v>
      </c>
      <c r="BE188" s="192">
        <f t="shared" si="24"/>
        <v>0</v>
      </c>
      <c r="BF188" s="192">
        <f t="shared" si="25"/>
        <v>0</v>
      </c>
      <c r="BG188" s="192">
        <f t="shared" si="26"/>
        <v>0</v>
      </c>
      <c r="BH188" s="192">
        <f t="shared" si="27"/>
        <v>0</v>
      </c>
      <c r="BI188" s="192">
        <f t="shared" si="28"/>
        <v>0</v>
      </c>
      <c r="BJ188" s="17" t="s">
        <v>81</v>
      </c>
      <c r="BK188" s="192">
        <f t="shared" si="29"/>
        <v>0</v>
      </c>
      <c r="BL188" s="17" t="s">
        <v>129</v>
      </c>
      <c r="BM188" s="191" t="s">
        <v>680</v>
      </c>
    </row>
    <row r="189" spans="1:65" s="2" customFormat="1" ht="16.5" customHeight="1">
      <c r="A189" s="34"/>
      <c r="B189" s="35"/>
      <c r="C189" s="179" t="s">
        <v>454</v>
      </c>
      <c r="D189" s="179" t="s">
        <v>125</v>
      </c>
      <c r="E189" s="180" t="s">
        <v>2186</v>
      </c>
      <c r="F189" s="181" t="s">
        <v>2187</v>
      </c>
      <c r="G189" s="182" t="s">
        <v>235</v>
      </c>
      <c r="H189" s="183">
        <v>600</v>
      </c>
      <c r="I189" s="184"/>
      <c r="J189" s="185">
        <f t="shared" si="20"/>
        <v>0</v>
      </c>
      <c r="K189" s="186"/>
      <c r="L189" s="39"/>
      <c r="M189" s="187" t="s">
        <v>1</v>
      </c>
      <c r="N189" s="188" t="s">
        <v>38</v>
      </c>
      <c r="O189" s="71"/>
      <c r="P189" s="189">
        <f t="shared" si="21"/>
        <v>0</v>
      </c>
      <c r="Q189" s="189">
        <v>0</v>
      </c>
      <c r="R189" s="189">
        <f t="shared" si="22"/>
        <v>0</v>
      </c>
      <c r="S189" s="189">
        <v>0</v>
      </c>
      <c r="T189" s="190">
        <f t="shared" si="23"/>
        <v>0</v>
      </c>
      <c r="U189" s="34"/>
      <c r="V189" s="34"/>
      <c r="W189" s="34"/>
      <c r="X189" s="34"/>
      <c r="Y189" s="34"/>
      <c r="Z189" s="34"/>
      <c r="AA189" s="34"/>
      <c r="AB189" s="34"/>
      <c r="AC189" s="34"/>
      <c r="AD189" s="34"/>
      <c r="AE189" s="34"/>
      <c r="AR189" s="191" t="s">
        <v>129</v>
      </c>
      <c r="AT189" s="191" t="s">
        <v>125</v>
      </c>
      <c r="AU189" s="191" t="s">
        <v>81</v>
      </c>
      <c r="AY189" s="17" t="s">
        <v>124</v>
      </c>
      <c r="BE189" s="192">
        <f t="shared" si="24"/>
        <v>0</v>
      </c>
      <c r="BF189" s="192">
        <f t="shared" si="25"/>
        <v>0</v>
      </c>
      <c r="BG189" s="192">
        <f t="shared" si="26"/>
        <v>0</v>
      </c>
      <c r="BH189" s="192">
        <f t="shared" si="27"/>
        <v>0</v>
      </c>
      <c r="BI189" s="192">
        <f t="shared" si="28"/>
        <v>0</v>
      </c>
      <c r="BJ189" s="17" t="s">
        <v>81</v>
      </c>
      <c r="BK189" s="192">
        <f t="shared" si="29"/>
        <v>0</v>
      </c>
      <c r="BL189" s="17" t="s">
        <v>129</v>
      </c>
      <c r="BM189" s="191" t="s">
        <v>687</v>
      </c>
    </row>
    <row r="190" spans="1:65" s="2" customFormat="1" ht="24.2" customHeight="1">
      <c r="A190" s="34"/>
      <c r="B190" s="35"/>
      <c r="C190" s="179" t="s">
        <v>693</v>
      </c>
      <c r="D190" s="179" t="s">
        <v>125</v>
      </c>
      <c r="E190" s="180" t="s">
        <v>2188</v>
      </c>
      <c r="F190" s="181" t="s">
        <v>2189</v>
      </c>
      <c r="G190" s="182" t="s">
        <v>235</v>
      </c>
      <c r="H190" s="183">
        <v>50</v>
      </c>
      <c r="I190" s="184"/>
      <c r="J190" s="185">
        <f t="shared" si="20"/>
        <v>0</v>
      </c>
      <c r="K190" s="186"/>
      <c r="L190" s="39"/>
      <c r="M190" s="187" t="s">
        <v>1</v>
      </c>
      <c r="N190" s="188" t="s">
        <v>38</v>
      </c>
      <c r="O190" s="71"/>
      <c r="P190" s="189">
        <f t="shared" si="21"/>
        <v>0</v>
      </c>
      <c r="Q190" s="189">
        <v>0</v>
      </c>
      <c r="R190" s="189">
        <f t="shared" si="22"/>
        <v>0</v>
      </c>
      <c r="S190" s="189">
        <v>0</v>
      </c>
      <c r="T190" s="190">
        <f t="shared" si="23"/>
        <v>0</v>
      </c>
      <c r="U190" s="34"/>
      <c r="V190" s="34"/>
      <c r="W190" s="34"/>
      <c r="X190" s="34"/>
      <c r="Y190" s="34"/>
      <c r="Z190" s="34"/>
      <c r="AA190" s="34"/>
      <c r="AB190" s="34"/>
      <c r="AC190" s="34"/>
      <c r="AD190" s="34"/>
      <c r="AE190" s="34"/>
      <c r="AR190" s="191" t="s">
        <v>129</v>
      </c>
      <c r="AT190" s="191" t="s">
        <v>125</v>
      </c>
      <c r="AU190" s="191" t="s">
        <v>81</v>
      </c>
      <c r="AY190" s="17" t="s">
        <v>124</v>
      </c>
      <c r="BE190" s="192">
        <f t="shared" si="24"/>
        <v>0</v>
      </c>
      <c r="BF190" s="192">
        <f t="shared" si="25"/>
        <v>0</v>
      </c>
      <c r="BG190" s="192">
        <f t="shared" si="26"/>
        <v>0</v>
      </c>
      <c r="BH190" s="192">
        <f t="shared" si="27"/>
        <v>0</v>
      </c>
      <c r="BI190" s="192">
        <f t="shared" si="28"/>
        <v>0</v>
      </c>
      <c r="BJ190" s="17" t="s">
        <v>81</v>
      </c>
      <c r="BK190" s="192">
        <f t="shared" si="29"/>
        <v>0</v>
      </c>
      <c r="BL190" s="17" t="s">
        <v>129</v>
      </c>
      <c r="BM190" s="191" t="s">
        <v>696</v>
      </c>
    </row>
    <row r="191" spans="1:65" s="2" customFormat="1" ht="24.2" customHeight="1">
      <c r="A191" s="34"/>
      <c r="B191" s="35"/>
      <c r="C191" s="179" t="s">
        <v>458</v>
      </c>
      <c r="D191" s="179" t="s">
        <v>125</v>
      </c>
      <c r="E191" s="180" t="s">
        <v>2190</v>
      </c>
      <c r="F191" s="181" t="s">
        <v>2191</v>
      </c>
      <c r="G191" s="182" t="s">
        <v>235</v>
      </c>
      <c r="H191" s="183">
        <v>50</v>
      </c>
      <c r="I191" s="184"/>
      <c r="J191" s="185">
        <f t="shared" si="20"/>
        <v>0</v>
      </c>
      <c r="K191" s="186"/>
      <c r="L191" s="39"/>
      <c r="M191" s="187" t="s">
        <v>1</v>
      </c>
      <c r="N191" s="188" t="s">
        <v>38</v>
      </c>
      <c r="O191" s="71"/>
      <c r="P191" s="189">
        <f t="shared" si="21"/>
        <v>0</v>
      </c>
      <c r="Q191" s="189">
        <v>0</v>
      </c>
      <c r="R191" s="189">
        <f t="shared" si="22"/>
        <v>0</v>
      </c>
      <c r="S191" s="189">
        <v>0</v>
      </c>
      <c r="T191" s="190">
        <f t="shared" si="23"/>
        <v>0</v>
      </c>
      <c r="U191" s="34"/>
      <c r="V191" s="34"/>
      <c r="W191" s="34"/>
      <c r="X191" s="34"/>
      <c r="Y191" s="34"/>
      <c r="Z191" s="34"/>
      <c r="AA191" s="34"/>
      <c r="AB191" s="34"/>
      <c r="AC191" s="34"/>
      <c r="AD191" s="34"/>
      <c r="AE191" s="34"/>
      <c r="AR191" s="191" t="s">
        <v>129</v>
      </c>
      <c r="AT191" s="191" t="s">
        <v>125</v>
      </c>
      <c r="AU191" s="191" t="s">
        <v>81</v>
      </c>
      <c r="AY191" s="17" t="s">
        <v>124</v>
      </c>
      <c r="BE191" s="192">
        <f t="shared" si="24"/>
        <v>0</v>
      </c>
      <c r="BF191" s="192">
        <f t="shared" si="25"/>
        <v>0</v>
      </c>
      <c r="BG191" s="192">
        <f t="shared" si="26"/>
        <v>0</v>
      </c>
      <c r="BH191" s="192">
        <f t="shared" si="27"/>
        <v>0</v>
      </c>
      <c r="BI191" s="192">
        <f t="shared" si="28"/>
        <v>0</v>
      </c>
      <c r="BJ191" s="17" t="s">
        <v>81</v>
      </c>
      <c r="BK191" s="192">
        <f t="shared" si="29"/>
        <v>0</v>
      </c>
      <c r="BL191" s="17" t="s">
        <v>129</v>
      </c>
      <c r="BM191" s="191" t="s">
        <v>709</v>
      </c>
    </row>
    <row r="192" spans="1:65" s="2" customFormat="1" ht="24.2" customHeight="1">
      <c r="A192" s="34"/>
      <c r="B192" s="35"/>
      <c r="C192" s="179" t="s">
        <v>753</v>
      </c>
      <c r="D192" s="179" t="s">
        <v>125</v>
      </c>
      <c r="E192" s="180" t="s">
        <v>2192</v>
      </c>
      <c r="F192" s="181" t="s">
        <v>2193</v>
      </c>
      <c r="G192" s="182" t="s">
        <v>235</v>
      </c>
      <c r="H192" s="183">
        <v>200</v>
      </c>
      <c r="I192" s="184"/>
      <c r="J192" s="185">
        <f t="shared" si="20"/>
        <v>0</v>
      </c>
      <c r="K192" s="186"/>
      <c r="L192" s="39"/>
      <c r="M192" s="187" t="s">
        <v>1</v>
      </c>
      <c r="N192" s="188" t="s">
        <v>38</v>
      </c>
      <c r="O192" s="71"/>
      <c r="P192" s="189">
        <f t="shared" si="21"/>
        <v>0</v>
      </c>
      <c r="Q192" s="189">
        <v>0</v>
      </c>
      <c r="R192" s="189">
        <f t="shared" si="22"/>
        <v>0</v>
      </c>
      <c r="S192" s="189">
        <v>0</v>
      </c>
      <c r="T192" s="190">
        <f t="shared" si="23"/>
        <v>0</v>
      </c>
      <c r="U192" s="34"/>
      <c r="V192" s="34"/>
      <c r="W192" s="34"/>
      <c r="X192" s="34"/>
      <c r="Y192" s="34"/>
      <c r="Z192" s="34"/>
      <c r="AA192" s="34"/>
      <c r="AB192" s="34"/>
      <c r="AC192" s="34"/>
      <c r="AD192" s="34"/>
      <c r="AE192" s="34"/>
      <c r="AR192" s="191" t="s">
        <v>129</v>
      </c>
      <c r="AT192" s="191" t="s">
        <v>125</v>
      </c>
      <c r="AU192" s="191" t="s">
        <v>81</v>
      </c>
      <c r="AY192" s="17" t="s">
        <v>124</v>
      </c>
      <c r="BE192" s="192">
        <f t="shared" si="24"/>
        <v>0</v>
      </c>
      <c r="BF192" s="192">
        <f t="shared" si="25"/>
        <v>0</v>
      </c>
      <c r="BG192" s="192">
        <f t="shared" si="26"/>
        <v>0</v>
      </c>
      <c r="BH192" s="192">
        <f t="shared" si="27"/>
        <v>0</v>
      </c>
      <c r="BI192" s="192">
        <f t="shared" si="28"/>
        <v>0</v>
      </c>
      <c r="BJ192" s="17" t="s">
        <v>81</v>
      </c>
      <c r="BK192" s="192">
        <f t="shared" si="29"/>
        <v>0</v>
      </c>
      <c r="BL192" s="17" t="s">
        <v>129</v>
      </c>
      <c r="BM192" s="191" t="s">
        <v>756</v>
      </c>
    </row>
    <row r="193" spans="1:65" s="2" customFormat="1" ht="24.2" customHeight="1">
      <c r="A193" s="34"/>
      <c r="B193" s="35"/>
      <c r="C193" s="179" t="s">
        <v>790</v>
      </c>
      <c r="D193" s="179" t="s">
        <v>125</v>
      </c>
      <c r="E193" s="180" t="s">
        <v>2194</v>
      </c>
      <c r="F193" s="181" t="s">
        <v>2195</v>
      </c>
      <c r="G193" s="182" t="s">
        <v>235</v>
      </c>
      <c r="H193" s="183">
        <v>200</v>
      </c>
      <c r="I193" s="184"/>
      <c r="J193" s="185">
        <f t="shared" si="20"/>
        <v>0</v>
      </c>
      <c r="K193" s="186"/>
      <c r="L193" s="39"/>
      <c r="M193" s="187" t="s">
        <v>1</v>
      </c>
      <c r="N193" s="188" t="s">
        <v>38</v>
      </c>
      <c r="O193" s="71"/>
      <c r="P193" s="189">
        <f t="shared" si="21"/>
        <v>0</v>
      </c>
      <c r="Q193" s="189">
        <v>0</v>
      </c>
      <c r="R193" s="189">
        <f t="shared" si="22"/>
        <v>0</v>
      </c>
      <c r="S193" s="189">
        <v>0</v>
      </c>
      <c r="T193" s="190">
        <f t="shared" si="23"/>
        <v>0</v>
      </c>
      <c r="U193" s="34"/>
      <c r="V193" s="34"/>
      <c r="W193" s="34"/>
      <c r="X193" s="34"/>
      <c r="Y193" s="34"/>
      <c r="Z193" s="34"/>
      <c r="AA193" s="34"/>
      <c r="AB193" s="34"/>
      <c r="AC193" s="34"/>
      <c r="AD193" s="34"/>
      <c r="AE193" s="34"/>
      <c r="AR193" s="191" t="s">
        <v>129</v>
      </c>
      <c r="AT193" s="191" t="s">
        <v>125</v>
      </c>
      <c r="AU193" s="191" t="s">
        <v>81</v>
      </c>
      <c r="AY193" s="17" t="s">
        <v>124</v>
      </c>
      <c r="BE193" s="192">
        <f t="shared" si="24"/>
        <v>0</v>
      </c>
      <c r="BF193" s="192">
        <f t="shared" si="25"/>
        <v>0</v>
      </c>
      <c r="BG193" s="192">
        <f t="shared" si="26"/>
        <v>0</v>
      </c>
      <c r="BH193" s="192">
        <f t="shared" si="27"/>
        <v>0</v>
      </c>
      <c r="BI193" s="192">
        <f t="shared" si="28"/>
        <v>0</v>
      </c>
      <c r="BJ193" s="17" t="s">
        <v>81</v>
      </c>
      <c r="BK193" s="192">
        <f t="shared" si="29"/>
        <v>0</v>
      </c>
      <c r="BL193" s="17" t="s">
        <v>129</v>
      </c>
      <c r="BM193" s="191" t="s">
        <v>793</v>
      </c>
    </row>
    <row r="194" spans="1:65" s="2" customFormat="1" ht="24.2" customHeight="1">
      <c r="A194" s="34"/>
      <c r="B194" s="35"/>
      <c r="C194" s="179" t="s">
        <v>827</v>
      </c>
      <c r="D194" s="179" t="s">
        <v>125</v>
      </c>
      <c r="E194" s="180" t="s">
        <v>2196</v>
      </c>
      <c r="F194" s="181" t="s">
        <v>2197</v>
      </c>
      <c r="G194" s="182" t="s">
        <v>235</v>
      </c>
      <c r="H194" s="183">
        <v>100</v>
      </c>
      <c r="I194" s="184"/>
      <c r="J194" s="185">
        <f t="shared" si="20"/>
        <v>0</v>
      </c>
      <c r="K194" s="186"/>
      <c r="L194" s="39"/>
      <c r="M194" s="187" t="s">
        <v>1</v>
      </c>
      <c r="N194" s="188" t="s">
        <v>38</v>
      </c>
      <c r="O194" s="71"/>
      <c r="P194" s="189">
        <f t="shared" si="21"/>
        <v>0</v>
      </c>
      <c r="Q194" s="189">
        <v>0</v>
      </c>
      <c r="R194" s="189">
        <f t="shared" si="22"/>
        <v>0</v>
      </c>
      <c r="S194" s="189">
        <v>0</v>
      </c>
      <c r="T194" s="190">
        <f t="shared" si="23"/>
        <v>0</v>
      </c>
      <c r="U194" s="34"/>
      <c r="V194" s="34"/>
      <c r="W194" s="34"/>
      <c r="X194" s="34"/>
      <c r="Y194" s="34"/>
      <c r="Z194" s="34"/>
      <c r="AA194" s="34"/>
      <c r="AB194" s="34"/>
      <c r="AC194" s="34"/>
      <c r="AD194" s="34"/>
      <c r="AE194" s="34"/>
      <c r="AR194" s="191" t="s">
        <v>129</v>
      </c>
      <c r="AT194" s="191" t="s">
        <v>125</v>
      </c>
      <c r="AU194" s="191" t="s">
        <v>81</v>
      </c>
      <c r="AY194" s="17" t="s">
        <v>124</v>
      </c>
      <c r="BE194" s="192">
        <f t="shared" si="24"/>
        <v>0</v>
      </c>
      <c r="BF194" s="192">
        <f t="shared" si="25"/>
        <v>0</v>
      </c>
      <c r="BG194" s="192">
        <f t="shared" si="26"/>
        <v>0</v>
      </c>
      <c r="BH194" s="192">
        <f t="shared" si="27"/>
        <v>0</v>
      </c>
      <c r="BI194" s="192">
        <f t="shared" si="28"/>
        <v>0</v>
      </c>
      <c r="BJ194" s="17" t="s">
        <v>81</v>
      </c>
      <c r="BK194" s="192">
        <f t="shared" si="29"/>
        <v>0</v>
      </c>
      <c r="BL194" s="17" t="s">
        <v>129</v>
      </c>
      <c r="BM194" s="191" t="s">
        <v>830</v>
      </c>
    </row>
    <row r="195" spans="1:65" s="2" customFormat="1" ht="49.15" customHeight="1">
      <c r="A195" s="34"/>
      <c r="B195" s="35"/>
      <c r="C195" s="179" t="s">
        <v>502</v>
      </c>
      <c r="D195" s="179" t="s">
        <v>125</v>
      </c>
      <c r="E195" s="180" t="s">
        <v>2198</v>
      </c>
      <c r="F195" s="181" t="s">
        <v>2199</v>
      </c>
      <c r="G195" s="182" t="s">
        <v>226</v>
      </c>
      <c r="H195" s="183">
        <v>2</v>
      </c>
      <c r="I195" s="184"/>
      <c r="J195" s="185">
        <f t="shared" si="20"/>
        <v>0</v>
      </c>
      <c r="K195" s="186"/>
      <c r="L195" s="39"/>
      <c r="M195" s="187" t="s">
        <v>1</v>
      </c>
      <c r="N195" s="188" t="s">
        <v>38</v>
      </c>
      <c r="O195" s="71"/>
      <c r="P195" s="189">
        <f t="shared" si="21"/>
        <v>0</v>
      </c>
      <c r="Q195" s="189">
        <v>0</v>
      </c>
      <c r="R195" s="189">
        <f t="shared" si="22"/>
        <v>0</v>
      </c>
      <c r="S195" s="189">
        <v>0</v>
      </c>
      <c r="T195" s="190">
        <f t="shared" si="23"/>
        <v>0</v>
      </c>
      <c r="U195" s="34"/>
      <c r="V195" s="34"/>
      <c r="W195" s="34"/>
      <c r="X195" s="34"/>
      <c r="Y195" s="34"/>
      <c r="Z195" s="34"/>
      <c r="AA195" s="34"/>
      <c r="AB195" s="34"/>
      <c r="AC195" s="34"/>
      <c r="AD195" s="34"/>
      <c r="AE195" s="34"/>
      <c r="AR195" s="191" t="s">
        <v>129</v>
      </c>
      <c r="AT195" s="191" t="s">
        <v>125</v>
      </c>
      <c r="AU195" s="191" t="s">
        <v>81</v>
      </c>
      <c r="AY195" s="17" t="s">
        <v>124</v>
      </c>
      <c r="BE195" s="192">
        <f t="shared" si="24"/>
        <v>0</v>
      </c>
      <c r="BF195" s="192">
        <f t="shared" si="25"/>
        <v>0</v>
      </c>
      <c r="BG195" s="192">
        <f t="shared" si="26"/>
        <v>0</v>
      </c>
      <c r="BH195" s="192">
        <f t="shared" si="27"/>
        <v>0</v>
      </c>
      <c r="BI195" s="192">
        <f t="shared" si="28"/>
        <v>0</v>
      </c>
      <c r="BJ195" s="17" t="s">
        <v>81</v>
      </c>
      <c r="BK195" s="192">
        <f t="shared" si="29"/>
        <v>0</v>
      </c>
      <c r="BL195" s="17" t="s">
        <v>129</v>
      </c>
      <c r="BM195" s="191" t="s">
        <v>835</v>
      </c>
    </row>
    <row r="196" spans="1:65" s="2" customFormat="1" ht="55.5" customHeight="1">
      <c r="A196" s="34"/>
      <c r="B196" s="35"/>
      <c r="C196" s="179" t="s">
        <v>844</v>
      </c>
      <c r="D196" s="179" t="s">
        <v>125</v>
      </c>
      <c r="E196" s="180" t="s">
        <v>2200</v>
      </c>
      <c r="F196" s="181" t="s">
        <v>2201</v>
      </c>
      <c r="G196" s="182" t="s">
        <v>226</v>
      </c>
      <c r="H196" s="183">
        <v>2</v>
      </c>
      <c r="I196" s="184"/>
      <c r="J196" s="185">
        <f t="shared" si="20"/>
        <v>0</v>
      </c>
      <c r="K196" s="186"/>
      <c r="L196" s="39"/>
      <c r="M196" s="187" t="s">
        <v>1</v>
      </c>
      <c r="N196" s="188" t="s">
        <v>38</v>
      </c>
      <c r="O196" s="71"/>
      <c r="P196" s="189">
        <f t="shared" si="21"/>
        <v>0</v>
      </c>
      <c r="Q196" s="189">
        <v>0</v>
      </c>
      <c r="R196" s="189">
        <f t="shared" si="22"/>
        <v>0</v>
      </c>
      <c r="S196" s="189">
        <v>0</v>
      </c>
      <c r="T196" s="190">
        <f t="shared" si="23"/>
        <v>0</v>
      </c>
      <c r="U196" s="34"/>
      <c r="V196" s="34"/>
      <c r="W196" s="34"/>
      <c r="X196" s="34"/>
      <c r="Y196" s="34"/>
      <c r="Z196" s="34"/>
      <c r="AA196" s="34"/>
      <c r="AB196" s="34"/>
      <c r="AC196" s="34"/>
      <c r="AD196" s="34"/>
      <c r="AE196" s="34"/>
      <c r="AR196" s="191" t="s">
        <v>129</v>
      </c>
      <c r="AT196" s="191" t="s">
        <v>125</v>
      </c>
      <c r="AU196" s="191" t="s">
        <v>81</v>
      </c>
      <c r="AY196" s="17" t="s">
        <v>124</v>
      </c>
      <c r="BE196" s="192">
        <f t="shared" si="24"/>
        <v>0</v>
      </c>
      <c r="BF196" s="192">
        <f t="shared" si="25"/>
        <v>0</v>
      </c>
      <c r="BG196" s="192">
        <f t="shared" si="26"/>
        <v>0</v>
      </c>
      <c r="BH196" s="192">
        <f t="shared" si="27"/>
        <v>0</v>
      </c>
      <c r="BI196" s="192">
        <f t="shared" si="28"/>
        <v>0</v>
      </c>
      <c r="BJ196" s="17" t="s">
        <v>81</v>
      </c>
      <c r="BK196" s="192">
        <f t="shared" si="29"/>
        <v>0</v>
      </c>
      <c r="BL196" s="17" t="s">
        <v>129</v>
      </c>
      <c r="BM196" s="191" t="s">
        <v>847</v>
      </c>
    </row>
    <row r="197" spans="1:65" s="2" customFormat="1" ht="19.5">
      <c r="A197" s="34"/>
      <c r="B197" s="35"/>
      <c r="C197" s="36"/>
      <c r="D197" s="193" t="s">
        <v>130</v>
      </c>
      <c r="E197" s="36"/>
      <c r="F197" s="194" t="s">
        <v>2202</v>
      </c>
      <c r="G197" s="36"/>
      <c r="H197" s="36"/>
      <c r="I197" s="195"/>
      <c r="J197" s="36"/>
      <c r="K197" s="36"/>
      <c r="L197" s="39"/>
      <c r="M197" s="196"/>
      <c r="N197" s="197"/>
      <c r="O197" s="71"/>
      <c r="P197" s="71"/>
      <c r="Q197" s="71"/>
      <c r="R197" s="71"/>
      <c r="S197" s="71"/>
      <c r="T197" s="72"/>
      <c r="U197" s="34"/>
      <c r="V197" s="34"/>
      <c r="W197" s="34"/>
      <c r="X197" s="34"/>
      <c r="Y197" s="34"/>
      <c r="Z197" s="34"/>
      <c r="AA197" s="34"/>
      <c r="AB197" s="34"/>
      <c r="AC197" s="34"/>
      <c r="AD197" s="34"/>
      <c r="AE197" s="34"/>
      <c r="AT197" s="17" t="s">
        <v>130</v>
      </c>
      <c r="AU197" s="17" t="s">
        <v>81</v>
      </c>
    </row>
    <row r="198" spans="1:65" s="2" customFormat="1" ht="33" customHeight="1">
      <c r="A198" s="34"/>
      <c r="B198" s="35"/>
      <c r="C198" s="179" t="s">
        <v>511</v>
      </c>
      <c r="D198" s="179" t="s">
        <v>125</v>
      </c>
      <c r="E198" s="180" t="s">
        <v>2203</v>
      </c>
      <c r="F198" s="181" t="s">
        <v>2204</v>
      </c>
      <c r="G198" s="182" t="s">
        <v>226</v>
      </c>
      <c r="H198" s="183">
        <v>9</v>
      </c>
      <c r="I198" s="184"/>
      <c r="J198" s="185">
        <f t="shared" ref="J198:J219" si="30">ROUND(I198*H198,2)</f>
        <v>0</v>
      </c>
      <c r="K198" s="186"/>
      <c r="L198" s="39"/>
      <c r="M198" s="187" t="s">
        <v>1</v>
      </c>
      <c r="N198" s="188" t="s">
        <v>38</v>
      </c>
      <c r="O198" s="71"/>
      <c r="P198" s="189">
        <f t="shared" ref="P198:P219" si="31">O198*H198</f>
        <v>0</v>
      </c>
      <c r="Q198" s="189">
        <v>0</v>
      </c>
      <c r="R198" s="189">
        <f t="shared" ref="R198:R219" si="32">Q198*H198</f>
        <v>0</v>
      </c>
      <c r="S198" s="189">
        <v>0</v>
      </c>
      <c r="T198" s="190">
        <f t="shared" ref="T198:T219" si="33">S198*H198</f>
        <v>0</v>
      </c>
      <c r="U198" s="34"/>
      <c r="V198" s="34"/>
      <c r="W198" s="34"/>
      <c r="X198" s="34"/>
      <c r="Y198" s="34"/>
      <c r="Z198" s="34"/>
      <c r="AA198" s="34"/>
      <c r="AB198" s="34"/>
      <c r="AC198" s="34"/>
      <c r="AD198" s="34"/>
      <c r="AE198" s="34"/>
      <c r="AR198" s="191" t="s">
        <v>129</v>
      </c>
      <c r="AT198" s="191" t="s">
        <v>125</v>
      </c>
      <c r="AU198" s="191" t="s">
        <v>81</v>
      </c>
      <c r="AY198" s="17" t="s">
        <v>124</v>
      </c>
      <c r="BE198" s="192">
        <f t="shared" ref="BE198:BE219" si="34">IF(N198="základní",J198,0)</f>
        <v>0</v>
      </c>
      <c r="BF198" s="192">
        <f t="shared" ref="BF198:BF219" si="35">IF(N198="snížená",J198,0)</f>
        <v>0</v>
      </c>
      <c r="BG198" s="192">
        <f t="shared" ref="BG198:BG219" si="36">IF(N198="zákl. přenesená",J198,0)</f>
        <v>0</v>
      </c>
      <c r="BH198" s="192">
        <f t="shared" ref="BH198:BH219" si="37">IF(N198="sníž. přenesená",J198,0)</f>
        <v>0</v>
      </c>
      <c r="BI198" s="192">
        <f t="shared" ref="BI198:BI219" si="38">IF(N198="nulová",J198,0)</f>
        <v>0</v>
      </c>
      <c r="BJ198" s="17" t="s">
        <v>81</v>
      </c>
      <c r="BK198" s="192">
        <f t="shared" ref="BK198:BK219" si="39">ROUND(I198*H198,2)</f>
        <v>0</v>
      </c>
      <c r="BL198" s="17" t="s">
        <v>129</v>
      </c>
      <c r="BM198" s="191" t="s">
        <v>854</v>
      </c>
    </row>
    <row r="199" spans="1:65" s="2" customFormat="1" ht="24.2" customHeight="1">
      <c r="A199" s="34"/>
      <c r="B199" s="35"/>
      <c r="C199" s="179" t="s">
        <v>858</v>
      </c>
      <c r="D199" s="179" t="s">
        <v>125</v>
      </c>
      <c r="E199" s="180" t="s">
        <v>2205</v>
      </c>
      <c r="F199" s="181" t="s">
        <v>2206</v>
      </c>
      <c r="G199" s="182" t="s">
        <v>216</v>
      </c>
      <c r="H199" s="183">
        <v>2</v>
      </c>
      <c r="I199" s="184"/>
      <c r="J199" s="185">
        <f t="shared" si="30"/>
        <v>0</v>
      </c>
      <c r="K199" s="186"/>
      <c r="L199" s="39"/>
      <c r="M199" s="187" t="s">
        <v>1</v>
      </c>
      <c r="N199" s="188" t="s">
        <v>38</v>
      </c>
      <c r="O199" s="71"/>
      <c r="P199" s="189">
        <f t="shared" si="31"/>
        <v>0</v>
      </c>
      <c r="Q199" s="189">
        <v>0</v>
      </c>
      <c r="R199" s="189">
        <f t="shared" si="32"/>
        <v>0</v>
      </c>
      <c r="S199" s="189">
        <v>0</v>
      </c>
      <c r="T199" s="190">
        <f t="shared" si="33"/>
        <v>0</v>
      </c>
      <c r="U199" s="34"/>
      <c r="V199" s="34"/>
      <c r="W199" s="34"/>
      <c r="X199" s="34"/>
      <c r="Y199" s="34"/>
      <c r="Z199" s="34"/>
      <c r="AA199" s="34"/>
      <c r="AB199" s="34"/>
      <c r="AC199" s="34"/>
      <c r="AD199" s="34"/>
      <c r="AE199" s="34"/>
      <c r="AR199" s="191" t="s">
        <v>129</v>
      </c>
      <c r="AT199" s="191" t="s">
        <v>125</v>
      </c>
      <c r="AU199" s="191" t="s">
        <v>81</v>
      </c>
      <c r="AY199" s="17" t="s">
        <v>124</v>
      </c>
      <c r="BE199" s="192">
        <f t="shared" si="34"/>
        <v>0</v>
      </c>
      <c r="BF199" s="192">
        <f t="shared" si="35"/>
        <v>0</v>
      </c>
      <c r="BG199" s="192">
        <f t="shared" si="36"/>
        <v>0</v>
      </c>
      <c r="BH199" s="192">
        <f t="shared" si="37"/>
        <v>0</v>
      </c>
      <c r="BI199" s="192">
        <f t="shared" si="38"/>
        <v>0</v>
      </c>
      <c r="BJ199" s="17" t="s">
        <v>81</v>
      </c>
      <c r="BK199" s="192">
        <f t="shared" si="39"/>
        <v>0</v>
      </c>
      <c r="BL199" s="17" t="s">
        <v>129</v>
      </c>
      <c r="BM199" s="191" t="s">
        <v>861</v>
      </c>
    </row>
    <row r="200" spans="1:65" s="2" customFormat="1" ht="49.15" customHeight="1">
      <c r="A200" s="34"/>
      <c r="B200" s="35"/>
      <c r="C200" s="179" t="s">
        <v>881</v>
      </c>
      <c r="D200" s="179" t="s">
        <v>125</v>
      </c>
      <c r="E200" s="180" t="s">
        <v>2207</v>
      </c>
      <c r="F200" s="181" t="s">
        <v>2208</v>
      </c>
      <c r="G200" s="182" t="s">
        <v>216</v>
      </c>
      <c r="H200" s="183">
        <v>2</v>
      </c>
      <c r="I200" s="184"/>
      <c r="J200" s="185">
        <f t="shared" si="30"/>
        <v>0</v>
      </c>
      <c r="K200" s="186"/>
      <c r="L200" s="39"/>
      <c r="M200" s="187" t="s">
        <v>1</v>
      </c>
      <c r="N200" s="188" t="s">
        <v>38</v>
      </c>
      <c r="O200" s="71"/>
      <c r="P200" s="189">
        <f t="shared" si="31"/>
        <v>0</v>
      </c>
      <c r="Q200" s="189">
        <v>0</v>
      </c>
      <c r="R200" s="189">
        <f t="shared" si="32"/>
        <v>0</v>
      </c>
      <c r="S200" s="189">
        <v>0</v>
      </c>
      <c r="T200" s="190">
        <f t="shared" si="33"/>
        <v>0</v>
      </c>
      <c r="U200" s="34"/>
      <c r="V200" s="34"/>
      <c r="W200" s="34"/>
      <c r="X200" s="34"/>
      <c r="Y200" s="34"/>
      <c r="Z200" s="34"/>
      <c r="AA200" s="34"/>
      <c r="AB200" s="34"/>
      <c r="AC200" s="34"/>
      <c r="AD200" s="34"/>
      <c r="AE200" s="34"/>
      <c r="AR200" s="191" t="s">
        <v>129</v>
      </c>
      <c r="AT200" s="191" t="s">
        <v>125</v>
      </c>
      <c r="AU200" s="191" t="s">
        <v>81</v>
      </c>
      <c r="AY200" s="17" t="s">
        <v>124</v>
      </c>
      <c r="BE200" s="192">
        <f t="shared" si="34"/>
        <v>0</v>
      </c>
      <c r="BF200" s="192">
        <f t="shared" si="35"/>
        <v>0</v>
      </c>
      <c r="BG200" s="192">
        <f t="shared" si="36"/>
        <v>0</v>
      </c>
      <c r="BH200" s="192">
        <f t="shared" si="37"/>
        <v>0</v>
      </c>
      <c r="BI200" s="192">
        <f t="shared" si="38"/>
        <v>0</v>
      </c>
      <c r="BJ200" s="17" t="s">
        <v>81</v>
      </c>
      <c r="BK200" s="192">
        <f t="shared" si="39"/>
        <v>0</v>
      </c>
      <c r="BL200" s="17" t="s">
        <v>129</v>
      </c>
      <c r="BM200" s="191" t="s">
        <v>884</v>
      </c>
    </row>
    <row r="201" spans="1:65" s="2" customFormat="1" ht="44.25" customHeight="1">
      <c r="A201" s="34"/>
      <c r="B201" s="35"/>
      <c r="C201" s="179" t="s">
        <v>1999</v>
      </c>
      <c r="D201" s="179" t="s">
        <v>125</v>
      </c>
      <c r="E201" s="180" t="s">
        <v>2209</v>
      </c>
      <c r="F201" s="181" t="s">
        <v>2210</v>
      </c>
      <c r="G201" s="182" t="s">
        <v>235</v>
      </c>
      <c r="H201" s="183">
        <v>7920</v>
      </c>
      <c r="I201" s="184"/>
      <c r="J201" s="185">
        <f t="shared" si="30"/>
        <v>0</v>
      </c>
      <c r="K201" s="186"/>
      <c r="L201" s="39"/>
      <c r="M201" s="187" t="s">
        <v>1</v>
      </c>
      <c r="N201" s="188" t="s">
        <v>38</v>
      </c>
      <c r="O201" s="71"/>
      <c r="P201" s="189">
        <f t="shared" si="31"/>
        <v>0</v>
      </c>
      <c r="Q201" s="189">
        <v>0</v>
      </c>
      <c r="R201" s="189">
        <f t="shared" si="32"/>
        <v>0</v>
      </c>
      <c r="S201" s="189">
        <v>0</v>
      </c>
      <c r="T201" s="190">
        <f t="shared" si="33"/>
        <v>0</v>
      </c>
      <c r="U201" s="34"/>
      <c r="V201" s="34"/>
      <c r="W201" s="34"/>
      <c r="X201" s="34"/>
      <c r="Y201" s="34"/>
      <c r="Z201" s="34"/>
      <c r="AA201" s="34"/>
      <c r="AB201" s="34"/>
      <c r="AC201" s="34"/>
      <c r="AD201" s="34"/>
      <c r="AE201" s="34"/>
      <c r="AR201" s="191" t="s">
        <v>129</v>
      </c>
      <c r="AT201" s="191" t="s">
        <v>125</v>
      </c>
      <c r="AU201" s="191" t="s">
        <v>81</v>
      </c>
      <c r="AY201" s="17" t="s">
        <v>124</v>
      </c>
      <c r="BE201" s="192">
        <f t="shared" si="34"/>
        <v>0</v>
      </c>
      <c r="BF201" s="192">
        <f t="shared" si="35"/>
        <v>0</v>
      </c>
      <c r="BG201" s="192">
        <f t="shared" si="36"/>
        <v>0</v>
      </c>
      <c r="BH201" s="192">
        <f t="shared" si="37"/>
        <v>0</v>
      </c>
      <c r="BI201" s="192">
        <f t="shared" si="38"/>
        <v>0</v>
      </c>
      <c r="BJ201" s="17" t="s">
        <v>81</v>
      </c>
      <c r="BK201" s="192">
        <f t="shared" si="39"/>
        <v>0</v>
      </c>
      <c r="BL201" s="17" t="s">
        <v>129</v>
      </c>
      <c r="BM201" s="191" t="s">
        <v>1432</v>
      </c>
    </row>
    <row r="202" spans="1:65" s="2" customFormat="1" ht="16.5" customHeight="1">
      <c r="A202" s="34"/>
      <c r="B202" s="35"/>
      <c r="C202" s="179" t="s">
        <v>517</v>
      </c>
      <c r="D202" s="179" t="s">
        <v>125</v>
      </c>
      <c r="E202" s="180" t="s">
        <v>2211</v>
      </c>
      <c r="F202" s="181" t="s">
        <v>2212</v>
      </c>
      <c r="G202" s="182" t="s">
        <v>235</v>
      </c>
      <c r="H202" s="183">
        <v>1400</v>
      </c>
      <c r="I202" s="184"/>
      <c r="J202" s="185">
        <f t="shared" si="30"/>
        <v>0</v>
      </c>
      <c r="K202" s="186"/>
      <c r="L202" s="39"/>
      <c r="M202" s="187" t="s">
        <v>1</v>
      </c>
      <c r="N202" s="188" t="s">
        <v>38</v>
      </c>
      <c r="O202" s="71"/>
      <c r="P202" s="189">
        <f t="shared" si="31"/>
        <v>0</v>
      </c>
      <c r="Q202" s="189">
        <v>0</v>
      </c>
      <c r="R202" s="189">
        <f t="shared" si="32"/>
        <v>0</v>
      </c>
      <c r="S202" s="189">
        <v>0</v>
      </c>
      <c r="T202" s="190">
        <f t="shared" si="33"/>
        <v>0</v>
      </c>
      <c r="U202" s="34"/>
      <c r="V202" s="34"/>
      <c r="W202" s="34"/>
      <c r="X202" s="34"/>
      <c r="Y202" s="34"/>
      <c r="Z202" s="34"/>
      <c r="AA202" s="34"/>
      <c r="AB202" s="34"/>
      <c r="AC202" s="34"/>
      <c r="AD202" s="34"/>
      <c r="AE202" s="34"/>
      <c r="AR202" s="191" t="s">
        <v>129</v>
      </c>
      <c r="AT202" s="191" t="s">
        <v>125</v>
      </c>
      <c r="AU202" s="191" t="s">
        <v>81</v>
      </c>
      <c r="AY202" s="17" t="s">
        <v>124</v>
      </c>
      <c r="BE202" s="192">
        <f t="shared" si="34"/>
        <v>0</v>
      </c>
      <c r="BF202" s="192">
        <f t="shared" si="35"/>
        <v>0</v>
      </c>
      <c r="BG202" s="192">
        <f t="shared" si="36"/>
        <v>0</v>
      </c>
      <c r="BH202" s="192">
        <f t="shared" si="37"/>
        <v>0</v>
      </c>
      <c r="BI202" s="192">
        <f t="shared" si="38"/>
        <v>0</v>
      </c>
      <c r="BJ202" s="17" t="s">
        <v>81</v>
      </c>
      <c r="BK202" s="192">
        <f t="shared" si="39"/>
        <v>0</v>
      </c>
      <c r="BL202" s="17" t="s">
        <v>129</v>
      </c>
      <c r="BM202" s="191" t="s">
        <v>888</v>
      </c>
    </row>
    <row r="203" spans="1:65" s="2" customFormat="1" ht="16.5" customHeight="1">
      <c r="A203" s="34"/>
      <c r="B203" s="35"/>
      <c r="C203" s="179" t="s">
        <v>892</v>
      </c>
      <c r="D203" s="179" t="s">
        <v>125</v>
      </c>
      <c r="E203" s="180" t="s">
        <v>2213</v>
      </c>
      <c r="F203" s="181" t="s">
        <v>2214</v>
      </c>
      <c r="G203" s="182" t="s">
        <v>235</v>
      </c>
      <c r="H203" s="183">
        <v>300</v>
      </c>
      <c r="I203" s="184"/>
      <c r="J203" s="185">
        <f t="shared" si="30"/>
        <v>0</v>
      </c>
      <c r="K203" s="186"/>
      <c r="L203" s="39"/>
      <c r="M203" s="187" t="s">
        <v>1</v>
      </c>
      <c r="N203" s="188" t="s">
        <v>38</v>
      </c>
      <c r="O203" s="71"/>
      <c r="P203" s="189">
        <f t="shared" si="31"/>
        <v>0</v>
      </c>
      <c r="Q203" s="189">
        <v>0</v>
      </c>
      <c r="R203" s="189">
        <f t="shared" si="32"/>
        <v>0</v>
      </c>
      <c r="S203" s="189">
        <v>0</v>
      </c>
      <c r="T203" s="190">
        <f t="shared" si="33"/>
        <v>0</v>
      </c>
      <c r="U203" s="34"/>
      <c r="V203" s="34"/>
      <c r="W203" s="34"/>
      <c r="X203" s="34"/>
      <c r="Y203" s="34"/>
      <c r="Z203" s="34"/>
      <c r="AA203" s="34"/>
      <c r="AB203" s="34"/>
      <c r="AC203" s="34"/>
      <c r="AD203" s="34"/>
      <c r="AE203" s="34"/>
      <c r="AR203" s="191" t="s">
        <v>129</v>
      </c>
      <c r="AT203" s="191" t="s">
        <v>125</v>
      </c>
      <c r="AU203" s="191" t="s">
        <v>81</v>
      </c>
      <c r="AY203" s="17" t="s">
        <v>124</v>
      </c>
      <c r="BE203" s="192">
        <f t="shared" si="34"/>
        <v>0</v>
      </c>
      <c r="BF203" s="192">
        <f t="shared" si="35"/>
        <v>0</v>
      </c>
      <c r="BG203" s="192">
        <f t="shared" si="36"/>
        <v>0</v>
      </c>
      <c r="BH203" s="192">
        <f t="shared" si="37"/>
        <v>0</v>
      </c>
      <c r="BI203" s="192">
        <f t="shared" si="38"/>
        <v>0</v>
      </c>
      <c r="BJ203" s="17" t="s">
        <v>81</v>
      </c>
      <c r="BK203" s="192">
        <f t="shared" si="39"/>
        <v>0</v>
      </c>
      <c r="BL203" s="17" t="s">
        <v>129</v>
      </c>
      <c r="BM203" s="191" t="s">
        <v>895</v>
      </c>
    </row>
    <row r="204" spans="1:65" s="2" customFormat="1" ht="33" customHeight="1">
      <c r="A204" s="34"/>
      <c r="B204" s="35"/>
      <c r="C204" s="179" t="s">
        <v>521</v>
      </c>
      <c r="D204" s="179" t="s">
        <v>125</v>
      </c>
      <c r="E204" s="180" t="s">
        <v>2215</v>
      </c>
      <c r="F204" s="181" t="s">
        <v>2216</v>
      </c>
      <c r="G204" s="182" t="s">
        <v>235</v>
      </c>
      <c r="H204" s="183">
        <v>200</v>
      </c>
      <c r="I204" s="184"/>
      <c r="J204" s="185">
        <f t="shared" si="30"/>
        <v>0</v>
      </c>
      <c r="K204" s="186"/>
      <c r="L204" s="39"/>
      <c r="M204" s="187" t="s">
        <v>1</v>
      </c>
      <c r="N204" s="188" t="s">
        <v>38</v>
      </c>
      <c r="O204" s="71"/>
      <c r="P204" s="189">
        <f t="shared" si="31"/>
        <v>0</v>
      </c>
      <c r="Q204" s="189">
        <v>0</v>
      </c>
      <c r="R204" s="189">
        <f t="shared" si="32"/>
        <v>0</v>
      </c>
      <c r="S204" s="189">
        <v>0</v>
      </c>
      <c r="T204" s="190">
        <f t="shared" si="33"/>
        <v>0</v>
      </c>
      <c r="U204" s="34"/>
      <c r="V204" s="34"/>
      <c r="W204" s="34"/>
      <c r="X204" s="34"/>
      <c r="Y204" s="34"/>
      <c r="Z204" s="34"/>
      <c r="AA204" s="34"/>
      <c r="AB204" s="34"/>
      <c r="AC204" s="34"/>
      <c r="AD204" s="34"/>
      <c r="AE204" s="34"/>
      <c r="AR204" s="191" t="s">
        <v>129</v>
      </c>
      <c r="AT204" s="191" t="s">
        <v>125</v>
      </c>
      <c r="AU204" s="191" t="s">
        <v>81</v>
      </c>
      <c r="AY204" s="17" t="s">
        <v>124</v>
      </c>
      <c r="BE204" s="192">
        <f t="shared" si="34"/>
        <v>0</v>
      </c>
      <c r="BF204" s="192">
        <f t="shared" si="35"/>
        <v>0</v>
      </c>
      <c r="BG204" s="192">
        <f t="shared" si="36"/>
        <v>0</v>
      </c>
      <c r="BH204" s="192">
        <f t="shared" si="37"/>
        <v>0</v>
      </c>
      <c r="BI204" s="192">
        <f t="shared" si="38"/>
        <v>0</v>
      </c>
      <c r="BJ204" s="17" t="s">
        <v>81</v>
      </c>
      <c r="BK204" s="192">
        <f t="shared" si="39"/>
        <v>0</v>
      </c>
      <c r="BL204" s="17" t="s">
        <v>129</v>
      </c>
      <c r="BM204" s="191" t="s">
        <v>899</v>
      </c>
    </row>
    <row r="205" spans="1:65" s="2" customFormat="1" ht="33" customHeight="1">
      <c r="A205" s="34"/>
      <c r="B205" s="35"/>
      <c r="C205" s="179" t="s">
        <v>904</v>
      </c>
      <c r="D205" s="179" t="s">
        <v>125</v>
      </c>
      <c r="E205" s="180" t="s">
        <v>2217</v>
      </c>
      <c r="F205" s="181" t="s">
        <v>2218</v>
      </c>
      <c r="G205" s="182" t="s">
        <v>235</v>
      </c>
      <c r="H205" s="183">
        <v>3000</v>
      </c>
      <c r="I205" s="184"/>
      <c r="J205" s="185">
        <f t="shared" si="30"/>
        <v>0</v>
      </c>
      <c r="K205" s="186"/>
      <c r="L205" s="39"/>
      <c r="M205" s="187" t="s">
        <v>1</v>
      </c>
      <c r="N205" s="188" t="s">
        <v>38</v>
      </c>
      <c r="O205" s="71"/>
      <c r="P205" s="189">
        <f t="shared" si="31"/>
        <v>0</v>
      </c>
      <c r="Q205" s="189">
        <v>0</v>
      </c>
      <c r="R205" s="189">
        <f t="shared" si="32"/>
        <v>0</v>
      </c>
      <c r="S205" s="189">
        <v>0</v>
      </c>
      <c r="T205" s="190">
        <f t="shared" si="33"/>
        <v>0</v>
      </c>
      <c r="U205" s="34"/>
      <c r="V205" s="34"/>
      <c r="W205" s="34"/>
      <c r="X205" s="34"/>
      <c r="Y205" s="34"/>
      <c r="Z205" s="34"/>
      <c r="AA205" s="34"/>
      <c r="AB205" s="34"/>
      <c r="AC205" s="34"/>
      <c r="AD205" s="34"/>
      <c r="AE205" s="34"/>
      <c r="AR205" s="191" t="s">
        <v>129</v>
      </c>
      <c r="AT205" s="191" t="s">
        <v>125</v>
      </c>
      <c r="AU205" s="191" t="s">
        <v>81</v>
      </c>
      <c r="AY205" s="17" t="s">
        <v>124</v>
      </c>
      <c r="BE205" s="192">
        <f t="shared" si="34"/>
        <v>0</v>
      </c>
      <c r="BF205" s="192">
        <f t="shared" si="35"/>
        <v>0</v>
      </c>
      <c r="BG205" s="192">
        <f t="shared" si="36"/>
        <v>0</v>
      </c>
      <c r="BH205" s="192">
        <f t="shared" si="37"/>
        <v>0</v>
      </c>
      <c r="BI205" s="192">
        <f t="shared" si="38"/>
        <v>0</v>
      </c>
      <c r="BJ205" s="17" t="s">
        <v>81</v>
      </c>
      <c r="BK205" s="192">
        <f t="shared" si="39"/>
        <v>0</v>
      </c>
      <c r="BL205" s="17" t="s">
        <v>129</v>
      </c>
      <c r="BM205" s="191" t="s">
        <v>907</v>
      </c>
    </row>
    <row r="206" spans="1:65" s="2" customFormat="1" ht="33" customHeight="1">
      <c r="A206" s="34"/>
      <c r="B206" s="35"/>
      <c r="C206" s="179" t="s">
        <v>527</v>
      </c>
      <c r="D206" s="179" t="s">
        <v>125</v>
      </c>
      <c r="E206" s="180" t="s">
        <v>2219</v>
      </c>
      <c r="F206" s="181" t="s">
        <v>2220</v>
      </c>
      <c r="G206" s="182" t="s">
        <v>235</v>
      </c>
      <c r="H206" s="183">
        <v>2050</v>
      </c>
      <c r="I206" s="184"/>
      <c r="J206" s="185">
        <f t="shared" si="30"/>
        <v>0</v>
      </c>
      <c r="K206" s="186"/>
      <c r="L206" s="39"/>
      <c r="M206" s="187" t="s">
        <v>1</v>
      </c>
      <c r="N206" s="188" t="s">
        <v>38</v>
      </c>
      <c r="O206" s="71"/>
      <c r="P206" s="189">
        <f t="shared" si="31"/>
        <v>0</v>
      </c>
      <c r="Q206" s="189">
        <v>0</v>
      </c>
      <c r="R206" s="189">
        <f t="shared" si="32"/>
        <v>0</v>
      </c>
      <c r="S206" s="189">
        <v>0</v>
      </c>
      <c r="T206" s="190">
        <f t="shared" si="33"/>
        <v>0</v>
      </c>
      <c r="U206" s="34"/>
      <c r="V206" s="34"/>
      <c r="W206" s="34"/>
      <c r="X206" s="34"/>
      <c r="Y206" s="34"/>
      <c r="Z206" s="34"/>
      <c r="AA206" s="34"/>
      <c r="AB206" s="34"/>
      <c r="AC206" s="34"/>
      <c r="AD206" s="34"/>
      <c r="AE206" s="34"/>
      <c r="AR206" s="191" t="s">
        <v>129</v>
      </c>
      <c r="AT206" s="191" t="s">
        <v>125</v>
      </c>
      <c r="AU206" s="191" t="s">
        <v>81</v>
      </c>
      <c r="AY206" s="17" t="s">
        <v>124</v>
      </c>
      <c r="BE206" s="192">
        <f t="shared" si="34"/>
        <v>0</v>
      </c>
      <c r="BF206" s="192">
        <f t="shared" si="35"/>
        <v>0</v>
      </c>
      <c r="BG206" s="192">
        <f t="shared" si="36"/>
        <v>0</v>
      </c>
      <c r="BH206" s="192">
        <f t="shared" si="37"/>
        <v>0</v>
      </c>
      <c r="BI206" s="192">
        <f t="shared" si="38"/>
        <v>0</v>
      </c>
      <c r="BJ206" s="17" t="s">
        <v>81</v>
      </c>
      <c r="BK206" s="192">
        <f t="shared" si="39"/>
        <v>0</v>
      </c>
      <c r="BL206" s="17" t="s">
        <v>129</v>
      </c>
      <c r="BM206" s="191" t="s">
        <v>929</v>
      </c>
    </row>
    <row r="207" spans="1:65" s="2" customFormat="1" ht="33" customHeight="1">
      <c r="A207" s="34"/>
      <c r="B207" s="35"/>
      <c r="C207" s="179" t="s">
        <v>930</v>
      </c>
      <c r="D207" s="179" t="s">
        <v>125</v>
      </c>
      <c r="E207" s="180" t="s">
        <v>2221</v>
      </c>
      <c r="F207" s="181" t="s">
        <v>2222</v>
      </c>
      <c r="G207" s="182" t="s">
        <v>235</v>
      </c>
      <c r="H207" s="183">
        <v>0</v>
      </c>
      <c r="I207" s="184"/>
      <c r="J207" s="185">
        <f t="shared" si="30"/>
        <v>0</v>
      </c>
      <c r="K207" s="186"/>
      <c r="L207" s="39"/>
      <c r="M207" s="187" t="s">
        <v>1</v>
      </c>
      <c r="N207" s="188" t="s">
        <v>38</v>
      </c>
      <c r="O207" s="71"/>
      <c r="P207" s="189">
        <f t="shared" si="31"/>
        <v>0</v>
      </c>
      <c r="Q207" s="189">
        <v>0</v>
      </c>
      <c r="R207" s="189">
        <f t="shared" si="32"/>
        <v>0</v>
      </c>
      <c r="S207" s="189">
        <v>0</v>
      </c>
      <c r="T207" s="190">
        <f t="shared" si="33"/>
        <v>0</v>
      </c>
      <c r="U207" s="34"/>
      <c r="V207" s="34"/>
      <c r="W207" s="34"/>
      <c r="X207" s="34"/>
      <c r="Y207" s="34"/>
      <c r="Z207" s="34"/>
      <c r="AA207" s="34"/>
      <c r="AB207" s="34"/>
      <c r="AC207" s="34"/>
      <c r="AD207" s="34"/>
      <c r="AE207" s="34"/>
      <c r="AR207" s="191" t="s">
        <v>129</v>
      </c>
      <c r="AT207" s="191" t="s">
        <v>125</v>
      </c>
      <c r="AU207" s="191" t="s">
        <v>81</v>
      </c>
      <c r="AY207" s="17" t="s">
        <v>124</v>
      </c>
      <c r="BE207" s="192">
        <f t="shared" si="34"/>
        <v>0</v>
      </c>
      <c r="BF207" s="192">
        <f t="shared" si="35"/>
        <v>0</v>
      </c>
      <c r="BG207" s="192">
        <f t="shared" si="36"/>
        <v>0</v>
      </c>
      <c r="BH207" s="192">
        <f t="shared" si="37"/>
        <v>0</v>
      </c>
      <c r="BI207" s="192">
        <f t="shared" si="38"/>
        <v>0</v>
      </c>
      <c r="BJ207" s="17" t="s">
        <v>81</v>
      </c>
      <c r="BK207" s="192">
        <f t="shared" si="39"/>
        <v>0</v>
      </c>
      <c r="BL207" s="17" t="s">
        <v>129</v>
      </c>
      <c r="BM207" s="191" t="s">
        <v>933</v>
      </c>
    </row>
    <row r="208" spans="1:65" s="2" customFormat="1" ht="33" customHeight="1">
      <c r="A208" s="34"/>
      <c r="B208" s="35"/>
      <c r="C208" s="179" t="s">
        <v>534</v>
      </c>
      <c r="D208" s="179" t="s">
        <v>125</v>
      </c>
      <c r="E208" s="180" t="s">
        <v>2223</v>
      </c>
      <c r="F208" s="181" t="s">
        <v>2224</v>
      </c>
      <c r="G208" s="182" t="s">
        <v>235</v>
      </c>
      <c r="H208" s="183">
        <v>320</v>
      </c>
      <c r="I208" s="184"/>
      <c r="J208" s="185">
        <f t="shared" si="30"/>
        <v>0</v>
      </c>
      <c r="K208" s="186"/>
      <c r="L208" s="39"/>
      <c r="M208" s="187" t="s">
        <v>1</v>
      </c>
      <c r="N208" s="188" t="s">
        <v>38</v>
      </c>
      <c r="O208" s="71"/>
      <c r="P208" s="189">
        <f t="shared" si="31"/>
        <v>0</v>
      </c>
      <c r="Q208" s="189">
        <v>0</v>
      </c>
      <c r="R208" s="189">
        <f t="shared" si="32"/>
        <v>0</v>
      </c>
      <c r="S208" s="189">
        <v>0</v>
      </c>
      <c r="T208" s="190">
        <f t="shared" si="33"/>
        <v>0</v>
      </c>
      <c r="U208" s="34"/>
      <c r="V208" s="34"/>
      <c r="W208" s="34"/>
      <c r="X208" s="34"/>
      <c r="Y208" s="34"/>
      <c r="Z208" s="34"/>
      <c r="AA208" s="34"/>
      <c r="AB208" s="34"/>
      <c r="AC208" s="34"/>
      <c r="AD208" s="34"/>
      <c r="AE208" s="34"/>
      <c r="AR208" s="191" t="s">
        <v>129</v>
      </c>
      <c r="AT208" s="191" t="s">
        <v>125</v>
      </c>
      <c r="AU208" s="191" t="s">
        <v>81</v>
      </c>
      <c r="AY208" s="17" t="s">
        <v>124</v>
      </c>
      <c r="BE208" s="192">
        <f t="shared" si="34"/>
        <v>0</v>
      </c>
      <c r="BF208" s="192">
        <f t="shared" si="35"/>
        <v>0</v>
      </c>
      <c r="BG208" s="192">
        <f t="shared" si="36"/>
        <v>0</v>
      </c>
      <c r="BH208" s="192">
        <f t="shared" si="37"/>
        <v>0</v>
      </c>
      <c r="BI208" s="192">
        <f t="shared" si="38"/>
        <v>0</v>
      </c>
      <c r="BJ208" s="17" t="s">
        <v>81</v>
      </c>
      <c r="BK208" s="192">
        <f t="shared" si="39"/>
        <v>0</v>
      </c>
      <c r="BL208" s="17" t="s">
        <v>129</v>
      </c>
      <c r="BM208" s="191" t="s">
        <v>941</v>
      </c>
    </row>
    <row r="209" spans="1:65" s="2" customFormat="1" ht="33" customHeight="1">
      <c r="A209" s="34"/>
      <c r="B209" s="35"/>
      <c r="C209" s="179" t="s">
        <v>945</v>
      </c>
      <c r="D209" s="179" t="s">
        <v>125</v>
      </c>
      <c r="E209" s="180" t="s">
        <v>2225</v>
      </c>
      <c r="F209" s="181" t="s">
        <v>2226</v>
      </c>
      <c r="G209" s="182" t="s">
        <v>235</v>
      </c>
      <c r="H209" s="183">
        <v>70</v>
      </c>
      <c r="I209" s="184"/>
      <c r="J209" s="185">
        <f t="shared" si="30"/>
        <v>0</v>
      </c>
      <c r="K209" s="186"/>
      <c r="L209" s="39"/>
      <c r="M209" s="187" t="s">
        <v>1</v>
      </c>
      <c r="N209" s="188" t="s">
        <v>38</v>
      </c>
      <c r="O209" s="71"/>
      <c r="P209" s="189">
        <f t="shared" si="31"/>
        <v>0</v>
      </c>
      <c r="Q209" s="189">
        <v>0</v>
      </c>
      <c r="R209" s="189">
        <f t="shared" si="32"/>
        <v>0</v>
      </c>
      <c r="S209" s="189">
        <v>0</v>
      </c>
      <c r="T209" s="190">
        <f t="shared" si="33"/>
        <v>0</v>
      </c>
      <c r="U209" s="34"/>
      <c r="V209" s="34"/>
      <c r="W209" s="34"/>
      <c r="X209" s="34"/>
      <c r="Y209" s="34"/>
      <c r="Z209" s="34"/>
      <c r="AA209" s="34"/>
      <c r="AB209" s="34"/>
      <c r="AC209" s="34"/>
      <c r="AD209" s="34"/>
      <c r="AE209" s="34"/>
      <c r="AR209" s="191" t="s">
        <v>129</v>
      </c>
      <c r="AT209" s="191" t="s">
        <v>125</v>
      </c>
      <c r="AU209" s="191" t="s">
        <v>81</v>
      </c>
      <c r="AY209" s="17" t="s">
        <v>124</v>
      </c>
      <c r="BE209" s="192">
        <f t="shared" si="34"/>
        <v>0</v>
      </c>
      <c r="BF209" s="192">
        <f t="shared" si="35"/>
        <v>0</v>
      </c>
      <c r="BG209" s="192">
        <f t="shared" si="36"/>
        <v>0</v>
      </c>
      <c r="BH209" s="192">
        <f t="shared" si="37"/>
        <v>0</v>
      </c>
      <c r="BI209" s="192">
        <f t="shared" si="38"/>
        <v>0</v>
      </c>
      <c r="BJ209" s="17" t="s">
        <v>81</v>
      </c>
      <c r="BK209" s="192">
        <f t="shared" si="39"/>
        <v>0</v>
      </c>
      <c r="BL209" s="17" t="s">
        <v>129</v>
      </c>
      <c r="BM209" s="191" t="s">
        <v>948</v>
      </c>
    </row>
    <row r="210" spans="1:65" s="2" customFormat="1" ht="33" customHeight="1">
      <c r="A210" s="34"/>
      <c r="B210" s="35"/>
      <c r="C210" s="179" t="s">
        <v>541</v>
      </c>
      <c r="D210" s="179" t="s">
        <v>125</v>
      </c>
      <c r="E210" s="180" t="s">
        <v>2227</v>
      </c>
      <c r="F210" s="181" t="s">
        <v>2228</v>
      </c>
      <c r="G210" s="182" t="s">
        <v>235</v>
      </c>
      <c r="H210" s="183">
        <v>160</v>
      </c>
      <c r="I210" s="184"/>
      <c r="J210" s="185">
        <f t="shared" si="30"/>
        <v>0</v>
      </c>
      <c r="K210" s="186"/>
      <c r="L210" s="39"/>
      <c r="M210" s="187" t="s">
        <v>1</v>
      </c>
      <c r="N210" s="188" t="s">
        <v>38</v>
      </c>
      <c r="O210" s="71"/>
      <c r="P210" s="189">
        <f t="shared" si="31"/>
        <v>0</v>
      </c>
      <c r="Q210" s="189">
        <v>0</v>
      </c>
      <c r="R210" s="189">
        <f t="shared" si="32"/>
        <v>0</v>
      </c>
      <c r="S210" s="189">
        <v>0</v>
      </c>
      <c r="T210" s="190">
        <f t="shared" si="33"/>
        <v>0</v>
      </c>
      <c r="U210" s="34"/>
      <c r="V210" s="34"/>
      <c r="W210" s="34"/>
      <c r="X210" s="34"/>
      <c r="Y210" s="34"/>
      <c r="Z210" s="34"/>
      <c r="AA210" s="34"/>
      <c r="AB210" s="34"/>
      <c r="AC210" s="34"/>
      <c r="AD210" s="34"/>
      <c r="AE210" s="34"/>
      <c r="AR210" s="191" t="s">
        <v>129</v>
      </c>
      <c r="AT210" s="191" t="s">
        <v>125</v>
      </c>
      <c r="AU210" s="191" t="s">
        <v>81</v>
      </c>
      <c r="AY210" s="17" t="s">
        <v>124</v>
      </c>
      <c r="BE210" s="192">
        <f t="shared" si="34"/>
        <v>0</v>
      </c>
      <c r="BF210" s="192">
        <f t="shared" si="35"/>
        <v>0</v>
      </c>
      <c r="BG210" s="192">
        <f t="shared" si="36"/>
        <v>0</v>
      </c>
      <c r="BH210" s="192">
        <f t="shared" si="37"/>
        <v>0</v>
      </c>
      <c r="BI210" s="192">
        <f t="shared" si="38"/>
        <v>0</v>
      </c>
      <c r="BJ210" s="17" t="s">
        <v>81</v>
      </c>
      <c r="BK210" s="192">
        <f t="shared" si="39"/>
        <v>0</v>
      </c>
      <c r="BL210" s="17" t="s">
        <v>129</v>
      </c>
      <c r="BM210" s="191" t="s">
        <v>954</v>
      </c>
    </row>
    <row r="211" spans="1:65" s="2" customFormat="1" ht="33" customHeight="1">
      <c r="A211" s="34"/>
      <c r="B211" s="35"/>
      <c r="C211" s="179" t="s">
        <v>2025</v>
      </c>
      <c r="D211" s="179" t="s">
        <v>125</v>
      </c>
      <c r="E211" s="180" t="s">
        <v>2229</v>
      </c>
      <c r="F211" s="181" t="s">
        <v>2230</v>
      </c>
      <c r="G211" s="182" t="s">
        <v>235</v>
      </c>
      <c r="H211" s="183">
        <v>330</v>
      </c>
      <c r="I211" s="184"/>
      <c r="J211" s="185">
        <f t="shared" si="30"/>
        <v>0</v>
      </c>
      <c r="K211" s="186"/>
      <c r="L211" s="39"/>
      <c r="M211" s="187" t="s">
        <v>1</v>
      </c>
      <c r="N211" s="188" t="s">
        <v>38</v>
      </c>
      <c r="O211" s="71"/>
      <c r="P211" s="189">
        <f t="shared" si="31"/>
        <v>0</v>
      </c>
      <c r="Q211" s="189">
        <v>0</v>
      </c>
      <c r="R211" s="189">
        <f t="shared" si="32"/>
        <v>0</v>
      </c>
      <c r="S211" s="189">
        <v>0</v>
      </c>
      <c r="T211" s="190">
        <f t="shared" si="33"/>
        <v>0</v>
      </c>
      <c r="U211" s="34"/>
      <c r="V211" s="34"/>
      <c r="W211" s="34"/>
      <c r="X211" s="34"/>
      <c r="Y211" s="34"/>
      <c r="Z211" s="34"/>
      <c r="AA211" s="34"/>
      <c r="AB211" s="34"/>
      <c r="AC211" s="34"/>
      <c r="AD211" s="34"/>
      <c r="AE211" s="34"/>
      <c r="AR211" s="191" t="s">
        <v>129</v>
      </c>
      <c r="AT211" s="191" t="s">
        <v>125</v>
      </c>
      <c r="AU211" s="191" t="s">
        <v>81</v>
      </c>
      <c r="AY211" s="17" t="s">
        <v>124</v>
      </c>
      <c r="BE211" s="192">
        <f t="shared" si="34"/>
        <v>0</v>
      </c>
      <c r="BF211" s="192">
        <f t="shared" si="35"/>
        <v>0</v>
      </c>
      <c r="BG211" s="192">
        <f t="shared" si="36"/>
        <v>0</v>
      </c>
      <c r="BH211" s="192">
        <f t="shared" si="37"/>
        <v>0</v>
      </c>
      <c r="BI211" s="192">
        <f t="shared" si="38"/>
        <v>0</v>
      </c>
      <c r="BJ211" s="17" t="s">
        <v>81</v>
      </c>
      <c r="BK211" s="192">
        <f t="shared" si="39"/>
        <v>0</v>
      </c>
      <c r="BL211" s="17" t="s">
        <v>129</v>
      </c>
      <c r="BM211" s="191" t="s">
        <v>1685</v>
      </c>
    </row>
    <row r="212" spans="1:65" s="2" customFormat="1" ht="33" customHeight="1">
      <c r="A212" s="34"/>
      <c r="B212" s="35"/>
      <c r="C212" s="179" t="s">
        <v>548</v>
      </c>
      <c r="D212" s="179" t="s">
        <v>125</v>
      </c>
      <c r="E212" s="180" t="s">
        <v>2231</v>
      </c>
      <c r="F212" s="181" t="s">
        <v>2232</v>
      </c>
      <c r="G212" s="182" t="s">
        <v>235</v>
      </c>
      <c r="H212" s="183">
        <v>30</v>
      </c>
      <c r="I212" s="184"/>
      <c r="J212" s="185">
        <f t="shared" si="30"/>
        <v>0</v>
      </c>
      <c r="K212" s="186"/>
      <c r="L212" s="39"/>
      <c r="M212" s="187" t="s">
        <v>1</v>
      </c>
      <c r="N212" s="188" t="s">
        <v>38</v>
      </c>
      <c r="O212" s="71"/>
      <c r="P212" s="189">
        <f t="shared" si="31"/>
        <v>0</v>
      </c>
      <c r="Q212" s="189">
        <v>0</v>
      </c>
      <c r="R212" s="189">
        <f t="shared" si="32"/>
        <v>0</v>
      </c>
      <c r="S212" s="189">
        <v>0</v>
      </c>
      <c r="T212" s="190">
        <f t="shared" si="33"/>
        <v>0</v>
      </c>
      <c r="U212" s="34"/>
      <c r="V212" s="34"/>
      <c r="W212" s="34"/>
      <c r="X212" s="34"/>
      <c r="Y212" s="34"/>
      <c r="Z212" s="34"/>
      <c r="AA212" s="34"/>
      <c r="AB212" s="34"/>
      <c r="AC212" s="34"/>
      <c r="AD212" s="34"/>
      <c r="AE212" s="34"/>
      <c r="AR212" s="191" t="s">
        <v>129</v>
      </c>
      <c r="AT212" s="191" t="s">
        <v>125</v>
      </c>
      <c r="AU212" s="191" t="s">
        <v>81</v>
      </c>
      <c r="AY212" s="17" t="s">
        <v>124</v>
      </c>
      <c r="BE212" s="192">
        <f t="shared" si="34"/>
        <v>0</v>
      </c>
      <c r="BF212" s="192">
        <f t="shared" si="35"/>
        <v>0</v>
      </c>
      <c r="BG212" s="192">
        <f t="shared" si="36"/>
        <v>0</v>
      </c>
      <c r="BH212" s="192">
        <f t="shared" si="37"/>
        <v>0</v>
      </c>
      <c r="BI212" s="192">
        <f t="shared" si="38"/>
        <v>0</v>
      </c>
      <c r="BJ212" s="17" t="s">
        <v>81</v>
      </c>
      <c r="BK212" s="192">
        <f t="shared" si="39"/>
        <v>0</v>
      </c>
      <c r="BL212" s="17" t="s">
        <v>129</v>
      </c>
      <c r="BM212" s="191" t="s">
        <v>959</v>
      </c>
    </row>
    <row r="213" spans="1:65" s="2" customFormat="1" ht="33" customHeight="1">
      <c r="A213" s="34"/>
      <c r="B213" s="35"/>
      <c r="C213" s="179" t="s">
        <v>960</v>
      </c>
      <c r="D213" s="179" t="s">
        <v>125</v>
      </c>
      <c r="E213" s="180" t="s">
        <v>2233</v>
      </c>
      <c r="F213" s="181" t="s">
        <v>2234</v>
      </c>
      <c r="G213" s="182" t="s">
        <v>235</v>
      </c>
      <c r="H213" s="183">
        <v>30</v>
      </c>
      <c r="I213" s="184"/>
      <c r="J213" s="185">
        <f t="shared" si="30"/>
        <v>0</v>
      </c>
      <c r="K213" s="186"/>
      <c r="L213" s="39"/>
      <c r="M213" s="187" t="s">
        <v>1</v>
      </c>
      <c r="N213" s="188" t="s">
        <v>38</v>
      </c>
      <c r="O213" s="71"/>
      <c r="P213" s="189">
        <f t="shared" si="31"/>
        <v>0</v>
      </c>
      <c r="Q213" s="189">
        <v>0</v>
      </c>
      <c r="R213" s="189">
        <f t="shared" si="32"/>
        <v>0</v>
      </c>
      <c r="S213" s="189">
        <v>0</v>
      </c>
      <c r="T213" s="190">
        <f t="shared" si="33"/>
        <v>0</v>
      </c>
      <c r="U213" s="34"/>
      <c r="V213" s="34"/>
      <c r="W213" s="34"/>
      <c r="X213" s="34"/>
      <c r="Y213" s="34"/>
      <c r="Z213" s="34"/>
      <c r="AA213" s="34"/>
      <c r="AB213" s="34"/>
      <c r="AC213" s="34"/>
      <c r="AD213" s="34"/>
      <c r="AE213" s="34"/>
      <c r="AR213" s="191" t="s">
        <v>129</v>
      </c>
      <c r="AT213" s="191" t="s">
        <v>125</v>
      </c>
      <c r="AU213" s="191" t="s">
        <v>81</v>
      </c>
      <c r="AY213" s="17" t="s">
        <v>124</v>
      </c>
      <c r="BE213" s="192">
        <f t="shared" si="34"/>
        <v>0</v>
      </c>
      <c r="BF213" s="192">
        <f t="shared" si="35"/>
        <v>0</v>
      </c>
      <c r="BG213" s="192">
        <f t="shared" si="36"/>
        <v>0</v>
      </c>
      <c r="BH213" s="192">
        <f t="shared" si="37"/>
        <v>0</v>
      </c>
      <c r="BI213" s="192">
        <f t="shared" si="38"/>
        <v>0</v>
      </c>
      <c r="BJ213" s="17" t="s">
        <v>81</v>
      </c>
      <c r="BK213" s="192">
        <f t="shared" si="39"/>
        <v>0</v>
      </c>
      <c r="BL213" s="17" t="s">
        <v>129</v>
      </c>
      <c r="BM213" s="191" t="s">
        <v>963</v>
      </c>
    </row>
    <row r="214" spans="1:65" s="2" customFormat="1" ht="24.2" customHeight="1">
      <c r="A214" s="34"/>
      <c r="B214" s="35"/>
      <c r="C214" s="179" t="s">
        <v>552</v>
      </c>
      <c r="D214" s="179" t="s">
        <v>125</v>
      </c>
      <c r="E214" s="180" t="s">
        <v>2235</v>
      </c>
      <c r="F214" s="181" t="s">
        <v>2236</v>
      </c>
      <c r="G214" s="182" t="s">
        <v>235</v>
      </c>
      <c r="H214" s="183">
        <v>30</v>
      </c>
      <c r="I214" s="184"/>
      <c r="J214" s="185">
        <f t="shared" si="30"/>
        <v>0</v>
      </c>
      <c r="K214" s="186"/>
      <c r="L214" s="39"/>
      <c r="M214" s="187" t="s">
        <v>1</v>
      </c>
      <c r="N214" s="188" t="s">
        <v>38</v>
      </c>
      <c r="O214" s="71"/>
      <c r="P214" s="189">
        <f t="shared" si="31"/>
        <v>0</v>
      </c>
      <c r="Q214" s="189">
        <v>0</v>
      </c>
      <c r="R214" s="189">
        <f t="shared" si="32"/>
        <v>0</v>
      </c>
      <c r="S214" s="189">
        <v>0</v>
      </c>
      <c r="T214" s="190">
        <f t="shared" si="33"/>
        <v>0</v>
      </c>
      <c r="U214" s="34"/>
      <c r="V214" s="34"/>
      <c r="W214" s="34"/>
      <c r="X214" s="34"/>
      <c r="Y214" s="34"/>
      <c r="Z214" s="34"/>
      <c r="AA214" s="34"/>
      <c r="AB214" s="34"/>
      <c r="AC214" s="34"/>
      <c r="AD214" s="34"/>
      <c r="AE214" s="34"/>
      <c r="AR214" s="191" t="s">
        <v>129</v>
      </c>
      <c r="AT214" s="191" t="s">
        <v>125</v>
      </c>
      <c r="AU214" s="191" t="s">
        <v>81</v>
      </c>
      <c r="AY214" s="17" t="s">
        <v>124</v>
      </c>
      <c r="BE214" s="192">
        <f t="shared" si="34"/>
        <v>0</v>
      </c>
      <c r="BF214" s="192">
        <f t="shared" si="35"/>
        <v>0</v>
      </c>
      <c r="BG214" s="192">
        <f t="shared" si="36"/>
        <v>0</v>
      </c>
      <c r="BH214" s="192">
        <f t="shared" si="37"/>
        <v>0</v>
      </c>
      <c r="BI214" s="192">
        <f t="shared" si="38"/>
        <v>0</v>
      </c>
      <c r="BJ214" s="17" t="s">
        <v>81</v>
      </c>
      <c r="BK214" s="192">
        <f t="shared" si="39"/>
        <v>0</v>
      </c>
      <c r="BL214" s="17" t="s">
        <v>129</v>
      </c>
      <c r="BM214" s="191" t="s">
        <v>968</v>
      </c>
    </row>
    <row r="215" spans="1:65" s="2" customFormat="1" ht="24.2" customHeight="1">
      <c r="A215" s="34"/>
      <c r="B215" s="35"/>
      <c r="C215" s="179" t="s">
        <v>971</v>
      </c>
      <c r="D215" s="179" t="s">
        <v>125</v>
      </c>
      <c r="E215" s="180" t="s">
        <v>2237</v>
      </c>
      <c r="F215" s="181" t="s">
        <v>2238</v>
      </c>
      <c r="G215" s="182" t="s">
        <v>2239</v>
      </c>
      <c r="H215" s="183">
        <v>8</v>
      </c>
      <c r="I215" s="184"/>
      <c r="J215" s="185">
        <f t="shared" si="30"/>
        <v>0</v>
      </c>
      <c r="K215" s="186"/>
      <c r="L215" s="39"/>
      <c r="M215" s="187" t="s">
        <v>1</v>
      </c>
      <c r="N215" s="188" t="s">
        <v>38</v>
      </c>
      <c r="O215" s="71"/>
      <c r="P215" s="189">
        <f t="shared" si="31"/>
        <v>0</v>
      </c>
      <c r="Q215" s="189">
        <v>0</v>
      </c>
      <c r="R215" s="189">
        <f t="shared" si="32"/>
        <v>0</v>
      </c>
      <c r="S215" s="189">
        <v>0</v>
      </c>
      <c r="T215" s="190">
        <f t="shared" si="33"/>
        <v>0</v>
      </c>
      <c r="U215" s="34"/>
      <c r="V215" s="34"/>
      <c r="W215" s="34"/>
      <c r="X215" s="34"/>
      <c r="Y215" s="34"/>
      <c r="Z215" s="34"/>
      <c r="AA215" s="34"/>
      <c r="AB215" s="34"/>
      <c r="AC215" s="34"/>
      <c r="AD215" s="34"/>
      <c r="AE215" s="34"/>
      <c r="AR215" s="191" t="s">
        <v>129</v>
      </c>
      <c r="AT215" s="191" t="s">
        <v>125</v>
      </c>
      <c r="AU215" s="191" t="s">
        <v>81</v>
      </c>
      <c r="AY215" s="17" t="s">
        <v>124</v>
      </c>
      <c r="BE215" s="192">
        <f t="shared" si="34"/>
        <v>0</v>
      </c>
      <c r="BF215" s="192">
        <f t="shared" si="35"/>
        <v>0</v>
      </c>
      <c r="BG215" s="192">
        <f t="shared" si="36"/>
        <v>0</v>
      </c>
      <c r="BH215" s="192">
        <f t="shared" si="37"/>
        <v>0</v>
      </c>
      <c r="BI215" s="192">
        <f t="shared" si="38"/>
        <v>0</v>
      </c>
      <c r="BJ215" s="17" t="s">
        <v>81</v>
      </c>
      <c r="BK215" s="192">
        <f t="shared" si="39"/>
        <v>0</v>
      </c>
      <c r="BL215" s="17" t="s">
        <v>129</v>
      </c>
      <c r="BM215" s="191" t="s">
        <v>974</v>
      </c>
    </row>
    <row r="216" spans="1:65" s="2" customFormat="1" ht="44.25" customHeight="1">
      <c r="A216" s="34"/>
      <c r="B216" s="35"/>
      <c r="C216" s="179" t="s">
        <v>573</v>
      </c>
      <c r="D216" s="179" t="s">
        <v>125</v>
      </c>
      <c r="E216" s="180" t="s">
        <v>2240</v>
      </c>
      <c r="F216" s="181" t="s">
        <v>2241</v>
      </c>
      <c r="G216" s="182" t="s">
        <v>235</v>
      </c>
      <c r="H216" s="183">
        <v>20</v>
      </c>
      <c r="I216" s="184"/>
      <c r="J216" s="185">
        <f t="shared" si="30"/>
        <v>0</v>
      </c>
      <c r="K216" s="186"/>
      <c r="L216" s="39"/>
      <c r="M216" s="187" t="s">
        <v>1</v>
      </c>
      <c r="N216" s="188" t="s">
        <v>38</v>
      </c>
      <c r="O216" s="71"/>
      <c r="P216" s="189">
        <f t="shared" si="31"/>
        <v>0</v>
      </c>
      <c r="Q216" s="189">
        <v>0</v>
      </c>
      <c r="R216" s="189">
        <f t="shared" si="32"/>
        <v>0</v>
      </c>
      <c r="S216" s="189">
        <v>0</v>
      </c>
      <c r="T216" s="190">
        <f t="shared" si="33"/>
        <v>0</v>
      </c>
      <c r="U216" s="34"/>
      <c r="V216" s="34"/>
      <c r="W216" s="34"/>
      <c r="X216" s="34"/>
      <c r="Y216" s="34"/>
      <c r="Z216" s="34"/>
      <c r="AA216" s="34"/>
      <c r="AB216" s="34"/>
      <c r="AC216" s="34"/>
      <c r="AD216" s="34"/>
      <c r="AE216" s="34"/>
      <c r="AR216" s="191" t="s">
        <v>129</v>
      </c>
      <c r="AT216" s="191" t="s">
        <v>125</v>
      </c>
      <c r="AU216" s="191" t="s">
        <v>81</v>
      </c>
      <c r="AY216" s="17" t="s">
        <v>124</v>
      </c>
      <c r="BE216" s="192">
        <f t="shared" si="34"/>
        <v>0</v>
      </c>
      <c r="BF216" s="192">
        <f t="shared" si="35"/>
        <v>0</v>
      </c>
      <c r="BG216" s="192">
        <f t="shared" si="36"/>
        <v>0</v>
      </c>
      <c r="BH216" s="192">
        <f t="shared" si="37"/>
        <v>0</v>
      </c>
      <c r="BI216" s="192">
        <f t="shared" si="38"/>
        <v>0</v>
      </c>
      <c r="BJ216" s="17" t="s">
        <v>81</v>
      </c>
      <c r="BK216" s="192">
        <f t="shared" si="39"/>
        <v>0</v>
      </c>
      <c r="BL216" s="17" t="s">
        <v>129</v>
      </c>
      <c r="BM216" s="191" t="s">
        <v>979</v>
      </c>
    </row>
    <row r="217" spans="1:65" s="2" customFormat="1" ht="33" customHeight="1">
      <c r="A217" s="34"/>
      <c r="B217" s="35"/>
      <c r="C217" s="179" t="s">
        <v>1009</v>
      </c>
      <c r="D217" s="179" t="s">
        <v>125</v>
      </c>
      <c r="E217" s="180" t="s">
        <v>2242</v>
      </c>
      <c r="F217" s="181" t="s">
        <v>2243</v>
      </c>
      <c r="G217" s="182" t="s">
        <v>235</v>
      </c>
      <c r="H217" s="183">
        <v>20</v>
      </c>
      <c r="I217" s="184"/>
      <c r="J217" s="185">
        <f t="shared" si="30"/>
        <v>0</v>
      </c>
      <c r="K217" s="186"/>
      <c r="L217" s="39"/>
      <c r="M217" s="187" t="s">
        <v>1</v>
      </c>
      <c r="N217" s="188" t="s">
        <v>38</v>
      </c>
      <c r="O217" s="71"/>
      <c r="P217" s="189">
        <f t="shared" si="31"/>
        <v>0</v>
      </c>
      <c r="Q217" s="189">
        <v>0</v>
      </c>
      <c r="R217" s="189">
        <f t="shared" si="32"/>
        <v>0</v>
      </c>
      <c r="S217" s="189">
        <v>0</v>
      </c>
      <c r="T217" s="190">
        <f t="shared" si="33"/>
        <v>0</v>
      </c>
      <c r="U217" s="34"/>
      <c r="V217" s="34"/>
      <c r="W217" s="34"/>
      <c r="X217" s="34"/>
      <c r="Y217" s="34"/>
      <c r="Z217" s="34"/>
      <c r="AA217" s="34"/>
      <c r="AB217" s="34"/>
      <c r="AC217" s="34"/>
      <c r="AD217" s="34"/>
      <c r="AE217" s="34"/>
      <c r="AR217" s="191" t="s">
        <v>129</v>
      </c>
      <c r="AT217" s="191" t="s">
        <v>125</v>
      </c>
      <c r="AU217" s="191" t="s">
        <v>81</v>
      </c>
      <c r="AY217" s="17" t="s">
        <v>124</v>
      </c>
      <c r="BE217" s="192">
        <f t="shared" si="34"/>
        <v>0</v>
      </c>
      <c r="BF217" s="192">
        <f t="shared" si="35"/>
        <v>0</v>
      </c>
      <c r="BG217" s="192">
        <f t="shared" si="36"/>
        <v>0</v>
      </c>
      <c r="BH217" s="192">
        <f t="shared" si="37"/>
        <v>0</v>
      </c>
      <c r="BI217" s="192">
        <f t="shared" si="38"/>
        <v>0</v>
      </c>
      <c r="BJ217" s="17" t="s">
        <v>81</v>
      </c>
      <c r="BK217" s="192">
        <f t="shared" si="39"/>
        <v>0</v>
      </c>
      <c r="BL217" s="17" t="s">
        <v>129</v>
      </c>
      <c r="BM217" s="191" t="s">
        <v>1012</v>
      </c>
    </row>
    <row r="218" spans="1:65" s="2" customFormat="1" ht="24.2" customHeight="1">
      <c r="A218" s="34"/>
      <c r="B218" s="35"/>
      <c r="C218" s="179" t="s">
        <v>574</v>
      </c>
      <c r="D218" s="179" t="s">
        <v>125</v>
      </c>
      <c r="E218" s="180" t="s">
        <v>2244</v>
      </c>
      <c r="F218" s="181" t="s">
        <v>2245</v>
      </c>
      <c r="G218" s="182" t="s">
        <v>2246</v>
      </c>
      <c r="H218" s="183">
        <v>304</v>
      </c>
      <c r="I218" s="184"/>
      <c r="J218" s="185">
        <f t="shared" si="30"/>
        <v>0</v>
      </c>
      <c r="K218" s="186"/>
      <c r="L218" s="39"/>
      <c r="M218" s="187" t="s">
        <v>1</v>
      </c>
      <c r="N218" s="188" t="s">
        <v>38</v>
      </c>
      <c r="O218" s="71"/>
      <c r="P218" s="189">
        <f t="shared" si="31"/>
        <v>0</v>
      </c>
      <c r="Q218" s="189">
        <v>0</v>
      </c>
      <c r="R218" s="189">
        <f t="shared" si="32"/>
        <v>0</v>
      </c>
      <c r="S218" s="189">
        <v>0</v>
      </c>
      <c r="T218" s="190">
        <f t="shared" si="33"/>
        <v>0</v>
      </c>
      <c r="U218" s="34"/>
      <c r="V218" s="34"/>
      <c r="W218" s="34"/>
      <c r="X218" s="34"/>
      <c r="Y218" s="34"/>
      <c r="Z218" s="34"/>
      <c r="AA218" s="34"/>
      <c r="AB218" s="34"/>
      <c r="AC218" s="34"/>
      <c r="AD218" s="34"/>
      <c r="AE218" s="34"/>
      <c r="AR218" s="191" t="s">
        <v>129</v>
      </c>
      <c r="AT218" s="191" t="s">
        <v>125</v>
      </c>
      <c r="AU218" s="191" t="s">
        <v>81</v>
      </c>
      <c r="AY218" s="17" t="s">
        <v>124</v>
      </c>
      <c r="BE218" s="192">
        <f t="shared" si="34"/>
        <v>0</v>
      </c>
      <c r="BF218" s="192">
        <f t="shared" si="35"/>
        <v>0</v>
      </c>
      <c r="BG218" s="192">
        <f t="shared" si="36"/>
        <v>0</v>
      </c>
      <c r="BH218" s="192">
        <f t="shared" si="37"/>
        <v>0</v>
      </c>
      <c r="BI218" s="192">
        <f t="shared" si="38"/>
        <v>0</v>
      </c>
      <c r="BJ218" s="17" t="s">
        <v>81</v>
      </c>
      <c r="BK218" s="192">
        <f t="shared" si="39"/>
        <v>0</v>
      </c>
      <c r="BL218" s="17" t="s">
        <v>129</v>
      </c>
      <c r="BM218" s="191" t="s">
        <v>1032</v>
      </c>
    </row>
    <row r="219" spans="1:65" s="2" customFormat="1" ht="24.2" customHeight="1">
      <c r="A219" s="34"/>
      <c r="B219" s="35"/>
      <c r="C219" s="179" t="s">
        <v>583</v>
      </c>
      <c r="D219" s="179" t="s">
        <v>125</v>
      </c>
      <c r="E219" s="180" t="s">
        <v>2247</v>
      </c>
      <c r="F219" s="181" t="s">
        <v>2248</v>
      </c>
      <c r="G219" s="182" t="s">
        <v>2246</v>
      </c>
      <c r="H219" s="183">
        <v>1</v>
      </c>
      <c r="I219" s="184"/>
      <c r="J219" s="185">
        <f t="shared" si="30"/>
        <v>0</v>
      </c>
      <c r="K219" s="186"/>
      <c r="L219" s="39"/>
      <c r="M219" s="187" t="s">
        <v>1</v>
      </c>
      <c r="N219" s="188" t="s">
        <v>38</v>
      </c>
      <c r="O219" s="71"/>
      <c r="P219" s="189">
        <f t="shared" si="31"/>
        <v>0</v>
      </c>
      <c r="Q219" s="189">
        <v>0</v>
      </c>
      <c r="R219" s="189">
        <f t="shared" si="32"/>
        <v>0</v>
      </c>
      <c r="S219" s="189">
        <v>0</v>
      </c>
      <c r="T219" s="190">
        <f t="shared" si="33"/>
        <v>0</v>
      </c>
      <c r="U219" s="34"/>
      <c r="V219" s="34"/>
      <c r="W219" s="34"/>
      <c r="X219" s="34"/>
      <c r="Y219" s="34"/>
      <c r="Z219" s="34"/>
      <c r="AA219" s="34"/>
      <c r="AB219" s="34"/>
      <c r="AC219" s="34"/>
      <c r="AD219" s="34"/>
      <c r="AE219" s="34"/>
      <c r="AR219" s="191" t="s">
        <v>129</v>
      </c>
      <c r="AT219" s="191" t="s">
        <v>125</v>
      </c>
      <c r="AU219" s="191" t="s">
        <v>81</v>
      </c>
      <c r="AY219" s="17" t="s">
        <v>124</v>
      </c>
      <c r="BE219" s="192">
        <f t="shared" si="34"/>
        <v>0</v>
      </c>
      <c r="BF219" s="192">
        <f t="shared" si="35"/>
        <v>0</v>
      </c>
      <c r="BG219" s="192">
        <f t="shared" si="36"/>
        <v>0</v>
      </c>
      <c r="BH219" s="192">
        <f t="shared" si="37"/>
        <v>0</v>
      </c>
      <c r="BI219" s="192">
        <f t="shared" si="38"/>
        <v>0</v>
      </c>
      <c r="BJ219" s="17" t="s">
        <v>81</v>
      </c>
      <c r="BK219" s="192">
        <f t="shared" si="39"/>
        <v>0</v>
      </c>
      <c r="BL219" s="17" t="s">
        <v>129</v>
      </c>
      <c r="BM219" s="191" t="s">
        <v>1046</v>
      </c>
    </row>
    <row r="220" spans="1:65" s="11" customFormat="1" ht="25.9" customHeight="1">
      <c r="B220" s="165"/>
      <c r="C220" s="166"/>
      <c r="D220" s="167" t="s">
        <v>72</v>
      </c>
      <c r="E220" s="168" t="s">
        <v>2249</v>
      </c>
      <c r="F220" s="168" t="s">
        <v>2250</v>
      </c>
      <c r="G220" s="166"/>
      <c r="H220" s="166"/>
      <c r="I220" s="169"/>
      <c r="J220" s="170">
        <f>BK220</f>
        <v>0</v>
      </c>
      <c r="K220" s="166"/>
      <c r="L220" s="171"/>
      <c r="M220" s="172"/>
      <c r="N220" s="173"/>
      <c r="O220" s="173"/>
      <c r="P220" s="174">
        <f>SUM(P221:P224)</f>
        <v>0</v>
      </c>
      <c r="Q220" s="173"/>
      <c r="R220" s="174">
        <f>SUM(R221:R224)</f>
        <v>0</v>
      </c>
      <c r="S220" s="173"/>
      <c r="T220" s="175">
        <f>SUM(T221:T224)</f>
        <v>0</v>
      </c>
      <c r="AR220" s="176" t="s">
        <v>81</v>
      </c>
      <c r="AT220" s="177" t="s">
        <v>72</v>
      </c>
      <c r="AU220" s="177" t="s">
        <v>73</v>
      </c>
      <c r="AY220" s="176" t="s">
        <v>124</v>
      </c>
      <c r="BK220" s="178">
        <f>SUM(BK221:BK224)</f>
        <v>0</v>
      </c>
    </row>
    <row r="221" spans="1:65" s="2" customFormat="1" ht="21.75" customHeight="1">
      <c r="A221" s="34"/>
      <c r="B221" s="35"/>
      <c r="C221" s="179" t="s">
        <v>587</v>
      </c>
      <c r="D221" s="179" t="s">
        <v>125</v>
      </c>
      <c r="E221" s="180" t="s">
        <v>2251</v>
      </c>
      <c r="F221" s="181" t="s">
        <v>2252</v>
      </c>
      <c r="G221" s="182" t="s">
        <v>2246</v>
      </c>
      <c r="H221" s="183">
        <v>605</v>
      </c>
      <c r="I221" s="184"/>
      <c r="J221" s="185">
        <f>ROUND(I221*H221,2)</f>
        <v>0</v>
      </c>
      <c r="K221" s="186"/>
      <c r="L221" s="39"/>
      <c r="M221" s="187" t="s">
        <v>1</v>
      </c>
      <c r="N221" s="188" t="s">
        <v>38</v>
      </c>
      <c r="O221" s="71"/>
      <c r="P221" s="189">
        <f>O221*H221</f>
        <v>0</v>
      </c>
      <c r="Q221" s="189">
        <v>0</v>
      </c>
      <c r="R221" s="189">
        <f>Q221*H221</f>
        <v>0</v>
      </c>
      <c r="S221" s="189">
        <v>0</v>
      </c>
      <c r="T221" s="190">
        <f>S221*H221</f>
        <v>0</v>
      </c>
      <c r="U221" s="34"/>
      <c r="V221" s="34"/>
      <c r="W221" s="34"/>
      <c r="X221" s="34"/>
      <c r="Y221" s="34"/>
      <c r="Z221" s="34"/>
      <c r="AA221" s="34"/>
      <c r="AB221" s="34"/>
      <c r="AC221" s="34"/>
      <c r="AD221" s="34"/>
      <c r="AE221" s="34"/>
      <c r="AR221" s="191" t="s">
        <v>129</v>
      </c>
      <c r="AT221" s="191" t="s">
        <v>125</v>
      </c>
      <c r="AU221" s="191" t="s">
        <v>81</v>
      </c>
      <c r="AY221" s="17" t="s">
        <v>124</v>
      </c>
      <c r="BE221" s="192">
        <f>IF(N221="základní",J221,0)</f>
        <v>0</v>
      </c>
      <c r="BF221" s="192">
        <f>IF(N221="snížená",J221,0)</f>
        <v>0</v>
      </c>
      <c r="BG221" s="192">
        <f>IF(N221="zákl. přenesená",J221,0)</f>
        <v>0</v>
      </c>
      <c r="BH221" s="192">
        <f>IF(N221="sníž. přenesená",J221,0)</f>
        <v>0</v>
      </c>
      <c r="BI221" s="192">
        <f>IF(N221="nulová",J221,0)</f>
        <v>0</v>
      </c>
      <c r="BJ221" s="17" t="s">
        <v>81</v>
      </c>
      <c r="BK221" s="192">
        <f>ROUND(I221*H221,2)</f>
        <v>0</v>
      </c>
      <c r="BL221" s="17" t="s">
        <v>129</v>
      </c>
      <c r="BM221" s="191" t="s">
        <v>1062</v>
      </c>
    </row>
    <row r="222" spans="1:65" s="2" customFormat="1" ht="37.9" customHeight="1">
      <c r="A222" s="34"/>
      <c r="B222" s="35"/>
      <c r="C222" s="179" t="s">
        <v>1067</v>
      </c>
      <c r="D222" s="179" t="s">
        <v>125</v>
      </c>
      <c r="E222" s="180" t="s">
        <v>2253</v>
      </c>
      <c r="F222" s="181" t="s">
        <v>2254</v>
      </c>
      <c r="G222" s="182" t="s">
        <v>235</v>
      </c>
      <c r="H222" s="183">
        <v>1845.25</v>
      </c>
      <c r="I222" s="184"/>
      <c r="J222" s="185">
        <f>ROUND(I222*H222,2)</f>
        <v>0</v>
      </c>
      <c r="K222" s="186"/>
      <c r="L222" s="39"/>
      <c r="M222" s="187" t="s">
        <v>1</v>
      </c>
      <c r="N222" s="188" t="s">
        <v>38</v>
      </c>
      <c r="O222" s="71"/>
      <c r="P222" s="189">
        <f>O222*H222</f>
        <v>0</v>
      </c>
      <c r="Q222" s="189">
        <v>0</v>
      </c>
      <c r="R222" s="189">
        <f>Q222*H222</f>
        <v>0</v>
      </c>
      <c r="S222" s="189">
        <v>0</v>
      </c>
      <c r="T222" s="190">
        <f>S222*H222</f>
        <v>0</v>
      </c>
      <c r="U222" s="34"/>
      <c r="V222" s="34"/>
      <c r="W222" s="34"/>
      <c r="X222" s="34"/>
      <c r="Y222" s="34"/>
      <c r="Z222" s="34"/>
      <c r="AA222" s="34"/>
      <c r="AB222" s="34"/>
      <c r="AC222" s="34"/>
      <c r="AD222" s="34"/>
      <c r="AE222" s="34"/>
      <c r="AR222" s="191" t="s">
        <v>129</v>
      </c>
      <c r="AT222" s="191" t="s">
        <v>125</v>
      </c>
      <c r="AU222" s="191" t="s">
        <v>81</v>
      </c>
      <c r="AY222" s="17" t="s">
        <v>124</v>
      </c>
      <c r="BE222" s="192">
        <f>IF(N222="základní",J222,0)</f>
        <v>0</v>
      </c>
      <c r="BF222" s="192">
        <f>IF(N222="snížená",J222,0)</f>
        <v>0</v>
      </c>
      <c r="BG222" s="192">
        <f>IF(N222="zákl. přenesená",J222,0)</f>
        <v>0</v>
      </c>
      <c r="BH222" s="192">
        <f>IF(N222="sníž. přenesená",J222,0)</f>
        <v>0</v>
      </c>
      <c r="BI222" s="192">
        <f>IF(N222="nulová",J222,0)</f>
        <v>0</v>
      </c>
      <c r="BJ222" s="17" t="s">
        <v>81</v>
      </c>
      <c r="BK222" s="192">
        <f>ROUND(I222*H222,2)</f>
        <v>0</v>
      </c>
      <c r="BL222" s="17" t="s">
        <v>129</v>
      </c>
      <c r="BM222" s="191" t="s">
        <v>1070</v>
      </c>
    </row>
    <row r="223" spans="1:65" s="2" customFormat="1" ht="37.9" customHeight="1">
      <c r="A223" s="34"/>
      <c r="B223" s="35"/>
      <c r="C223" s="179" t="s">
        <v>594</v>
      </c>
      <c r="D223" s="179" t="s">
        <v>125</v>
      </c>
      <c r="E223" s="180" t="s">
        <v>2255</v>
      </c>
      <c r="F223" s="181" t="s">
        <v>2256</v>
      </c>
      <c r="G223" s="182" t="s">
        <v>216</v>
      </c>
      <c r="H223" s="183">
        <v>2</v>
      </c>
      <c r="I223" s="184"/>
      <c r="J223" s="185">
        <f>ROUND(I223*H223,2)</f>
        <v>0</v>
      </c>
      <c r="K223" s="186"/>
      <c r="L223" s="39"/>
      <c r="M223" s="187" t="s">
        <v>1</v>
      </c>
      <c r="N223" s="188" t="s">
        <v>38</v>
      </c>
      <c r="O223" s="71"/>
      <c r="P223" s="189">
        <f>O223*H223</f>
        <v>0</v>
      </c>
      <c r="Q223" s="189">
        <v>0</v>
      </c>
      <c r="R223" s="189">
        <f>Q223*H223</f>
        <v>0</v>
      </c>
      <c r="S223" s="189">
        <v>0</v>
      </c>
      <c r="T223" s="190">
        <f>S223*H223</f>
        <v>0</v>
      </c>
      <c r="U223" s="34"/>
      <c r="V223" s="34"/>
      <c r="W223" s="34"/>
      <c r="X223" s="34"/>
      <c r="Y223" s="34"/>
      <c r="Z223" s="34"/>
      <c r="AA223" s="34"/>
      <c r="AB223" s="34"/>
      <c r="AC223" s="34"/>
      <c r="AD223" s="34"/>
      <c r="AE223" s="34"/>
      <c r="AR223" s="191" t="s">
        <v>129</v>
      </c>
      <c r="AT223" s="191" t="s">
        <v>125</v>
      </c>
      <c r="AU223" s="191" t="s">
        <v>81</v>
      </c>
      <c r="AY223" s="17" t="s">
        <v>124</v>
      </c>
      <c r="BE223" s="192">
        <f>IF(N223="základní",J223,0)</f>
        <v>0</v>
      </c>
      <c r="BF223" s="192">
        <f>IF(N223="snížená",J223,0)</f>
        <v>0</v>
      </c>
      <c r="BG223" s="192">
        <f>IF(N223="zákl. přenesená",J223,0)</f>
        <v>0</v>
      </c>
      <c r="BH223" s="192">
        <f>IF(N223="sníž. přenesená",J223,0)</f>
        <v>0</v>
      </c>
      <c r="BI223" s="192">
        <f>IF(N223="nulová",J223,0)</f>
        <v>0</v>
      </c>
      <c r="BJ223" s="17" t="s">
        <v>81</v>
      </c>
      <c r="BK223" s="192">
        <f>ROUND(I223*H223,2)</f>
        <v>0</v>
      </c>
      <c r="BL223" s="17" t="s">
        <v>129</v>
      </c>
      <c r="BM223" s="191" t="s">
        <v>1076</v>
      </c>
    </row>
    <row r="224" spans="1:65" s="2" customFormat="1" ht="16.5" customHeight="1">
      <c r="A224" s="34"/>
      <c r="B224" s="35"/>
      <c r="C224" s="179" t="s">
        <v>937</v>
      </c>
      <c r="D224" s="179" t="s">
        <v>125</v>
      </c>
      <c r="E224" s="180" t="s">
        <v>2257</v>
      </c>
      <c r="F224" s="181" t="s">
        <v>2258</v>
      </c>
      <c r="G224" s="182" t="s">
        <v>235</v>
      </c>
      <c r="H224" s="183">
        <v>1845.25</v>
      </c>
      <c r="I224" s="184"/>
      <c r="J224" s="185">
        <f>ROUND(I224*H224,2)</f>
        <v>0</v>
      </c>
      <c r="K224" s="186"/>
      <c r="L224" s="39"/>
      <c r="M224" s="187" t="s">
        <v>1</v>
      </c>
      <c r="N224" s="188" t="s">
        <v>38</v>
      </c>
      <c r="O224" s="71"/>
      <c r="P224" s="189">
        <f>O224*H224</f>
        <v>0</v>
      </c>
      <c r="Q224" s="189">
        <v>0</v>
      </c>
      <c r="R224" s="189">
        <f>Q224*H224</f>
        <v>0</v>
      </c>
      <c r="S224" s="189">
        <v>0</v>
      </c>
      <c r="T224" s="190">
        <f>S224*H224</f>
        <v>0</v>
      </c>
      <c r="U224" s="34"/>
      <c r="V224" s="34"/>
      <c r="W224" s="34"/>
      <c r="X224" s="34"/>
      <c r="Y224" s="34"/>
      <c r="Z224" s="34"/>
      <c r="AA224" s="34"/>
      <c r="AB224" s="34"/>
      <c r="AC224" s="34"/>
      <c r="AD224" s="34"/>
      <c r="AE224" s="34"/>
      <c r="AR224" s="191" t="s">
        <v>129</v>
      </c>
      <c r="AT224" s="191" t="s">
        <v>125</v>
      </c>
      <c r="AU224" s="191" t="s">
        <v>81</v>
      </c>
      <c r="AY224" s="17" t="s">
        <v>124</v>
      </c>
      <c r="BE224" s="192">
        <f>IF(N224="základní",J224,0)</f>
        <v>0</v>
      </c>
      <c r="BF224" s="192">
        <f>IF(N224="snížená",J224,0)</f>
        <v>0</v>
      </c>
      <c r="BG224" s="192">
        <f>IF(N224="zákl. přenesená",J224,0)</f>
        <v>0</v>
      </c>
      <c r="BH224" s="192">
        <f>IF(N224="sníž. přenesená",J224,0)</f>
        <v>0</v>
      </c>
      <c r="BI224" s="192">
        <f>IF(N224="nulová",J224,0)</f>
        <v>0</v>
      </c>
      <c r="BJ224" s="17" t="s">
        <v>81</v>
      </c>
      <c r="BK224" s="192">
        <f>ROUND(I224*H224,2)</f>
        <v>0</v>
      </c>
      <c r="BL224" s="17" t="s">
        <v>129</v>
      </c>
      <c r="BM224" s="191" t="s">
        <v>2259</v>
      </c>
    </row>
    <row r="225" spans="1:65" s="11" customFormat="1" ht="25.9" customHeight="1">
      <c r="B225" s="165"/>
      <c r="C225" s="166"/>
      <c r="D225" s="167" t="s">
        <v>72</v>
      </c>
      <c r="E225" s="168" t="s">
        <v>2260</v>
      </c>
      <c r="F225" s="168" t="s">
        <v>2261</v>
      </c>
      <c r="G225" s="166"/>
      <c r="H225" s="166"/>
      <c r="I225" s="169"/>
      <c r="J225" s="170">
        <f>BK225</f>
        <v>0</v>
      </c>
      <c r="K225" s="166"/>
      <c r="L225" s="171"/>
      <c r="M225" s="172"/>
      <c r="N225" s="173"/>
      <c r="O225" s="173"/>
      <c r="P225" s="174">
        <f>SUM(P226:P239)</f>
        <v>0</v>
      </c>
      <c r="Q225" s="173"/>
      <c r="R225" s="174">
        <f>SUM(R226:R239)</f>
        <v>0</v>
      </c>
      <c r="S225" s="173"/>
      <c r="T225" s="175">
        <f>SUM(T226:T239)</f>
        <v>0</v>
      </c>
      <c r="AR225" s="176" t="s">
        <v>81</v>
      </c>
      <c r="AT225" s="177" t="s">
        <v>72</v>
      </c>
      <c r="AU225" s="177" t="s">
        <v>73</v>
      </c>
      <c r="AY225" s="176" t="s">
        <v>124</v>
      </c>
      <c r="BK225" s="178">
        <f>SUM(BK226:BK239)</f>
        <v>0</v>
      </c>
    </row>
    <row r="226" spans="1:65" s="2" customFormat="1" ht="24.2" customHeight="1">
      <c r="A226" s="34"/>
      <c r="B226" s="35"/>
      <c r="C226" s="179" t="s">
        <v>600</v>
      </c>
      <c r="D226" s="179" t="s">
        <v>125</v>
      </c>
      <c r="E226" s="180" t="s">
        <v>78</v>
      </c>
      <c r="F226" s="181" t="s">
        <v>2262</v>
      </c>
      <c r="G226" s="182" t="s">
        <v>2246</v>
      </c>
      <c r="H226" s="183">
        <v>1</v>
      </c>
      <c r="I226" s="184"/>
      <c r="J226" s="185">
        <f t="shared" ref="J226:J239" si="40">ROUND(I226*H226,2)</f>
        <v>0</v>
      </c>
      <c r="K226" s="186"/>
      <c r="L226" s="39"/>
      <c r="M226" s="187" t="s">
        <v>1</v>
      </c>
      <c r="N226" s="188" t="s">
        <v>38</v>
      </c>
      <c r="O226" s="71"/>
      <c r="P226" s="189">
        <f t="shared" ref="P226:P239" si="41">O226*H226</f>
        <v>0</v>
      </c>
      <c r="Q226" s="189">
        <v>0</v>
      </c>
      <c r="R226" s="189">
        <f t="shared" ref="R226:R239" si="42">Q226*H226</f>
        <v>0</v>
      </c>
      <c r="S226" s="189">
        <v>0</v>
      </c>
      <c r="T226" s="190">
        <f t="shared" ref="T226:T239" si="43">S226*H226</f>
        <v>0</v>
      </c>
      <c r="U226" s="34"/>
      <c r="V226" s="34"/>
      <c r="W226" s="34"/>
      <c r="X226" s="34"/>
      <c r="Y226" s="34"/>
      <c r="Z226" s="34"/>
      <c r="AA226" s="34"/>
      <c r="AB226" s="34"/>
      <c r="AC226" s="34"/>
      <c r="AD226" s="34"/>
      <c r="AE226" s="34"/>
      <c r="AR226" s="191" t="s">
        <v>129</v>
      </c>
      <c r="AT226" s="191" t="s">
        <v>125</v>
      </c>
      <c r="AU226" s="191" t="s">
        <v>81</v>
      </c>
      <c r="AY226" s="17" t="s">
        <v>124</v>
      </c>
      <c r="BE226" s="192">
        <f t="shared" ref="BE226:BE239" si="44">IF(N226="základní",J226,0)</f>
        <v>0</v>
      </c>
      <c r="BF226" s="192">
        <f t="shared" ref="BF226:BF239" si="45">IF(N226="snížená",J226,0)</f>
        <v>0</v>
      </c>
      <c r="BG226" s="192">
        <f t="shared" ref="BG226:BG239" si="46">IF(N226="zákl. přenesená",J226,0)</f>
        <v>0</v>
      </c>
      <c r="BH226" s="192">
        <f t="shared" ref="BH226:BH239" si="47">IF(N226="sníž. přenesená",J226,0)</f>
        <v>0</v>
      </c>
      <c r="BI226" s="192">
        <f t="shared" ref="BI226:BI239" si="48">IF(N226="nulová",J226,0)</f>
        <v>0</v>
      </c>
      <c r="BJ226" s="17" t="s">
        <v>81</v>
      </c>
      <c r="BK226" s="192">
        <f t="shared" ref="BK226:BK239" si="49">ROUND(I226*H226,2)</f>
        <v>0</v>
      </c>
      <c r="BL226" s="17" t="s">
        <v>129</v>
      </c>
      <c r="BM226" s="191" t="s">
        <v>2263</v>
      </c>
    </row>
    <row r="227" spans="1:65" s="2" customFormat="1" ht="24.2" customHeight="1">
      <c r="A227" s="34"/>
      <c r="B227" s="35"/>
      <c r="C227" s="179" t="s">
        <v>2264</v>
      </c>
      <c r="D227" s="179" t="s">
        <v>125</v>
      </c>
      <c r="E227" s="180" t="s">
        <v>84</v>
      </c>
      <c r="F227" s="181" t="s">
        <v>2265</v>
      </c>
      <c r="G227" s="182" t="s">
        <v>2246</v>
      </c>
      <c r="H227" s="183">
        <v>1</v>
      </c>
      <c r="I227" s="184"/>
      <c r="J227" s="185">
        <f t="shared" si="40"/>
        <v>0</v>
      </c>
      <c r="K227" s="186"/>
      <c r="L227" s="39"/>
      <c r="M227" s="187" t="s">
        <v>1</v>
      </c>
      <c r="N227" s="188" t="s">
        <v>38</v>
      </c>
      <c r="O227" s="71"/>
      <c r="P227" s="189">
        <f t="shared" si="41"/>
        <v>0</v>
      </c>
      <c r="Q227" s="189">
        <v>0</v>
      </c>
      <c r="R227" s="189">
        <f t="shared" si="42"/>
        <v>0</v>
      </c>
      <c r="S227" s="189">
        <v>0</v>
      </c>
      <c r="T227" s="190">
        <f t="shared" si="43"/>
        <v>0</v>
      </c>
      <c r="U227" s="34"/>
      <c r="V227" s="34"/>
      <c r="W227" s="34"/>
      <c r="X227" s="34"/>
      <c r="Y227" s="34"/>
      <c r="Z227" s="34"/>
      <c r="AA227" s="34"/>
      <c r="AB227" s="34"/>
      <c r="AC227" s="34"/>
      <c r="AD227" s="34"/>
      <c r="AE227" s="34"/>
      <c r="AR227" s="191" t="s">
        <v>129</v>
      </c>
      <c r="AT227" s="191" t="s">
        <v>125</v>
      </c>
      <c r="AU227" s="191" t="s">
        <v>81</v>
      </c>
      <c r="AY227" s="17" t="s">
        <v>124</v>
      </c>
      <c r="BE227" s="192">
        <f t="shared" si="44"/>
        <v>0</v>
      </c>
      <c r="BF227" s="192">
        <f t="shared" si="45"/>
        <v>0</v>
      </c>
      <c r="BG227" s="192">
        <f t="shared" si="46"/>
        <v>0</v>
      </c>
      <c r="BH227" s="192">
        <f t="shared" si="47"/>
        <v>0</v>
      </c>
      <c r="BI227" s="192">
        <f t="shared" si="48"/>
        <v>0</v>
      </c>
      <c r="BJ227" s="17" t="s">
        <v>81</v>
      </c>
      <c r="BK227" s="192">
        <f t="shared" si="49"/>
        <v>0</v>
      </c>
      <c r="BL227" s="17" t="s">
        <v>129</v>
      </c>
      <c r="BM227" s="191" t="s">
        <v>2266</v>
      </c>
    </row>
    <row r="228" spans="1:65" s="2" customFormat="1" ht="24.2" customHeight="1">
      <c r="A228" s="34"/>
      <c r="B228" s="35"/>
      <c r="C228" s="179" t="s">
        <v>606</v>
      </c>
      <c r="D228" s="179" t="s">
        <v>125</v>
      </c>
      <c r="E228" s="180" t="s">
        <v>87</v>
      </c>
      <c r="F228" s="181" t="s">
        <v>2267</v>
      </c>
      <c r="G228" s="182" t="s">
        <v>2246</v>
      </c>
      <c r="H228" s="183">
        <v>1</v>
      </c>
      <c r="I228" s="184"/>
      <c r="J228" s="185">
        <f t="shared" si="40"/>
        <v>0</v>
      </c>
      <c r="K228" s="186"/>
      <c r="L228" s="39"/>
      <c r="M228" s="187" t="s">
        <v>1</v>
      </c>
      <c r="N228" s="188" t="s">
        <v>38</v>
      </c>
      <c r="O228" s="71"/>
      <c r="P228" s="189">
        <f t="shared" si="41"/>
        <v>0</v>
      </c>
      <c r="Q228" s="189">
        <v>0</v>
      </c>
      <c r="R228" s="189">
        <f t="shared" si="42"/>
        <v>0</v>
      </c>
      <c r="S228" s="189">
        <v>0</v>
      </c>
      <c r="T228" s="190">
        <f t="shared" si="43"/>
        <v>0</v>
      </c>
      <c r="U228" s="34"/>
      <c r="V228" s="34"/>
      <c r="W228" s="34"/>
      <c r="X228" s="34"/>
      <c r="Y228" s="34"/>
      <c r="Z228" s="34"/>
      <c r="AA228" s="34"/>
      <c r="AB228" s="34"/>
      <c r="AC228" s="34"/>
      <c r="AD228" s="34"/>
      <c r="AE228" s="34"/>
      <c r="AR228" s="191" t="s">
        <v>129</v>
      </c>
      <c r="AT228" s="191" t="s">
        <v>125</v>
      </c>
      <c r="AU228" s="191" t="s">
        <v>81</v>
      </c>
      <c r="AY228" s="17" t="s">
        <v>124</v>
      </c>
      <c r="BE228" s="192">
        <f t="shared" si="44"/>
        <v>0</v>
      </c>
      <c r="BF228" s="192">
        <f t="shared" si="45"/>
        <v>0</v>
      </c>
      <c r="BG228" s="192">
        <f t="shared" si="46"/>
        <v>0</v>
      </c>
      <c r="BH228" s="192">
        <f t="shared" si="47"/>
        <v>0</v>
      </c>
      <c r="BI228" s="192">
        <f t="shared" si="48"/>
        <v>0</v>
      </c>
      <c r="BJ228" s="17" t="s">
        <v>81</v>
      </c>
      <c r="BK228" s="192">
        <f t="shared" si="49"/>
        <v>0</v>
      </c>
      <c r="BL228" s="17" t="s">
        <v>129</v>
      </c>
      <c r="BM228" s="191" t="s">
        <v>2268</v>
      </c>
    </row>
    <row r="229" spans="1:65" s="2" customFormat="1" ht="16.5" customHeight="1">
      <c r="A229" s="34"/>
      <c r="B229" s="35"/>
      <c r="C229" s="179" t="s">
        <v>2269</v>
      </c>
      <c r="D229" s="179" t="s">
        <v>125</v>
      </c>
      <c r="E229" s="180" t="s">
        <v>90</v>
      </c>
      <c r="F229" s="181" t="s">
        <v>2270</v>
      </c>
      <c r="G229" s="182" t="s">
        <v>2246</v>
      </c>
      <c r="H229" s="183">
        <v>1</v>
      </c>
      <c r="I229" s="184"/>
      <c r="J229" s="185">
        <f t="shared" si="40"/>
        <v>0</v>
      </c>
      <c r="K229" s="186"/>
      <c r="L229" s="39"/>
      <c r="M229" s="187" t="s">
        <v>1</v>
      </c>
      <c r="N229" s="188" t="s">
        <v>38</v>
      </c>
      <c r="O229" s="71"/>
      <c r="P229" s="189">
        <f t="shared" si="41"/>
        <v>0</v>
      </c>
      <c r="Q229" s="189">
        <v>0</v>
      </c>
      <c r="R229" s="189">
        <f t="shared" si="42"/>
        <v>0</v>
      </c>
      <c r="S229" s="189">
        <v>0</v>
      </c>
      <c r="T229" s="190">
        <f t="shared" si="43"/>
        <v>0</v>
      </c>
      <c r="U229" s="34"/>
      <c r="V229" s="34"/>
      <c r="W229" s="34"/>
      <c r="X229" s="34"/>
      <c r="Y229" s="34"/>
      <c r="Z229" s="34"/>
      <c r="AA229" s="34"/>
      <c r="AB229" s="34"/>
      <c r="AC229" s="34"/>
      <c r="AD229" s="34"/>
      <c r="AE229" s="34"/>
      <c r="AR229" s="191" t="s">
        <v>129</v>
      </c>
      <c r="AT229" s="191" t="s">
        <v>125</v>
      </c>
      <c r="AU229" s="191" t="s">
        <v>81</v>
      </c>
      <c r="AY229" s="17" t="s">
        <v>124</v>
      </c>
      <c r="BE229" s="192">
        <f t="shared" si="44"/>
        <v>0</v>
      </c>
      <c r="BF229" s="192">
        <f t="shared" si="45"/>
        <v>0</v>
      </c>
      <c r="BG229" s="192">
        <f t="shared" si="46"/>
        <v>0</v>
      </c>
      <c r="BH229" s="192">
        <f t="shared" si="47"/>
        <v>0</v>
      </c>
      <c r="BI229" s="192">
        <f t="shared" si="48"/>
        <v>0</v>
      </c>
      <c r="BJ229" s="17" t="s">
        <v>81</v>
      </c>
      <c r="BK229" s="192">
        <f t="shared" si="49"/>
        <v>0</v>
      </c>
      <c r="BL229" s="17" t="s">
        <v>129</v>
      </c>
      <c r="BM229" s="191" t="s">
        <v>1706</v>
      </c>
    </row>
    <row r="230" spans="1:65" s="2" customFormat="1" ht="16.5" customHeight="1">
      <c r="A230" s="34"/>
      <c r="B230" s="35"/>
      <c r="C230" s="179" t="s">
        <v>611</v>
      </c>
      <c r="D230" s="179" t="s">
        <v>125</v>
      </c>
      <c r="E230" s="180" t="s">
        <v>93</v>
      </c>
      <c r="F230" s="181" t="s">
        <v>2271</v>
      </c>
      <c r="G230" s="182" t="s">
        <v>2246</v>
      </c>
      <c r="H230" s="183">
        <v>1</v>
      </c>
      <c r="I230" s="184"/>
      <c r="J230" s="185">
        <f t="shared" si="40"/>
        <v>0</v>
      </c>
      <c r="K230" s="186"/>
      <c r="L230" s="39"/>
      <c r="M230" s="187" t="s">
        <v>1</v>
      </c>
      <c r="N230" s="188" t="s">
        <v>38</v>
      </c>
      <c r="O230" s="71"/>
      <c r="P230" s="189">
        <f t="shared" si="41"/>
        <v>0</v>
      </c>
      <c r="Q230" s="189">
        <v>0</v>
      </c>
      <c r="R230" s="189">
        <f t="shared" si="42"/>
        <v>0</v>
      </c>
      <c r="S230" s="189">
        <v>0</v>
      </c>
      <c r="T230" s="190">
        <f t="shared" si="43"/>
        <v>0</v>
      </c>
      <c r="U230" s="34"/>
      <c r="V230" s="34"/>
      <c r="W230" s="34"/>
      <c r="X230" s="34"/>
      <c r="Y230" s="34"/>
      <c r="Z230" s="34"/>
      <c r="AA230" s="34"/>
      <c r="AB230" s="34"/>
      <c r="AC230" s="34"/>
      <c r="AD230" s="34"/>
      <c r="AE230" s="34"/>
      <c r="AR230" s="191" t="s">
        <v>129</v>
      </c>
      <c r="AT230" s="191" t="s">
        <v>125</v>
      </c>
      <c r="AU230" s="191" t="s">
        <v>81</v>
      </c>
      <c r="AY230" s="17" t="s">
        <v>124</v>
      </c>
      <c r="BE230" s="192">
        <f t="shared" si="44"/>
        <v>0</v>
      </c>
      <c r="BF230" s="192">
        <f t="shared" si="45"/>
        <v>0</v>
      </c>
      <c r="BG230" s="192">
        <f t="shared" si="46"/>
        <v>0</v>
      </c>
      <c r="BH230" s="192">
        <f t="shared" si="47"/>
        <v>0</v>
      </c>
      <c r="BI230" s="192">
        <f t="shared" si="48"/>
        <v>0</v>
      </c>
      <c r="BJ230" s="17" t="s">
        <v>81</v>
      </c>
      <c r="BK230" s="192">
        <f t="shared" si="49"/>
        <v>0</v>
      </c>
      <c r="BL230" s="17" t="s">
        <v>129</v>
      </c>
      <c r="BM230" s="191" t="s">
        <v>1083</v>
      </c>
    </row>
    <row r="231" spans="1:65" s="2" customFormat="1" ht="16.5" customHeight="1">
      <c r="A231" s="34"/>
      <c r="B231" s="35"/>
      <c r="C231" s="179" t="s">
        <v>1089</v>
      </c>
      <c r="D231" s="179" t="s">
        <v>125</v>
      </c>
      <c r="E231" s="180" t="s">
        <v>2272</v>
      </c>
      <c r="F231" s="181" t="s">
        <v>2273</v>
      </c>
      <c r="G231" s="182" t="s">
        <v>2246</v>
      </c>
      <c r="H231" s="183">
        <v>1</v>
      </c>
      <c r="I231" s="184"/>
      <c r="J231" s="185">
        <f t="shared" si="40"/>
        <v>0</v>
      </c>
      <c r="K231" s="186"/>
      <c r="L231" s="39"/>
      <c r="M231" s="187" t="s">
        <v>1</v>
      </c>
      <c r="N231" s="188" t="s">
        <v>38</v>
      </c>
      <c r="O231" s="71"/>
      <c r="P231" s="189">
        <f t="shared" si="41"/>
        <v>0</v>
      </c>
      <c r="Q231" s="189">
        <v>0</v>
      </c>
      <c r="R231" s="189">
        <f t="shared" si="42"/>
        <v>0</v>
      </c>
      <c r="S231" s="189">
        <v>0</v>
      </c>
      <c r="T231" s="190">
        <f t="shared" si="43"/>
        <v>0</v>
      </c>
      <c r="U231" s="34"/>
      <c r="V231" s="34"/>
      <c r="W231" s="34"/>
      <c r="X231" s="34"/>
      <c r="Y231" s="34"/>
      <c r="Z231" s="34"/>
      <c r="AA231" s="34"/>
      <c r="AB231" s="34"/>
      <c r="AC231" s="34"/>
      <c r="AD231" s="34"/>
      <c r="AE231" s="34"/>
      <c r="AR231" s="191" t="s">
        <v>129</v>
      </c>
      <c r="AT231" s="191" t="s">
        <v>125</v>
      </c>
      <c r="AU231" s="191" t="s">
        <v>81</v>
      </c>
      <c r="AY231" s="17" t="s">
        <v>124</v>
      </c>
      <c r="BE231" s="192">
        <f t="shared" si="44"/>
        <v>0</v>
      </c>
      <c r="BF231" s="192">
        <f t="shared" si="45"/>
        <v>0</v>
      </c>
      <c r="BG231" s="192">
        <f t="shared" si="46"/>
        <v>0</v>
      </c>
      <c r="BH231" s="192">
        <f t="shared" si="47"/>
        <v>0</v>
      </c>
      <c r="BI231" s="192">
        <f t="shared" si="48"/>
        <v>0</v>
      </c>
      <c r="BJ231" s="17" t="s">
        <v>81</v>
      </c>
      <c r="BK231" s="192">
        <f t="shared" si="49"/>
        <v>0</v>
      </c>
      <c r="BL231" s="17" t="s">
        <v>129</v>
      </c>
      <c r="BM231" s="191" t="s">
        <v>1092</v>
      </c>
    </row>
    <row r="232" spans="1:65" s="2" customFormat="1" ht="24.2" customHeight="1">
      <c r="A232" s="34"/>
      <c r="B232" s="35"/>
      <c r="C232" s="179" t="s">
        <v>616</v>
      </c>
      <c r="D232" s="179" t="s">
        <v>125</v>
      </c>
      <c r="E232" s="180" t="s">
        <v>96</v>
      </c>
      <c r="F232" s="181" t="s">
        <v>2274</v>
      </c>
      <c r="G232" s="182" t="s">
        <v>2246</v>
      </c>
      <c r="H232" s="183">
        <v>1</v>
      </c>
      <c r="I232" s="184"/>
      <c r="J232" s="185">
        <f t="shared" si="40"/>
        <v>0</v>
      </c>
      <c r="K232" s="186"/>
      <c r="L232" s="39"/>
      <c r="M232" s="187" t="s">
        <v>1</v>
      </c>
      <c r="N232" s="188" t="s">
        <v>38</v>
      </c>
      <c r="O232" s="71"/>
      <c r="P232" s="189">
        <f t="shared" si="41"/>
        <v>0</v>
      </c>
      <c r="Q232" s="189">
        <v>0</v>
      </c>
      <c r="R232" s="189">
        <f t="shared" si="42"/>
        <v>0</v>
      </c>
      <c r="S232" s="189">
        <v>0</v>
      </c>
      <c r="T232" s="190">
        <f t="shared" si="43"/>
        <v>0</v>
      </c>
      <c r="U232" s="34"/>
      <c r="V232" s="34"/>
      <c r="W232" s="34"/>
      <c r="X232" s="34"/>
      <c r="Y232" s="34"/>
      <c r="Z232" s="34"/>
      <c r="AA232" s="34"/>
      <c r="AB232" s="34"/>
      <c r="AC232" s="34"/>
      <c r="AD232" s="34"/>
      <c r="AE232" s="34"/>
      <c r="AR232" s="191" t="s">
        <v>129</v>
      </c>
      <c r="AT232" s="191" t="s">
        <v>125</v>
      </c>
      <c r="AU232" s="191" t="s">
        <v>81</v>
      </c>
      <c r="AY232" s="17" t="s">
        <v>124</v>
      </c>
      <c r="BE232" s="192">
        <f t="shared" si="44"/>
        <v>0</v>
      </c>
      <c r="BF232" s="192">
        <f t="shared" si="45"/>
        <v>0</v>
      </c>
      <c r="BG232" s="192">
        <f t="shared" si="46"/>
        <v>0</v>
      </c>
      <c r="BH232" s="192">
        <f t="shared" si="47"/>
        <v>0</v>
      </c>
      <c r="BI232" s="192">
        <f t="shared" si="48"/>
        <v>0</v>
      </c>
      <c r="BJ232" s="17" t="s">
        <v>81</v>
      </c>
      <c r="BK232" s="192">
        <f t="shared" si="49"/>
        <v>0</v>
      </c>
      <c r="BL232" s="17" t="s">
        <v>129</v>
      </c>
      <c r="BM232" s="191" t="s">
        <v>1716</v>
      </c>
    </row>
    <row r="233" spans="1:65" s="2" customFormat="1" ht="16.5" customHeight="1">
      <c r="A233" s="34"/>
      <c r="B233" s="35"/>
      <c r="C233" s="179" t="s">
        <v>1095</v>
      </c>
      <c r="D233" s="179" t="s">
        <v>125</v>
      </c>
      <c r="E233" s="180" t="s">
        <v>2275</v>
      </c>
      <c r="F233" s="181" t="s">
        <v>2276</v>
      </c>
      <c r="G233" s="182" t="s">
        <v>2246</v>
      </c>
      <c r="H233" s="183">
        <v>1</v>
      </c>
      <c r="I233" s="184"/>
      <c r="J233" s="185">
        <f t="shared" si="40"/>
        <v>0</v>
      </c>
      <c r="K233" s="186"/>
      <c r="L233" s="39"/>
      <c r="M233" s="187" t="s">
        <v>1</v>
      </c>
      <c r="N233" s="188" t="s">
        <v>38</v>
      </c>
      <c r="O233" s="71"/>
      <c r="P233" s="189">
        <f t="shared" si="41"/>
        <v>0</v>
      </c>
      <c r="Q233" s="189">
        <v>0</v>
      </c>
      <c r="R233" s="189">
        <f t="shared" si="42"/>
        <v>0</v>
      </c>
      <c r="S233" s="189">
        <v>0</v>
      </c>
      <c r="T233" s="190">
        <f t="shared" si="43"/>
        <v>0</v>
      </c>
      <c r="U233" s="34"/>
      <c r="V233" s="34"/>
      <c r="W233" s="34"/>
      <c r="X233" s="34"/>
      <c r="Y233" s="34"/>
      <c r="Z233" s="34"/>
      <c r="AA233" s="34"/>
      <c r="AB233" s="34"/>
      <c r="AC233" s="34"/>
      <c r="AD233" s="34"/>
      <c r="AE233" s="34"/>
      <c r="AR233" s="191" t="s">
        <v>129</v>
      </c>
      <c r="AT233" s="191" t="s">
        <v>125</v>
      </c>
      <c r="AU233" s="191" t="s">
        <v>81</v>
      </c>
      <c r="AY233" s="17" t="s">
        <v>124</v>
      </c>
      <c r="BE233" s="192">
        <f t="shared" si="44"/>
        <v>0</v>
      </c>
      <c r="BF233" s="192">
        <f t="shared" si="45"/>
        <v>0</v>
      </c>
      <c r="BG233" s="192">
        <f t="shared" si="46"/>
        <v>0</v>
      </c>
      <c r="BH233" s="192">
        <f t="shared" si="47"/>
        <v>0</v>
      </c>
      <c r="BI233" s="192">
        <f t="shared" si="48"/>
        <v>0</v>
      </c>
      <c r="BJ233" s="17" t="s">
        <v>81</v>
      </c>
      <c r="BK233" s="192">
        <f t="shared" si="49"/>
        <v>0</v>
      </c>
      <c r="BL233" s="17" t="s">
        <v>129</v>
      </c>
      <c r="BM233" s="191" t="s">
        <v>1098</v>
      </c>
    </row>
    <row r="234" spans="1:65" s="2" customFormat="1" ht="24.2" customHeight="1">
      <c r="A234" s="34"/>
      <c r="B234" s="35"/>
      <c r="C234" s="179" t="s">
        <v>620</v>
      </c>
      <c r="D234" s="179" t="s">
        <v>125</v>
      </c>
      <c r="E234" s="180" t="s">
        <v>2277</v>
      </c>
      <c r="F234" s="181" t="s">
        <v>2278</v>
      </c>
      <c r="G234" s="182" t="s">
        <v>2246</v>
      </c>
      <c r="H234" s="183">
        <v>1</v>
      </c>
      <c r="I234" s="184"/>
      <c r="J234" s="185">
        <f t="shared" si="40"/>
        <v>0</v>
      </c>
      <c r="K234" s="186"/>
      <c r="L234" s="39"/>
      <c r="M234" s="187" t="s">
        <v>1</v>
      </c>
      <c r="N234" s="188" t="s">
        <v>38</v>
      </c>
      <c r="O234" s="71"/>
      <c r="P234" s="189">
        <f t="shared" si="41"/>
        <v>0</v>
      </c>
      <c r="Q234" s="189">
        <v>0</v>
      </c>
      <c r="R234" s="189">
        <f t="shared" si="42"/>
        <v>0</v>
      </c>
      <c r="S234" s="189">
        <v>0</v>
      </c>
      <c r="T234" s="190">
        <f t="shared" si="43"/>
        <v>0</v>
      </c>
      <c r="U234" s="34"/>
      <c r="V234" s="34"/>
      <c r="W234" s="34"/>
      <c r="X234" s="34"/>
      <c r="Y234" s="34"/>
      <c r="Z234" s="34"/>
      <c r="AA234" s="34"/>
      <c r="AB234" s="34"/>
      <c r="AC234" s="34"/>
      <c r="AD234" s="34"/>
      <c r="AE234" s="34"/>
      <c r="AR234" s="191" t="s">
        <v>129</v>
      </c>
      <c r="AT234" s="191" t="s">
        <v>125</v>
      </c>
      <c r="AU234" s="191" t="s">
        <v>81</v>
      </c>
      <c r="AY234" s="17" t="s">
        <v>124</v>
      </c>
      <c r="BE234" s="192">
        <f t="shared" si="44"/>
        <v>0</v>
      </c>
      <c r="BF234" s="192">
        <f t="shared" si="45"/>
        <v>0</v>
      </c>
      <c r="BG234" s="192">
        <f t="shared" si="46"/>
        <v>0</v>
      </c>
      <c r="BH234" s="192">
        <f t="shared" si="47"/>
        <v>0</v>
      </c>
      <c r="BI234" s="192">
        <f t="shared" si="48"/>
        <v>0</v>
      </c>
      <c r="BJ234" s="17" t="s">
        <v>81</v>
      </c>
      <c r="BK234" s="192">
        <f t="shared" si="49"/>
        <v>0</v>
      </c>
      <c r="BL234" s="17" t="s">
        <v>129</v>
      </c>
      <c r="BM234" s="191" t="s">
        <v>1103</v>
      </c>
    </row>
    <row r="235" spans="1:65" s="2" customFormat="1" ht="24.2" customHeight="1">
      <c r="A235" s="34"/>
      <c r="B235" s="35"/>
      <c r="C235" s="179" t="s">
        <v>1105</v>
      </c>
      <c r="D235" s="179" t="s">
        <v>125</v>
      </c>
      <c r="E235" s="180" t="s">
        <v>2279</v>
      </c>
      <c r="F235" s="181" t="s">
        <v>2280</v>
      </c>
      <c r="G235" s="182" t="s">
        <v>2246</v>
      </c>
      <c r="H235" s="183">
        <v>1</v>
      </c>
      <c r="I235" s="184"/>
      <c r="J235" s="185">
        <f t="shared" si="40"/>
        <v>0</v>
      </c>
      <c r="K235" s="186"/>
      <c r="L235" s="39"/>
      <c r="M235" s="187" t="s">
        <v>1</v>
      </c>
      <c r="N235" s="188" t="s">
        <v>38</v>
      </c>
      <c r="O235" s="71"/>
      <c r="P235" s="189">
        <f t="shared" si="41"/>
        <v>0</v>
      </c>
      <c r="Q235" s="189">
        <v>0</v>
      </c>
      <c r="R235" s="189">
        <f t="shared" si="42"/>
        <v>0</v>
      </c>
      <c r="S235" s="189">
        <v>0</v>
      </c>
      <c r="T235" s="190">
        <f t="shared" si="43"/>
        <v>0</v>
      </c>
      <c r="U235" s="34"/>
      <c r="V235" s="34"/>
      <c r="W235" s="34"/>
      <c r="X235" s="34"/>
      <c r="Y235" s="34"/>
      <c r="Z235" s="34"/>
      <c r="AA235" s="34"/>
      <c r="AB235" s="34"/>
      <c r="AC235" s="34"/>
      <c r="AD235" s="34"/>
      <c r="AE235" s="34"/>
      <c r="AR235" s="191" t="s">
        <v>129</v>
      </c>
      <c r="AT235" s="191" t="s">
        <v>125</v>
      </c>
      <c r="AU235" s="191" t="s">
        <v>81</v>
      </c>
      <c r="AY235" s="17" t="s">
        <v>124</v>
      </c>
      <c r="BE235" s="192">
        <f t="shared" si="44"/>
        <v>0</v>
      </c>
      <c r="BF235" s="192">
        <f t="shared" si="45"/>
        <v>0</v>
      </c>
      <c r="BG235" s="192">
        <f t="shared" si="46"/>
        <v>0</v>
      </c>
      <c r="BH235" s="192">
        <f t="shared" si="47"/>
        <v>0</v>
      </c>
      <c r="BI235" s="192">
        <f t="shared" si="48"/>
        <v>0</v>
      </c>
      <c r="BJ235" s="17" t="s">
        <v>81</v>
      </c>
      <c r="BK235" s="192">
        <f t="shared" si="49"/>
        <v>0</v>
      </c>
      <c r="BL235" s="17" t="s">
        <v>129</v>
      </c>
      <c r="BM235" s="191" t="s">
        <v>1108</v>
      </c>
    </row>
    <row r="236" spans="1:65" s="2" customFormat="1" ht="24.2" customHeight="1">
      <c r="A236" s="34"/>
      <c r="B236" s="35"/>
      <c r="C236" s="179" t="s">
        <v>625</v>
      </c>
      <c r="D236" s="179" t="s">
        <v>125</v>
      </c>
      <c r="E236" s="180" t="s">
        <v>2281</v>
      </c>
      <c r="F236" s="181" t="s">
        <v>2282</v>
      </c>
      <c r="G236" s="182" t="s">
        <v>2246</v>
      </c>
      <c r="H236" s="183">
        <v>1</v>
      </c>
      <c r="I236" s="184"/>
      <c r="J236" s="185">
        <f t="shared" si="40"/>
        <v>0</v>
      </c>
      <c r="K236" s="186"/>
      <c r="L236" s="39"/>
      <c r="M236" s="187" t="s">
        <v>1</v>
      </c>
      <c r="N236" s="188" t="s">
        <v>38</v>
      </c>
      <c r="O236" s="71"/>
      <c r="P236" s="189">
        <f t="shared" si="41"/>
        <v>0</v>
      </c>
      <c r="Q236" s="189">
        <v>0</v>
      </c>
      <c r="R236" s="189">
        <f t="shared" si="42"/>
        <v>0</v>
      </c>
      <c r="S236" s="189">
        <v>0</v>
      </c>
      <c r="T236" s="190">
        <f t="shared" si="43"/>
        <v>0</v>
      </c>
      <c r="U236" s="34"/>
      <c r="V236" s="34"/>
      <c r="W236" s="34"/>
      <c r="X236" s="34"/>
      <c r="Y236" s="34"/>
      <c r="Z236" s="34"/>
      <c r="AA236" s="34"/>
      <c r="AB236" s="34"/>
      <c r="AC236" s="34"/>
      <c r="AD236" s="34"/>
      <c r="AE236" s="34"/>
      <c r="AR236" s="191" t="s">
        <v>129</v>
      </c>
      <c r="AT236" s="191" t="s">
        <v>125</v>
      </c>
      <c r="AU236" s="191" t="s">
        <v>81</v>
      </c>
      <c r="AY236" s="17" t="s">
        <v>124</v>
      </c>
      <c r="BE236" s="192">
        <f t="shared" si="44"/>
        <v>0</v>
      </c>
      <c r="BF236" s="192">
        <f t="shared" si="45"/>
        <v>0</v>
      </c>
      <c r="BG236" s="192">
        <f t="shared" si="46"/>
        <v>0</v>
      </c>
      <c r="BH236" s="192">
        <f t="shared" si="47"/>
        <v>0</v>
      </c>
      <c r="BI236" s="192">
        <f t="shared" si="48"/>
        <v>0</v>
      </c>
      <c r="BJ236" s="17" t="s">
        <v>81</v>
      </c>
      <c r="BK236" s="192">
        <f t="shared" si="49"/>
        <v>0</v>
      </c>
      <c r="BL236" s="17" t="s">
        <v>129</v>
      </c>
      <c r="BM236" s="191" t="s">
        <v>1730</v>
      </c>
    </row>
    <row r="237" spans="1:65" s="2" customFormat="1" ht="21.75" customHeight="1">
      <c r="A237" s="34"/>
      <c r="B237" s="35"/>
      <c r="C237" s="179" t="s">
        <v>1111</v>
      </c>
      <c r="D237" s="179" t="s">
        <v>125</v>
      </c>
      <c r="E237" s="180" t="s">
        <v>2283</v>
      </c>
      <c r="F237" s="181" t="s">
        <v>2284</v>
      </c>
      <c r="G237" s="182" t="s">
        <v>2246</v>
      </c>
      <c r="H237" s="183">
        <v>1</v>
      </c>
      <c r="I237" s="184"/>
      <c r="J237" s="185">
        <f t="shared" si="40"/>
        <v>0</v>
      </c>
      <c r="K237" s="186"/>
      <c r="L237" s="39"/>
      <c r="M237" s="187" t="s">
        <v>1</v>
      </c>
      <c r="N237" s="188" t="s">
        <v>38</v>
      </c>
      <c r="O237" s="71"/>
      <c r="P237" s="189">
        <f t="shared" si="41"/>
        <v>0</v>
      </c>
      <c r="Q237" s="189">
        <v>0</v>
      </c>
      <c r="R237" s="189">
        <f t="shared" si="42"/>
        <v>0</v>
      </c>
      <c r="S237" s="189">
        <v>0</v>
      </c>
      <c r="T237" s="190">
        <f t="shared" si="43"/>
        <v>0</v>
      </c>
      <c r="U237" s="34"/>
      <c r="V237" s="34"/>
      <c r="W237" s="34"/>
      <c r="X237" s="34"/>
      <c r="Y237" s="34"/>
      <c r="Z237" s="34"/>
      <c r="AA237" s="34"/>
      <c r="AB237" s="34"/>
      <c r="AC237" s="34"/>
      <c r="AD237" s="34"/>
      <c r="AE237" s="34"/>
      <c r="AR237" s="191" t="s">
        <v>129</v>
      </c>
      <c r="AT237" s="191" t="s">
        <v>125</v>
      </c>
      <c r="AU237" s="191" t="s">
        <v>81</v>
      </c>
      <c r="AY237" s="17" t="s">
        <v>124</v>
      </c>
      <c r="BE237" s="192">
        <f t="shared" si="44"/>
        <v>0</v>
      </c>
      <c r="BF237" s="192">
        <f t="shared" si="45"/>
        <v>0</v>
      </c>
      <c r="BG237" s="192">
        <f t="shared" si="46"/>
        <v>0</v>
      </c>
      <c r="BH237" s="192">
        <f t="shared" si="47"/>
        <v>0</v>
      </c>
      <c r="BI237" s="192">
        <f t="shared" si="48"/>
        <v>0</v>
      </c>
      <c r="BJ237" s="17" t="s">
        <v>81</v>
      </c>
      <c r="BK237" s="192">
        <f t="shared" si="49"/>
        <v>0</v>
      </c>
      <c r="BL237" s="17" t="s">
        <v>129</v>
      </c>
      <c r="BM237" s="191" t="s">
        <v>1114</v>
      </c>
    </row>
    <row r="238" spans="1:65" s="2" customFormat="1" ht="24.2" customHeight="1">
      <c r="A238" s="34"/>
      <c r="B238" s="35"/>
      <c r="C238" s="179" t="s">
        <v>629</v>
      </c>
      <c r="D238" s="179" t="s">
        <v>125</v>
      </c>
      <c r="E238" s="180" t="s">
        <v>147</v>
      </c>
      <c r="F238" s="181" t="s">
        <v>2285</v>
      </c>
      <c r="G238" s="182" t="s">
        <v>2246</v>
      </c>
      <c r="H238" s="183">
        <v>1</v>
      </c>
      <c r="I238" s="184"/>
      <c r="J238" s="185">
        <f t="shared" si="40"/>
        <v>0</v>
      </c>
      <c r="K238" s="186"/>
      <c r="L238" s="39"/>
      <c r="M238" s="187" t="s">
        <v>1</v>
      </c>
      <c r="N238" s="188" t="s">
        <v>38</v>
      </c>
      <c r="O238" s="71"/>
      <c r="P238" s="189">
        <f t="shared" si="41"/>
        <v>0</v>
      </c>
      <c r="Q238" s="189">
        <v>0</v>
      </c>
      <c r="R238" s="189">
        <f t="shared" si="42"/>
        <v>0</v>
      </c>
      <c r="S238" s="189">
        <v>0</v>
      </c>
      <c r="T238" s="190">
        <f t="shared" si="43"/>
        <v>0</v>
      </c>
      <c r="U238" s="34"/>
      <c r="V238" s="34"/>
      <c r="W238" s="34"/>
      <c r="X238" s="34"/>
      <c r="Y238" s="34"/>
      <c r="Z238" s="34"/>
      <c r="AA238" s="34"/>
      <c r="AB238" s="34"/>
      <c r="AC238" s="34"/>
      <c r="AD238" s="34"/>
      <c r="AE238" s="34"/>
      <c r="AR238" s="191" t="s">
        <v>129</v>
      </c>
      <c r="AT238" s="191" t="s">
        <v>125</v>
      </c>
      <c r="AU238" s="191" t="s">
        <v>81</v>
      </c>
      <c r="AY238" s="17" t="s">
        <v>124</v>
      </c>
      <c r="BE238" s="192">
        <f t="shared" si="44"/>
        <v>0</v>
      </c>
      <c r="BF238" s="192">
        <f t="shared" si="45"/>
        <v>0</v>
      </c>
      <c r="BG238" s="192">
        <f t="shared" si="46"/>
        <v>0</v>
      </c>
      <c r="BH238" s="192">
        <f t="shared" si="47"/>
        <v>0</v>
      </c>
      <c r="BI238" s="192">
        <f t="shared" si="48"/>
        <v>0</v>
      </c>
      <c r="BJ238" s="17" t="s">
        <v>81</v>
      </c>
      <c r="BK238" s="192">
        <f t="shared" si="49"/>
        <v>0</v>
      </c>
      <c r="BL238" s="17" t="s">
        <v>129</v>
      </c>
      <c r="BM238" s="191" t="s">
        <v>1118</v>
      </c>
    </row>
    <row r="239" spans="1:65" s="2" customFormat="1" ht="16.5" customHeight="1">
      <c r="A239" s="34"/>
      <c r="B239" s="35"/>
      <c r="C239" s="179" t="s">
        <v>1120</v>
      </c>
      <c r="D239" s="179" t="s">
        <v>125</v>
      </c>
      <c r="E239" s="180" t="s">
        <v>2286</v>
      </c>
      <c r="F239" s="181" t="s">
        <v>2287</v>
      </c>
      <c r="G239" s="182" t="s">
        <v>2246</v>
      </c>
      <c r="H239" s="183">
        <v>1</v>
      </c>
      <c r="I239" s="184"/>
      <c r="J239" s="185">
        <f t="shared" si="40"/>
        <v>0</v>
      </c>
      <c r="K239" s="186"/>
      <c r="L239" s="39"/>
      <c r="M239" s="187" t="s">
        <v>1</v>
      </c>
      <c r="N239" s="188" t="s">
        <v>38</v>
      </c>
      <c r="O239" s="71"/>
      <c r="P239" s="189">
        <f t="shared" si="41"/>
        <v>0</v>
      </c>
      <c r="Q239" s="189">
        <v>0</v>
      </c>
      <c r="R239" s="189">
        <f t="shared" si="42"/>
        <v>0</v>
      </c>
      <c r="S239" s="189">
        <v>0</v>
      </c>
      <c r="T239" s="190">
        <f t="shared" si="43"/>
        <v>0</v>
      </c>
      <c r="U239" s="34"/>
      <c r="V239" s="34"/>
      <c r="W239" s="34"/>
      <c r="X239" s="34"/>
      <c r="Y239" s="34"/>
      <c r="Z239" s="34"/>
      <c r="AA239" s="34"/>
      <c r="AB239" s="34"/>
      <c r="AC239" s="34"/>
      <c r="AD239" s="34"/>
      <c r="AE239" s="34"/>
      <c r="AR239" s="191" t="s">
        <v>129</v>
      </c>
      <c r="AT239" s="191" t="s">
        <v>125</v>
      </c>
      <c r="AU239" s="191" t="s">
        <v>81</v>
      </c>
      <c r="AY239" s="17" t="s">
        <v>124</v>
      </c>
      <c r="BE239" s="192">
        <f t="shared" si="44"/>
        <v>0</v>
      </c>
      <c r="BF239" s="192">
        <f t="shared" si="45"/>
        <v>0</v>
      </c>
      <c r="BG239" s="192">
        <f t="shared" si="46"/>
        <v>0</v>
      </c>
      <c r="BH239" s="192">
        <f t="shared" si="47"/>
        <v>0</v>
      </c>
      <c r="BI239" s="192">
        <f t="shared" si="48"/>
        <v>0</v>
      </c>
      <c r="BJ239" s="17" t="s">
        <v>81</v>
      </c>
      <c r="BK239" s="192">
        <f t="shared" si="49"/>
        <v>0</v>
      </c>
      <c r="BL239" s="17" t="s">
        <v>129</v>
      </c>
      <c r="BM239" s="191" t="s">
        <v>1123</v>
      </c>
    </row>
    <row r="240" spans="1:65" s="11" customFormat="1" ht="25.9" customHeight="1">
      <c r="B240" s="165"/>
      <c r="C240" s="166"/>
      <c r="D240" s="167" t="s">
        <v>72</v>
      </c>
      <c r="E240" s="168" t="s">
        <v>2288</v>
      </c>
      <c r="F240" s="168" t="s">
        <v>1825</v>
      </c>
      <c r="G240" s="166"/>
      <c r="H240" s="166"/>
      <c r="I240" s="169"/>
      <c r="J240" s="170">
        <f>BK240</f>
        <v>0</v>
      </c>
      <c r="K240" s="166"/>
      <c r="L240" s="171"/>
      <c r="M240" s="172"/>
      <c r="N240" s="173"/>
      <c r="O240" s="173"/>
      <c r="P240" s="174">
        <f>P241</f>
        <v>0</v>
      </c>
      <c r="Q240" s="173"/>
      <c r="R240" s="174">
        <f>R241</f>
        <v>0</v>
      </c>
      <c r="S240" s="173"/>
      <c r="T240" s="175">
        <f>T241</f>
        <v>0</v>
      </c>
      <c r="AR240" s="176" t="s">
        <v>81</v>
      </c>
      <c r="AT240" s="177" t="s">
        <v>72</v>
      </c>
      <c r="AU240" s="177" t="s">
        <v>73</v>
      </c>
      <c r="AY240" s="176" t="s">
        <v>124</v>
      </c>
      <c r="BK240" s="178">
        <f>BK241</f>
        <v>0</v>
      </c>
    </row>
    <row r="241" spans="1:65" s="2" customFormat="1" ht="16.5" customHeight="1">
      <c r="A241" s="34"/>
      <c r="B241" s="35"/>
      <c r="C241" s="179" t="s">
        <v>634</v>
      </c>
      <c r="D241" s="179" t="s">
        <v>125</v>
      </c>
      <c r="E241" s="180" t="s">
        <v>2289</v>
      </c>
      <c r="F241" s="181" t="s">
        <v>2290</v>
      </c>
      <c r="G241" s="182" t="s">
        <v>2291</v>
      </c>
      <c r="H241" s="183">
        <v>40</v>
      </c>
      <c r="I241" s="184"/>
      <c r="J241" s="185">
        <f>ROUND(I241*H241,2)</f>
        <v>0</v>
      </c>
      <c r="K241" s="186"/>
      <c r="L241" s="39"/>
      <c r="M241" s="198" t="s">
        <v>1</v>
      </c>
      <c r="N241" s="199" t="s">
        <v>38</v>
      </c>
      <c r="O241" s="200"/>
      <c r="P241" s="201">
        <f>O241*H241</f>
        <v>0</v>
      </c>
      <c r="Q241" s="201">
        <v>0</v>
      </c>
      <c r="R241" s="201">
        <f>Q241*H241</f>
        <v>0</v>
      </c>
      <c r="S241" s="201">
        <v>0</v>
      </c>
      <c r="T241" s="202">
        <f>S241*H241</f>
        <v>0</v>
      </c>
      <c r="U241" s="34"/>
      <c r="V241" s="34"/>
      <c r="W241" s="34"/>
      <c r="X241" s="34"/>
      <c r="Y241" s="34"/>
      <c r="Z241" s="34"/>
      <c r="AA241" s="34"/>
      <c r="AB241" s="34"/>
      <c r="AC241" s="34"/>
      <c r="AD241" s="34"/>
      <c r="AE241" s="34"/>
      <c r="AR241" s="191" t="s">
        <v>129</v>
      </c>
      <c r="AT241" s="191" t="s">
        <v>125</v>
      </c>
      <c r="AU241" s="191" t="s">
        <v>81</v>
      </c>
      <c r="AY241" s="17" t="s">
        <v>124</v>
      </c>
      <c r="BE241" s="192">
        <f>IF(N241="základní",J241,0)</f>
        <v>0</v>
      </c>
      <c r="BF241" s="192">
        <f>IF(N241="snížená",J241,0)</f>
        <v>0</v>
      </c>
      <c r="BG241" s="192">
        <f>IF(N241="zákl. přenesená",J241,0)</f>
        <v>0</v>
      </c>
      <c r="BH241" s="192">
        <f>IF(N241="sníž. přenesená",J241,0)</f>
        <v>0</v>
      </c>
      <c r="BI241" s="192">
        <f>IF(N241="nulová",J241,0)</f>
        <v>0</v>
      </c>
      <c r="BJ241" s="17" t="s">
        <v>81</v>
      </c>
      <c r="BK241" s="192">
        <f>ROUND(I241*H241,2)</f>
        <v>0</v>
      </c>
      <c r="BL241" s="17" t="s">
        <v>129</v>
      </c>
      <c r="BM241" s="191" t="s">
        <v>1127</v>
      </c>
    </row>
    <row r="242" spans="1:65" s="2" customFormat="1" ht="6.95" customHeight="1">
      <c r="A242" s="34"/>
      <c r="B242" s="54"/>
      <c r="C242" s="55"/>
      <c r="D242" s="55"/>
      <c r="E242" s="55"/>
      <c r="F242" s="55"/>
      <c r="G242" s="55"/>
      <c r="H242" s="55"/>
      <c r="I242" s="55"/>
      <c r="J242" s="55"/>
      <c r="K242" s="55"/>
      <c r="L242" s="39"/>
      <c r="M242" s="34"/>
      <c r="O242" s="34"/>
      <c r="P242" s="34"/>
      <c r="Q242" s="34"/>
      <c r="R242" s="34"/>
      <c r="S242" s="34"/>
      <c r="T242" s="34"/>
      <c r="U242" s="34"/>
      <c r="V242" s="34"/>
      <c r="W242" s="34"/>
      <c r="X242" s="34"/>
      <c r="Y242" s="34"/>
      <c r="Z242" s="34"/>
      <c r="AA242" s="34"/>
      <c r="AB242" s="34"/>
      <c r="AC242" s="34"/>
      <c r="AD242" s="34"/>
      <c r="AE242" s="34"/>
    </row>
  </sheetData>
  <sheetProtection algorithmName="SHA-512" hashValue="uuzaYVB5H5u6IL11f1e61Quqpkb/t5TNCllfHQC6INNSu+0seVqVBF0km4fjTzU14O0GiI3bG/NbsJnwuOBBcw==" saltValue="MA3vdbH2QiB7o7jCMXvF01gI1tGdrGEpq172r00O5m7jcStExNufc1cDCY362Pw4QstyPxB9h8kDHNX0/I0yfg==" spinCount="100000" sheet="1" objects="1" scenarios="1" formatColumns="0" formatRows="0" autoFilter="0"/>
  <autoFilter ref="C119:K24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9"/>
      <c r="M2" s="289"/>
      <c r="N2" s="289"/>
      <c r="O2" s="289"/>
      <c r="P2" s="289"/>
      <c r="Q2" s="289"/>
      <c r="R2" s="289"/>
      <c r="S2" s="289"/>
      <c r="T2" s="289"/>
      <c r="U2" s="289"/>
      <c r="V2" s="289"/>
      <c r="AT2" s="17" t="s">
        <v>98</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99</v>
      </c>
      <c r="L4" s="20"/>
      <c r="M4" s="111" t="s">
        <v>10</v>
      </c>
      <c r="AT4" s="17" t="s">
        <v>4</v>
      </c>
    </row>
    <row r="5" spans="1:46" s="1" customFormat="1" ht="6.95" customHeight="1">
      <c r="B5" s="20"/>
      <c r="L5" s="20"/>
    </row>
    <row r="6" spans="1:46" s="1" customFormat="1" ht="12" customHeight="1">
      <c r="B6" s="20"/>
      <c r="D6" s="112" t="s">
        <v>16</v>
      </c>
      <c r="L6" s="20"/>
    </row>
    <row r="7" spans="1:46" s="1" customFormat="1" ht="16.5" customHeight="1">
      <c r="B7" s="20"/>
      <c r="E7" s="290" t="str">
        <f>'Rekapitulace stavby'!K6</f>
        <v>Stavební úpravy MŠ Galvase Ostrava RO</v>
      </c>
      <c r="F7" s="291"/>
      <c r="G7" s="291"/>
      <c r="H7" s="291"/>
      <c r="L7" s="20"/>
    </row>
    <row r="8" spans="1:46" s="2" customFormat="1" ht="12" customHeight="1">
      <c r="A8" s="34"/>
      <c r="B8" s="39"/>
      <c r="C8" s="34"/>
      <c r="D8" s="112" t="s">
        <v>100</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2" t="s">
        <v>2292</v>
      </c>
      <c r="F9" s="293"/>
      <c r="G9" s="293"/>
      <c r="H9" s="293"/>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30. 1. 2023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4" t="str">
        <f>'Rekapitulace stavby'!E14</f>
        <v>Vyplň údaj</v>
      </c>
      <c r="F18" s="295"/>
      <c r="G18" s="295"/>
      <c r="H18" s="295"/>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296" t="s">
        <v>1</v>
      </c>
      <c r="F27" s="296"/>
      <c r="G27" s="296"/>
      <c r="H27" s="296"/>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ROUND(J121,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ROUND((SUM(BE121:BE357)),  2)</f>
        <v>0</v>
      </c>
      <c r="G33" s="34"/>
      <c r="H33" s="34"/>
      <c r="I33" s="124">
        <v>0.21</v>
      </c>
      <c r="J33" s="123">
        <f>ROUND(((SUM(BE121:BE357))*I33),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ROUND((SUM(BF121:BF357)),  2)</f>
        <v>0</v>
      </c>
      <c r="G34" s="34"/>
      <c r="H34" s="34"/>
      <c r="I34" s="124">
        <v>0.15</v>
      </c>
      <c r="J34" s="123">
        <f>ROUND(((SUM(BF121:BF357))*I34),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ROUND((SUM(BG121:BG357)),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ROUND((SUM(BH121:BH357)),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ROUND((SUM(BI121:BI357)),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297" t="str">
        <f>E7</f>
        <v>Stavební úpravy MŠ Galvase Ostrava RO</v>
      </c>
      <c r="F85" s="298"/>
      <c r="G85" s="298"/>
      <c r="H85" s="298"/>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49" t="str">
        <f>E9</f>
        <v>06 - SO 05 Terénní úpravy</v>
      </c>
      <c r="F87" s="299"/>
      <c r="G87" s="299"/>
      <c r="H87" s="299"/>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30. 1. 2023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103</v>
      </c>
      <c r="D94" s="144"/>
      <c r="E94" s="144"/>
      <c r="F94" s="144"/>
      <c r="G94" s="144"/>
      <c r="H94" s="144"/>
      <c r="I94" s="144"/>
      <c r="J94" s="145" t="s">
        <v>104</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105</v>
      </c>
      <c r="D96" s="36"/>
      <c r="E96" s="36"/>
      <c r="F96" s="36"/>
      <c r="G96" s="36"/>
      <c r="H96" s="36"/>
      <c r="I96" s="36"/>
      <c r="J96" s="84">
        <f>J121</f>
        <v>0</v>
      </c>
      <c r="K96" s="36"/>
      <c r="L96" s="51"/>
      <c r="S96" s="34"/>
      <c r="T96" s="34"/>
      <c r="U96" s="34"/>
      <c r="V96" s="34"/>
      <c r="W96" s="34"/>
      <c r="X96" s="34"/>
      <c r="Y96" s="34"/>
      <c r="Z96" s="34"/>
      <c r="AA96" s="34"/>
      <c r="AB96" s="34"/>
      <c r="AC96" s="34"/>
      <c r="AD96" s="34"/>
      <c r="AE96" s="34"/>
      <c r="AU96" s="17" t="s">
        <v>106</v>
      </c>
    </row>
    <row r="97" spans="1:31" s="9" customFormat="1" ht="24.95" customHeight="1">
      <c r="B97" s="147"/>
      <c r="C97" s="148"/>
      <c r="D97" s="149" t="s">
        <v>2293</v>
      </c>
      <c r="E97" s="150"/>
      <c r="F97" s="150"/>
      <c r="G97" s="150"/>
      <c r="H97" s="150"/>
      <c r="I97" s="150"/>
      <c r="J97" s="151">
        <f>J122</f>
        <v>0</v>
      </c>
      <c r="K97" s="148"/>
      <c r="L97" s="152"/>
    </row>
    <row r="98" spans="1:31" s="9" customFormat="1" ht="24.95" customHeight="1">
      <c r="B98" s="147"/>
      <c r="C98" s="148"/>
      <c r="D98" s="149" t="s">
        <v>2294</v>
      </c>
      <c r="E98" s="150"/>
      <c r="F98" s="150"/>
      <c r="G98" s="150"/>
      <c r="H98" s="150"/>
      <c r="I98" s="150"/>
      <c r="J98" s="151">
        <f>J254</f>
        <v>0</v>
      </c>
      <c r="K98" s="148"/>
      <c r="L98" s="152"/>
    </row>
    <row r="99" spans="1:31" s="9" customFormat="1" ht="24.95" customHeight="1">
      <c r="B99" s="147"/>
      <c r="C99" s="148"/>
      <c r="D99" s="149" t="s">
        <v>2295</v>
      </c>
      <c r="E99" s="150"/>
      <c r="F99" s="150"/>
      <c r="G99" s="150"/>
      <c r="H99" s="150"/>
      <c r="I99" s="150"/>
      <c r="J99" s="151">
        <f>J267</f>
        <v>0</v>
      </c>
      <c r="K99" s="148"/>
      <c r="L99" s="152"/>
    </row>
    <row r="100" spans="1:31" s="9" customFormat="1" ht="24.95" customHeight="1">
      <c r="B100" s="147"/>
      <c r="C100" s="148"/>
      <c r="D100" s="149" t="s">
        <v>1834</v>
      </c>
      <c r="E100" s="150"/>
      <c r="F100" s="150"/>
      <c r="G100" s="150"/>
      <c r="H100" s="150"/>
      <c r="I100" s="150"/>
      <c r="J100" s="151">
        <f>J316</f>
        <v>0</v>
      </c>
      <c r="K100" s="148"/>
      <c r="L100" s="152"/>
    </row>
    <row r="101" spans="1:31" s="9" customFormat="1" ht="24.95" customHeight="1">
      <c r="B101" s="147"/>
      <c r="C101" s="148"/>
      <c r="D101" s="149" t="s">
        <v>1836</v>
      </c>
      <c r="E101" s="150"/>
      <c r="F101" s="150"/>
      <c r="G101" s="150"/>
      <c r="H101" s="150"/>
      <c r="I101" s="150"/>
      <c r="J101" s="151">
        <f>J329</f>
        <v>0</v>
      </c>
      <c r="K101" s="148"/>
      <c r="L101" s="152"/>
    </row>
    <row r="102" spans="1:31" s="2" customFormat="1" ht="21.75"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31" s="2" customFormat="1" ht="6.95"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31" s="2" customFormat="1" ht="6.95"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109</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97" t="str">
        <f>E7</f>
        <v>Stavební úpravy MŠ Galvase Ostrava RO</v>
      </c>
      <c r="F111" s="298"/>
      <c r="G111" s="298"/>
      <c r="H111" s="298"/>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100</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49" t="str">
        <f>E9</f>
        <v>06 - SO 05 Terénní úpravy</v>
      </c>
      <c r="F113" s="299"/>
      <c r="G113" s="299"/>
      <c r="H113" s="299"/>
      <c r="I113" s="36"/>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 xml:space="preserve"> </v>
      </c>
      <c r="G115" s="36"/>
      <c r="H115" s="36"/>
      <c r="I115" s="29" t="s">
        <v>22</v>
      </c>
      <c r="J115" s="66" t="str">
        <f>IF(J12="","",J12)</f>
        <v>30. 1. 2023</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5.2" customHeight="1">
      <c r="A117" s="34"/>
      <c r="B117" s="35"/>
      <c r="C117" s="29" t="s">
        <v>24</v>
      </c>
      <c r="D117" s="36"/>
      <c r="E117" s="36"/>
      <c r="F117" s="27" t="str">
        <f>E15</f>
        <v xml:space="preserve"> </v>
      </c>
      <c r="G117" s="36"/>
      <c r="H117" s="36"/>
      <c r="I117" s="29" t="s">
        <v>29</v>
      </c>
      <c r="J117" s="32" t="str">
        <f>E21</f>
        <v xml:space="preserve"> </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IF(E18="","",E18)</f>
        <v>Vyplň údaj</v>
      </c>
      <c r="G118" s="36"/>
      <c r="H118" s="36"/>
      <c r="I118" s="29" t="s">
        <v>31</v>
      </c>
      <c r="J118" s="32" t="str">
        <f>E24</f>
        <v xml:space="preserve"> </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10" customFormat="1" ht="29.25" customHeight="1">
      <c r="A120" s="153"/>
      <c r="B120" s="154"/>
      <c r="C120" s="155" t="s">
        <v>110</v>
      </c>
      <c r="D120" s="156" t="s">
        <v>58</v>
      </c>
      <c r="E120" s="156" t="s">
        <v>54</v>
      </c>
      <c r="F120" s="156" t="s">
        <v>55</v>
      </c>
      <c r="G120" s="156" t="s">
        <v>111</v>
      </c>
      <c r="H120" s="156" t="s">
        <v>112</v>
      </c>
      <c r="I120" s="156" t="s">
        <v>113</v>
      </c>
      <c r="J120" s="157" t="s">
        <v>104</v>
      </c>
      <c r="K120" s="158" t="s">
        <v>114</v>
      </c>
      <c r="L120" s="159"/>
      <c r="M120" s="75" t="s">
        <v>1</v>
      </c>
      <c r="N120" s="76" t="s">
        <v>37</v>
      </c>
      <c r="O120" s="76" t="s">
        <v>115</v>
      </c>
      <c r="P120" s="76" t="s">
        <v>116</v>
      </c>
      <c r="Q120" s="76" t="s">
        <v>117</v>
      </c>
      <c r="R120" s="76" t="s">
        <v>118</v>
      </c>
      <c r="S120" s="76" t="s">
        <v>119</v>
      </c>
      <c r="T120" s="77" t="s">
        <v>120</v>
      </c>
      <c r="U120" s="153"/>
      <c r="V120" s="153"/>
      <c r="W120" s="153"/>
      <c r="X120" s="153"/>
      <c r="Y120" s="153"/>
      <c r="Z120" s="153"/>
      <c r="AA120" s="153"/>
      <c r="AB120" s="153"/>
      <c r="AC120" s="153"/>
      <c r="AD120" s="153"/>
      <c r="AE120" s="153"/>
    </row>
    <row r="121" spans="1:65" s="2" customFormat="1" ht="22.9" customHeight="1">
      <c r="A121" s="34"/>
      <c r="B121" s="35"/>
      <c r="C121" s="82" t="s">
        <v>121</v>
      </c>
      <c r="D121" s="36"/>
      <c r="E121" s="36"/>
      <c r="F121" s="36"/>
      <c r="G121" s="36"/>
      <c r="H121" s="36"/>
      <c r="I121" s="36"/>
      <c r="J121" s="160">
        <f>BK121</f>
        <v>0</v>
      </c>
      <c r="K121" s="36"/>
      <c r="L121" s="39"/>
      <c r="M121" s="78"/>
      <c r="N121" s="161"/>
      <c r="O121" s="79"/>
      <c r="P121" s="162">
        <f>P122+P254+P267+P316+P329</f>
        <v>0</v>
      </c>
      <c r="Q121" s="79"/>
      <c r="R121" s="162">
        <f>R122+R254+R267+R316+R329</f>
        <v>0</v>
      </c>
      <c r="S121" s="79"/>
      <c r="T121" s="163">
        <f>T122+T254+T267+T316+T329</f>
        <v>0</v>
      </c>
      <c r="U121" s="34"/>
      <c r="V121" s="34"/>
      <c r="W121" s="34"/>
      <c r="X121" s="34"/>
      <c r="Y121" s="34"/>
      <c r="Z121" s="34"/>
      <c r="AA121" s="34"/>
      <c r="AB121" s="34"/>
      <c r="AC121" s="34"/>
      <c r="AD121" s="34"/>
      <c r="AE121" s="34"/>
      <c r="AT121" s="17" t="s">
        <v>72</v>
      </c>
      <c r="AU121" s="17" t="s">
        <v>106</v>
      </c>
      <c r="BK121" s="164">
        <f>BK122+BK254+BK267+BK316+BK329</f>
        <v>0</v>
      </c>
    </row>
    <row r="122" spans="1:65" s="11" customFormat="1" ht="25.9" customHeight="1">
      <c r="B122" s="165"/>
      <c r="C122" s="166"/>
      <c r="D122" s="167" t="s">
        <v>72</v>
      </c>
      <c r="E122" s="168" t="s">
        <v>250</v>
      </c>
      <c r="F122" s="168" t="s">
        <v>2296</v>
      </c>
      <c r="G122" s="166"/>
      <c r="H122" s="166"/>
      <c r="I122" s="169"/>
      <c r="J122" s="170">
        <f>BK122</f>
        <v>0</v>
      </c>
      <c r="K122" s="166"/>
      <c r="L122" s="171"/>
      <c r="M122" s="172"/>
      <c r="N122" s="173"/>
      <c r="O122" s="173"/>
      <c r="P122" s="174">
        <f>SUM(P123:P253)</f>
        <v>0</v>
      </c>
      <c r="Q122" s="173"/>
      <c r="R122" s="174">
        <f>SUM(R123:R253)</f>
        <v>0</v>
      </c>
      <c r="S122" s="173"/>
      <c r="T122" s="175">
        <f>SUM(T123:T253)</f>
        <v>0</v>
      </c>
      <c r="AR122" s="176" t="s">
        <v>81</v>
      </c>
      <c r="AT122" s="177" t="s">
        <v>72</v>
      </c>
      <c r="AU122" s="177" t="s">
        <v>73</v>
      </c>
      <c r="AY122" s="176" t="s">
        <v>124</v>
      </c>
      <c r="BK122" s="178">
        <f>SUM(BK123:BK253)</f>
        <v>0</v>
      </c>
    </row>
    <row r="123" spans="1:65" s="2" customFormat="1" ht="24.2" customHeight="1">
      <c r="A123" s="34"/>
      <c r="B123" s="35"/>
      <c r="C123" s="179" t="s">
        <v>81</v>
      </c>
      <c r="D123" s="179" t="s">
        <v>125</v>
      </c>
      <c r="E123" s="180" t="s">
        <v>2297</v>
      </c>
      <c r="F123" s="181" t="s">
        <v>2298</v>
      </c>
      <c r="G123" s="182" t="s">
        <v>216</v>
      </c>
      <c r="H123" s="183">
        <v>133.19999999999999</v>
      </c>
      <c r="I123" s="184"/>
      <c r="J123" s="185">
        <f>ROUND(I123*H123,2)</f>
        <v>0</v>
      </c>
      <c r="K123" s="186"/>
      <c r="L123" s="39"/>
      <c r="M123" s="187" t="s">
        <v>1</v>
      </c>
      <c r="N123" s="188" t="s">
        <v>38</v>
      </c>
      <c r="O123" s="71"/>
      <c r="P123" s="189">
        <f>O123*H123</f>
        <v>0</v>
      </c>
      <c r="Q123" s="189">
        <v>0</v>
      </c>
      <c r="R123" s="189">
        <f>Q123*H123</f>
        <v>0</v>
      </c>
      <c r="S123" s="189">
        <v>0</v>
      </c>
      <c r="T123" s="190">
        <f>S123*H123</f>
        <v>0</v>
      </c>
      <c r="U123" s="34"/>
      <c r="V123" s="34"/>
      <c r="W123" s="34"/>
      <c r="X123" s="34"/>
      <c r="Y123" s="34"/>
      <c r="Z123" s="34"/>
      <c r="AA123" s="34"/>
      <c r="AB123" s="34"/>
      <c r="AC123" s="34"/>
      <c r="AD123" s="34"/>
      <c r="AE123" s="34"/>
      <c r="AR123" s="191" t="s">
        <v>129</v>
      </c>
      <c r="AT123" s="191" t="s">
        <v>125</v>
      </c>
      <c r="AU123" s="191" t="s">
        <v>81</v>
      </c>
      <c r="AY123" s="17" t="s">
        <v>124</v>
      </c>
      <c r="BE123" s="192">
        <f>IF(N123="základní",J123,0)</f>
        <v>0</v>
      </c>
      <c r="BF123" s="192">
        <f>IF(N123="snížená",J123,0)</f>
        <v>0</v>
      </c>
      <c r="BG123" s="192">
        <f>IF(N123="zákl. přenesená",J123,0)</f>
        <v>0</v>
      </c>
      <c r="BH123" s="192">
        <f>IF(N123="sníž. přenesená",J123,0)</f>
        <v>0</v>
      </c>
      <c r="BI123" s="192">
        <f>IF(N123="nulová",J123,0)</f>
        <v>0</v>
      </c>
      <c r="BJ123" s="17" t="s">
        <v>81</v>
      </c>
      <c r="BK123" s="192">
        <f>ROUND(I123*H123,2)</f>
        <v>0</v>
      </c>
      <c r="BL123" s="17" t="s">
        <v>129</v>
      </c>
      <c r="BM123" s="191" t="s">
        <v>83</v>
      </c>
    </row>
    <row r="124" spans="1:65" s="2" customFormat="1" ht="48.75">
      <c r="A124" s="34"/>
      <c r="B124" s="35"/>
      <c r="C124" s="36"/>
      <c r="D124" s="193" t="s">
        <v>130</v>
      </c>
      <c r="E124" s="36"/>
      <c r="F124" s="194" t="s">
        <v>2299</v>
      </c>
      <c r="G124" s="36"/>
      <c r="H124" s="36"/>
      <c r="I124" s="195"/>
      <c r="J124" s="36"/>
      <c r="K124" s="36"/>
      <c r="L124" s="39"/>
      <c r="M124" s="196"/>
      <c r="N124" s="197"/>
      <c r="O124" s="71"/>
      <c r="P124" s="71"/>
      <c r="Q124" s="71"/>
      <c r="R124" s="71"/>
      <c r="S124" s="71"/>
      <c r="T124" s="72"/>
      <c r="U124" s="34"/>
      <c r="V124" s="34"/>
      <c r="W124" s="34"/>
      <c r="X124" s="34"/>
      <c r="Y124" s="34"/>
      <c r="Z124" s="34"/>
      <c r="AA124" s="34"/>
      <c r="AB124" s="34"/>
      <c r="AC124" s="34"/>
      <c r="AD124" s="34"/>
      <c r="AE124" s="34"/>
      <c r="AT124" s="17" t="s">
        <v>130</v>
      </c>
      <c r="AU124" s="17" t="s">
        <v>81</v>
      </c>
    </row>
    <row r="125" spans="1:65" s="12" customFormat="1" ht="11.25">
      <c r="B125" s="203"/>
      <c r="C125" s="204"/>
      <c r="D125" s="193" t="s">
        <v>200</v>
      </c>
      <c r="E125" s="205" t="s">
        <v>1</v>
      </c>
      <c r="F125" s="206" t="s">
        <v>2300</v>
      </c>
      <c r="G125" s="204"/>
      <c r="H125" s="205" t="s">
        <v>1</v>
      </c>
      <c r="I125" s="207"/>
      <c r="J125" s="204"/>
      <c r="K125" s="204"/>
      <c r="L125" s="208"/>
      <c r="M125" s="209"/>
      <c r="N125" s="210"/>
      <c r="O125" s="210"/>
      <c r="P125" s="210"/>
      <c r="Q125" s="210"/>
      <c r="R125" s="210"/>
      <c r="S125" s="210"/>
      <c r="T125" s="211"/>
      <c r="AT125" s="212" t="s">
        <v>200</v>
      </c>
      <c r="AU125" s="212" t="s">
        <v>81</v>
      </c>
      <c r="AV125" s="12" t="s">
        <v>81</v>
      </c>
      <c r="AW125" s="12" t="s">
        <v>30</v>
      </c>
      <c r="AX125" s="12" t="s">
        <v>73</v>
      </c>
      <c r="AY125" s="212" t="s">
        <v>124</v>
      </c>
    </row>
    <row r="126" spans="1:65" s="12" customFormat="1" ht="11.25">
      <c r="B126" s="203"/>
      <c r="C126" s="204"/>
      <c r="D126" s="193" t="s">
        <v>200</v>
      </c>
      <c r="E126" s="205" t="s">
        <v>1</v>
      </c>
      <c r="F126" s="206" t="s">
        <v>2301</v>
      </c>
      <c r="G126" s="204"/>
      <c r="H126" s="205" t="s">
        <v>1</v>
      </c>
      <c r="I126" s="207"/>
      <c r="J126" s="204"/>
      <c r="K126" s="204"/>
      <c r="L126" s="208"/>
      <c r="M126" s="209"/>
      <c r="N126" s="210"/>
      <c r="O126" s="210"/>
      <c r="P126" s="210"/>
      <c r="Q126" s="210"/>
      <c r="R126" s="210"/>
      <c r="S126" s="210"/>
      <c r="T126" s="211"/>
      <c r="AT126" s="212" t="s">
        <v>200</v>
      </c>
      <c r="AU126" s="212" t="s">
        <v>81</v>
      </c>
      <c r="AV126" s="12" t="s">
        <v>81</v>
      </c>
      <c r="AW126" s="12" t="s">
        <v>30</v>
      </c>
      <c r="AX126" s="12" t="s">
        <v>73</v>
      </c>
      <c r="AY126" s="212" t="s">
        <v>124</v>
      </c>
    </row>
    <row r="127" spans="1:65" s="13" customFormat="1" ht="11.25">
      <c r="B127" s="213"/>
      <c r="C127" s="214"/>
      <c r="D127" s="193" t="s">
        <v>200</v>
      </c>
      <c r="E127" s="215" t="s">
        <v>1</v>
      </c>
      <c r="F127" s="216" t="s">
        <v>2302</v>
      </c>
      <c r="G127" s="214"/>
      <c r="H127" s="217">
        <v>133.19999999999999</v>
      </c>
      <c r="I127" s="218"/>
      <c r="J127" s="214"/>
      <c r="K127" s="214"/>
      <c r="L127" s="219"/>
      <c r="M127" s="220"/>
      <c r="N127" s="221"/>
      <c r="O127" s="221"/>
      <c r="P127" s="221"/>
      <c r="Q127" s="221"/>
      <c r="R127" s="221"/>
      <c r="S127" s="221"/>
      <c r="T127" s="222"/>
      <c r="AT127" s="223" t="s">
        <v>200</v>
      </c>
      <c r="AU127" s="223" t="s">
        <v>81</v>
      </c>
      <c r="AV127" s="13" t="s">
        <v>83</v>
      </c>
      <c r="AW127" s="13" t="s">
        <v>30</v>
      </c>
      <c r="AX127" s="13" t="s">
        <v>73</v>
      </c>
      <c r="AY127" s="223" t="s">
        <v>124</v>
      </c>
    </row>
    <row r="128" spans="1:65" s="14" customFormat="1" ht="11.25">
      <c r="B128" s="224"/>
      <c r="C128" s="225"/>
      <c r="D128" s="193" t="s">
        <v>200</v>
      </c>
      <c r="E128" s="226" t="s">
        <v>1</v>
      </c>
      <c r="F128" s="227" t="s">
        <v>205</v>
      </c>
      <c r="G128" s="225"/>
      <c r="H128" s="228">
        <v>133.19999999999999</v>
      </c>
      <c r="I128" s="229"/>
      <c r="J128" s="225"/>
      <c r="K128" s="225"/>
      <c r="L128" s="230"/>
      <c r="M128" s="231"/>
      <c r="N128" s="232"/>
      <c r="O128" s="232"/>
      <c r="P128" s="232"/>
      <c r="Q128" s="232"/>
      <c r="R128" s="232"/>
      <c r="S128" s="232"/>
      <c r="T128" s="233"/>
      <c r="AT128" s="234" t="s">
        <v>200</v>
      </c>
      <c r="AU128" s="234" t="s">
        <v>81</v>
      </c>
      <c r="AV128" s="14" t="s">
        <v>129</v>
      </c>
      <c r="AW128" s="14" t="s">
        <v>30</v>
      </c>
      <c r="AX128" s="14" t="s">
        <v>81</v>
      </c>
      <c r="AY128" s="234" t="s">
        <v>124</v>
      </c>
    </row>
    <row r="129" spans="1:65" s="2" customFormat="1" ht="24.2" customHeight="1">
      <c r="A129" s="34"/>
      <c r="B129" s="35"/>
      <c r="C129" s="179" t="s">
        <v>83</v>
      </c>
      <c r="D129" s="179" t="s">
        <v>125</v>
      </c>
      <c r="E129" s="180" t="s">
        <v>2303</v>
      </c>
      <c r="F129" s="181" t="s">
        <v>2304</v>
      </c>
      <c r="G129" s="182" t="s">
        <v>216</v>
      </c>
      <c r="H129" s="183">
        <v>273.39999999999998</v>
      </c>
      <c r="I129" s="184"/>
      <c r="J129" s="185">
        <f>ROUND(I129*H129,2)</f>
        <v>0</v>
      </c>
      <c r="K129" s="186"/>
      <c r="L129" s="39"/>
      <c r="M129" s="187" t="s">
        <v>1</v>
      </c>
      <c r="N129" s="188" t="s">
        <v>38</v>
      </c>
      <c r="O129" s="71"/>
      <c r="P129" s="189">
        <f>O129*H129</f>
        <v>0</v>
      </c>
      <c r="Q129" s="189">
        <v>0</v>
      </c>
      <c r="R129" s="189">
        <f>Q129*H129</f>
        <v>0</v>
      </c>
      <c r="S129" s="189">
        <v>0</v>
      </c>
      <c r="T129" s="190">
        <f>S129*H129</f>
        <v>0</v>
      </c>
      <c r="U129" s="34"/>
      <c r="V129" s="34"/>
      <c r="W129" s="34"/>
      <c r="X129" s="34"/>
      <c r="Y129" s="34"/>
      <c r="Z129" s="34"/>
      <c r="AA129" s="34"/>
      <c r="AB129" s="34"/>
      <c r="AC129" s="34"/>
      <c r="AD129" s="34"/>
      <c r="AE129" s="34"/>
      <c r="AR129" s="191" t="s">
        <v>129</v>
      </c>
      <c r="AT129" s="191" t="s">
        <v>125</v>
      </c>
      <c r="AU129" s="191" t="s">
        <v>81</v>
      </c>
      <c r="AY129" s="17" t="s">
        <v>124</v>
      </c>
      <c r="BE129" s="192">
        <f>IF(N129="základní",J129,0)</f>
        <v>0</v>
      </c>
      <c r="BF129" s="192">
        <f>IF(N129="snížená",J129,0)</f>
        <v>0</v>
      </c>
      <c r="BG129" s="192">
        <f>IF(N129="zákl. přenesená",J129,0)</f>
        <v>0</v>
      </c>
      <c r="BH129" s="192">
        <f>IF(N129="sníž. přenesená",J129,0)</f>
        <v>0</v>
      </c>
      <c r="BI129" s="192">
        <f>IF(N129="nulová",J129,0)</f>
        <v>0</v>
      </c>
      <c r="BJ129" s="17" t="s">
        <v>81</v>
      </c>
      <c r="BK129" s="192">
        <f>ROUND(I129*H129,2)</f>
        <v>0</v>
      </c>
      <c r="BL129" s="17" t="s">
        <v>129</v>
      </c>
      <c r="BM129" s="191" t="s">
        <v>129</v>
      </c>
    </row>
    <row r="130" spans="1:65" s="2" customFormat="1" ht="48.75">
      <c r="A130" s="34"/>
      <c r="B130" s="35"/>
      <c r="C130" s="36"/>
      <c r="D130" s="193" t="s">
        <v>130</v>
      </c>
      <c r="E130" s="36"/>
      <c r="F130" s="194" t="s">
        <v>2305</v>
      </c>
      <c r="G130" s="36"/>
      <c r="H130" s="36"/>
      <c r="I130" s="195"/>
      <c r="J130" s="36"/>
      <c r="K130" s="36"/>
      <c r="L130" s="39"/>
      <c r="M130" s="196"/>
      <c r="N130" s="197"/>
      <c r="O130" s="71"/>
      <c r="P130" s="71"/>
      <c r="Q130" s="71"/>
      <c r="R130" s="71"/>
      <c r="S130" s="71"/>
      <c r="T130" s="72"/>
      <c r="U130" s="34"/>
      <c r="V130" s="34"/>
      <c r="W130" s="34"/>
      <c r="X130" s="34"/>
      <c r="Y130" s="34"/>
      <c r="Z130" s="34"/>
      <c r="AA130" s="34"/>
      <c r="AB130" s="34"/>
      <c r="AC130" s="34"/>
      <c r="AD130" s="34"/>
      <c r="AE130" s="34"/>
      <c r="AT130" s="17" t="s">
        <v>130</v>
      </c>
      <c r="AU130" s="17" t="s">
        <v>81</v>
      </c>
    </row>
    <row r="131" spans="1:65" s="12" customFormat="1" ht="11.25">
      <c r="B131" s="203"/>
      <c r="C131" s="204"/>
      <c r="D131" s="193" t="s">
        <v>200</v>
      </c>
      <c r="E131" s="205" t="s">
        <v>1</v>
      </c>
      <c r="F131" s="206" t="s">
        <v>2306</v>
      </c>
      <c r="G131" s="204"/>
      <c r="H131" s="205" t="s">
        <v>1</v>
      </c>
      <c r="I131" s="207"/>
      <c r="J131" s="204"/>
      <c r="K131" s="204"/>
      <c r="L131" s="208"/>
      <c r="M131" s="209"/>
      <c r="N131" s="210"/>
      <c r="O131" s="210"/>
      <c r="P131" s="210"/>
      <c r="Q131" s="210"/>
      <c r="R131" s="210"/>
      <c r="S131" s="210"/>
      <c r="T131" s="211"/>
      <c r="AT131" s="212" t="s">
        <v>200</v>
      </c>
      <c r="AU131" s="212" t="s">
        <v>81</v>
      </c>
      <c r="AV131" s="12" t="s">
        <v>81</v>
      </c>
      <c r="AW131" s="12" t="s">
        <v>30</v>
      </c>
      <c r="AX131" s="12" t="s">
        <v>73</v>
      </c>
      <c r="AY131" s="212" t="s">
        <v>124</v>
      </c>
    </row>
    <row r="132" spans="1:65" s="12" customFormat="1" ht="11.25">
      <c r="B132" s="203"/>
      <c r="C132" s="204"/>
      <c r="D132" s="193" t="s">
        <v>200</v>
      </c>
      <c r="E132" s="205" t="s">
        <v>1</v>
      </c>
      <c r="F132" s="206" t="s">
        <v>2307</v>
      </c>
      <c r="G132" s="204"/>
      <c r="H132" s="205" t="s">
        <v>1</v>
      </c>
      <c r="I132" s="207"/>
      <c r="J132" s="204"/>
      <c r="K132" s="204"/>
      <c r="L132" s="208"/>
      <c r="M132" s="209"/>
      <c r="N132" s="210"/>
      <c r="O132" s="210"/>
      <c r="P132" s="210"/>
      <c r="Q132" s="210"/>
      <c r="R132" s="210"/>
      <c r="S132" s="210"/>
      <c r="T132" s="211"/>
      <c r="AT132" s="212" t="s">
        <v>200</v>
      </c>
      <c r="AU132" s="212" t="s">
        <v>81</v>
      </c>
      <c r="AV132" s="12" t="s">
        <v>81</v>
      </c>
      <c r="AW132" s="12" t="s">
        <v>30</v>
      </c>
      <c r="AX132" s="12" t="s">
        <v>73</v>
      </c>
      <c r="AY132" s="212" t="s">
        <v>124</v>
      </c>
    </row>
    <row r="133" spans="1:65" s="13" customFormat="1" ht="11.25">
      <c r="B133" s="213"/>
      <c r="C133" s="214"/>
      <c r="D133" s="193" t="s">
        <v>200</v>
      </c>
      <c r="E133" s="215" t="s">
        <v>1</v>
      </c>
      <c r="F133" s="216" t="s">
        <v>2308</v>
      </c>
      <c r="G133" s="214"/>
      <c r="H133" s="217">
        <v>273.39999999999998</v>
      </c>
      <c r="I133" s="218"/>
      <c r="J133" s="214"/>
      <c r="K133" s="214"/>
      <c r="L133" s="219"/>
      <c r="M133" s="220"/>
      <c r="N133" s="221"/>
      <c r="O133" s="221"/>
      <c r="P133" s="221"/>
      <c r="Q133" s="221"/>
      <c r="R133" s="221"/>
      <c r="S133" s="221"/>
      <c r="T133" s="222"/>
      <c r="AT133" s="223" t="s">
        <v>200</v>
      </c>
      <c r="AU133" s="223" t="s">
        <v>81</v>
      </c>
      <c r="AV133" s="13" t="s">
        <v>83</v>
      </c>
      <c r="AW133" s="13" t="s">
        <v>30</v>
      </c>
      <c r="AX133" s="13" t="s">
        <v>73</v>
      </c>
      <c r="AY133" s="223" t="s">
        <v>124</v>
      </c>
    </row>
    <row r="134" spans="1:65" s="14" customFormat="1" ht="11.25">
      <c r="B134" s="224"/>
      <c r="C134" s="225"/>
      <c r="D134" s="193" t="s">
        <v>200</v>
      </c>
      <c r="E134" s="226" t="s">
        <v>1</v>
      </c>
      <c r="F134" s="227" t="s">
        <v>205</v>
      </c>
      <c r="G134" s="225"/>
      <c r="H134" s="228">
        <v>273.39999999999998</v>
      </c>
      <c r="I134" s="229"/>
      <c r="J134" s="225"/>
      <c r="K134" s="225"/>
      <c r="L134" s="230"/>
      <c r="M134" s="231"/>
      <c r="N134" s="232"/>
      <c r="O134" s="232"/>
      <c r="P134" s="232"/>
      <c r="Q134" s="232"/>
      <c r="R134" s="232"/>
      <c r="S134" s="232"/>
      <c r="T134" s="233"/>
      <c r="AT134" s="234" t="s">
        <v>200</v>
      </c>
      <c r="AU134" s="234" t="s">
        <v>81</v>
      </c>
      <c r="AV134" s="14" t="s">
        <v>129</v>
      </c>
      <c r="AW134" s="14" t="s">
        <v>30</v>
      </c>
      <c r="AX134" s="14" t="s">
        <v>81</v>
      </c>
      <c r="AY134" s="234" t="s">
        <v>124</v>
      </c>
    </row>
    <row r="135" spans="1:65" s="2" customFormat="1" ht="24.2" customHeight="1">
      <c r="A135" s="34"/>
      <c r="B135" s="35"/>
      <c r="C135" s="179" t="s">
        <v>135</v>
      </c>
      <c r="D135" s="179" t="s">
        <v>125</v>
      </c>
      <c r="E135" s="180" t="s">
        <v>2309</v>
      </c>
      <c r="F135" s="181" t="s">
        <v>2310</v>
      </c>
      <c r="G135" s="182" t="s">
        <v>216</v>
      </c>
      <c r="H135" s="183">
        <v>133.19999999999999</v>
      </c>
      <c r="I135" s="184"/>
      <c r="J135" s="185">
        <f>ROUND(I135*H135,2)</f>
        <v>0</v>
      </c>
      <c r="K135" s="186"/>
      <c r="L135" s="39"/>
      <c r="M135" s="187" t="s">
        <v>1</v>
      </c>
      <c r="N135" s="188" t="s">
        <v>38</v>
      </c>
      <c r="O135" s="71"/>
      <c r="P135" s="189">
        <f>O135*H135</f>
        <v>0</v>
      </c>
      <c r="Q135" s="189">
        <v>0</v>
      </c>
      <c r="R135" s="189">
        <f>Q135*H135</f>
        <v>0</v>
      </c>
      <c r="S135" s="189">
        <v>0</v>
      </c>
      <c r="T135" s="190">
        <f>S135*H135</f>
        <v>0</v>
      </c>
      <c r="U135" s="34"/>
      <c r="V135" s="34"/>
      <c r="W135" s="34"/>
      <c r="X135" s="34"/>
      <c r="Y135" s="34"/>
      <c r="Z135" s="34"/>
      <c r="AA135" s="34"/>
      <c r="AB135" s="34"/>
      <c r="AC135" s="34"/>
      <c r="AD135" s="34"/>
      <c r="AE135" s="34"/>
      <c r="AR135" s="191" t="s">
        <v>129</v>
      </c>
      <c r="AT135" s="191" t="s">
        <v>125</v>
      </c>
      <c r="AU135" s="191" t="s">
        <v>81</v>
      </c>
      <c r="AY135" s="17" t="s">
        <v>124</v>
      </c>
      <c r="BE135" s="192">
        <f>IF(N135="základní",J135,0)</f>
        <v>0</v>
      </c>
      <c r="BF135" s="192">
        <f>IF(N135="snížená",J135,0)</f>
        <v>0</v>
      </c>
      <c r="BG135" s="192">
        <f>IF(N135="zákl. přenesená",J135,0)</f>
        <v>0</v>
      </c>
      <c r="BH135" s="192">
        <f>IF(N135="sníž. přenesená",J135,0)</f>
        <v>0</v>
      </c>
      <c r="BI135" s="192">
        <f>IF(N135="nulová",J135,0)</f>
        <v>0</v>
      </c>
      <c r="BJ135" s="17" t="s">
        <v>81</v>
      </c>
      <c r="BK135" s="192">
        <f>ROUND(I135*H135,2)</f>
        <v>0</v>
      </c>
      <c r="BL135" s="17" t="s">
        <v>129</v>
      </c>
      <c r="BM135" s="191" t="s">
        <v>138</v>
      </c>
    </row>
    <row r="136" spans="1:65" s="2" customFormat="1" ht="48.75">
      <c r="A136" s="34"/>
      <c r="B136" s="35"/>
      <c r="C136" s="36"/>
      <c r="D136" s="193" t="s">
        <v>130</v>
      </c>
      <c r="E136" s="36"/>
      <c r="F136" s="194" t="s">
        <v>2311</v>
      </c>
      <c r="G136" s="36"/>
      <c r="H136" s="36"/>
      <c r="I136" s="195"/>
      <c r="J136" s="36"/>
      <c r="K136" s="36"/>
      <c r="L136" s="39"/>
      <c r="M136" s="196"/>
      <c r="N136" s="197"/>
      <c r="O136" s="71"/>
      <c r="P136" s="71"/>
      <c r="Q136" s="71"/>
      <c r="R136" s="71"/>
      <c r="S136" s="71"/>
      <c r="T136" s="72"/>
      <c r="U136" s="34"/>
      <c r="V136" s="34"/>
      <c r="W136" s="34"/>
      <c r="X136" s="34"/>
      <c r="Y136" s="34"/>
      <c r="Z136" s="34"/>
      <c r="AA136" s="34"/>
      <c r="AB136" s="34"/>
      <c r="AC136" s="34"/>
      <c r="AD136" s="34"/>
      <c r="AE136" s="34"/>
      <c r="AT136" s="17" t="s">
        <v>130</v>
      </c>
      <c r="AU136" s="17" t="s">
        <v>81</v>
      </c>
    </row>
    <row r="137" spans="1:65" s="12" customFormat="1" ht="11.25">
      <c r="B137" s="203"/>
      <c r="C137" s="204"/>
      <c r="D137" s="193" t="s">
        <v>200</v>
      </c>
      <c r="E137" s="205" t="s">
        <v>1</v>
      </c>
      <c r="F137" s="206" t="s">
        <v>2312</v>
      </c>
      <c r="G137" s="204"/>
      <c r="H137" s="205" t="s">
        <v>1</v>
      </c>
      <c r="I137" s="207"/>
      <c r="J137" s="204"/>
      <c r="K137" s="204"/>
      <c r="L137" s="208"/>
      <c r="M137" s="209"/>
      <c r="N137" s="210"/>
      <c r="O137" s="210"/>
      <c r="P137" s="210"/>
      <c r="Q137" s="210"/>
      <c r="R137" s="210"/>
      <c r="S137" s="210"/>
      <c r="T137" s="211"/>
      <c r="AT137" s="212" t="s">
        <v>200</v>
      </c>
      <c r="AU137" s="212" t="s">
        <v>81</v>
      </c>
      <c r="AV137" s="12" t="s">
        <v>81</v>
      </c>
      <c r="AW137" s="12" t="s">
        <v>30</v>
      </c>
      <c r="AX137" s="12" t="s">
        <v>73</v>
      </c>
      <c r="AY137" s="212" t="s">
        <v>124</v>
      </c>
    </row>
    <row r="138" spans="1:65" s="12" customFormat="1" ht="11.25">
      <c r="B138" s="203"/>
      <c r="C138" s="204"/>
      <c r="D138" s="193" t="s">
        <v>200</v>
      </c>
      <c r="E138" s="205" t="s">
        <v>1</v>
      </c>
      <c r="F138" s="206" t="s">
        <v>2301</v>
      </c>
      <c r="G138" s="204"/>
      <c r="H138" s="205" t="s">
        <v>1</v>
      </c>
      <c r="I138" s="207"/>
      <c r="J138" s="204"/>
      <c r="K138" s="204"/>
      <c r="L138" s="208"/>
      <c r="M138" s="209"/>
      <c r="N138" s="210"/>
      <c r="O138" s="210"/>
      <c r="P138" s="210"/>
      <c r="Q138" s="210"/>
      <c r="R138" s="210"/>
      <c r="S138" s="210"/>
      <c r="T138" s="211"/>
      <c r="AT138" s="212" t="s">
        <v>200</v>
      </c>
      <c r="AU138" s="212" t="s">
        <v>81</v>
      </c>
      <c r="AV138" s="12" t="s">
        <v>81</v>
      </c>
      <c r="AW138" s="12" t="s">
        <v>30</v>
      </c>
      <c r="AX138" s="12" t="s">
        <v>73</v>
      </c>
      <c r="AY138" s="212" t="s">
        <v>124</v>
      </c>
    </row>
    <row r="139" spans="1:65" s="13" customFormat="1" ht="11.25">
      <c r="B139" s="213"/>
      <c r="C139" s="214"/>
      <c r="D139" s="193" t="s">
        <v>200</v>
      </c>
      <c r="E139" s="215" t="s">
        <v>1</v>
      </c>
      <c r="F139" s="216" t="s">
        <v>2302</v>
      </c>
      <c r="G139" s="214"/>
      <c r="H139" s="217">
        <v>133.19999999999999</v>
      </c>
      <c r="I139" s="218"/>
      <c r="J139" s="214"/>
      <c r="K139" s="214"/>
      <c r="L139" s="219"/>
      <c r="M139" s="220"/>
      <c r="N139" s="221"/>
      <c r="O139" s="221"/>
      <c r="P139" s="221"/>
      <c r="Q139" s="221"/>
      <c r="R139" s="221"/>
      <c r="S139" s="221"/>
      <c r="T139" s="222"/>
      <c r="AT139" s="223" t="s">
        <v>200</v>
      </c>
      <c r="AU139" s="223" t="s">
        <v>81</v>
      </c>
      <c r="AV139" s="13" t="s">
        <v>83</v>
      </c>
      <c r="AW139" s="13" t="s">
        <v>30</v>
      </c>
      <c r="AX139" s="13" t="s">
        <v>73</v>
      </c>
      <c r="AY139" s="223" t="s">
        <v>124</v>
      </c>
    </row>
    <row r="140" spans="1:65" s="14" customFormat="1" ht="11.25">
      <c r="B140" s="224"/>
      <c r="C140" s="225"/>
      <c r="D140" s="193" t="s">
        <v>200</v>
      </c>
      <c r="E140" s="226" t="s">
        <v>1</v>
      </c>
      <c r="F140" s="227" t="s">
        <v>205</v>
      </c>
      <c r="G140" s="225"/>
      <c r="H140" s="228">
        <v>133.19999999999999</v>
      </c>
      <c r="I140" s="229"/>
      <c r="J140" s="225"/>
      <c r="K140" s="225"/>
      <c r="L140" s="230"/>
      <c r="M140" s="231"/>
      <c r="N140" s="232"/>
      <c r="O140" s="232"/>
      <c r="P140" s="232"/>
      <c r="Q140" s="232"/>
      <c r="R140" s="232"/>
      <c r="S140" s="232"/>
      <c r="T140" s="233"/>
      <c r="AT140" s="234" t="s">
        <v>200</v>
      </c>
      <c r="AU140" s="234" t="s">
        <v>81</v>
      </c>
      <c r="AV140" s="14" t="s">
        <v>129</v>
      </c>
      <c r="AW140" s="14" t="s">
        <v>30</v>
      </c>
      <c r="AX140" s="14" t="s">
        <v>81</v>
      </c>
      <c r="AY140" s="234" t="s">
        <v>124</v>
      </c>
    </row>
    <row r="141" spans="1:65" s="2" customFormat="1" ht="24.2" customHeight="1">
      <c r="A141" s="34"/>
      <c r="B141" s="35"/>
      <c r="C141" s="179" t="s">
        <v>129</v>
      </c>
      <c r="D141" s="179" t="s">
        <v>125</v>
      </c>
      <c r="E141" s="180" t="s">
        <v>2313</v>
      </c>
      <c r="F141" s="181" t="s">
        <v>2314</v>
      </c>
      <c r="G141" s="182" t="s">
        <v>216</v>
      </c>
      <c r="H141" s="183">
        <v>273.39999999999998</v>
      </c>
      <c r="I141" s="184"/>
      <c r="J141" s="185">
        <f>ROUND(I141*H141,2)</f>
        <v>0</v>
      </c>
      <c r="K141" s="186"/>
      <c r="L141" s="39"/>
      <c r="M141" s="187" t="s">
        <v>1</v>
      </c>
      <c r="N141" s="188" t="s">
        <v>38</v>
      </c>
      <c r="O141" s="71"/>
      <c r="P141" s="189">
        <f>O141*H141</f>
        <v>0</v>
      </c>
      <c r="Q141" s="189">
        <v>0</v>
      </c>
      <c r="R141" s="189">
        <f>Q141*H141</f>
        <v>0</v>
      </c>
      <c r="S141" s="189">
        <v>0</v>
      </c>
      <c r="T141" s="190">
        <f>S141*H141</f>
        <v>0</v>
      </c>
      <c r="U141" s="34"/>
      <c r="V141" s="34"/>
      <c r="W141" s="34"/>
      <c r="X141" s="34"/>
      <c r="Y141" s="34"/>
      <c r="Z141" s="34"/>
      <c r="AA141" s="34"/>
      <c r="AB141" s="34"/>
      <c r="AC141" s="34"/>
      <c r="AD141" s="34"/>
      <c r="AE141" s="34"/>
      <c r="AR141" s="191" t="s">
        <v>129</v>
      </c>
      <c r="AT141" s="191" t="s">
        <v>125</v>
      </c>
      <c r="AU141" s="191" t="s">
        <v>81</v>
      </c>
      <c r="AY141" s="17" t="s">
        <v>124</v>
      </c>
      <c r="BE141" s="192">
        <f>IF(N141="základní",J141,0)</f>
        <v>0</v>
      </c>
      <c r="BF141" s="192">
        <f>IF(N141="snížená",J141,0)</f>
        <v>0</v>
      </c>
      <c r="BG141" s="192">
        <f>IF(N141="zákl. přenesená",J141,0)</f>
        <v>0</v>
      </c>
      <c r="BH141" s="192">
        <f>IF(N141="sníž. přenesená",J141,0)</f>
        <v>0</v>
      </c>
      <c r="BI141" s="192">
        <f>IF(N141="nulová",J141,0)</f>
        <v>0</v>
      </c>
      <c r="BJ141" s="17" t="s">
        <v>81</v>
      </c>
      <c r="BK141" s="192">
        <f>ROUND(I141*H141,2)</f>
        <v>0</v>
      </c>
      <c r="BL141" s="17" t="s">
        <v>129</v>
      </c>
      <c r="BM141" s="191" t="s">
        <v>142</v>
      </c>
    </row>
    <row r="142" spans="1:65" s="2" customFormat="1" ht="48.75">
      <c r="A142" s="34"/>
      <c r="B142" s="35"/>
      <c r="C142" s="36"/>
      <c r="D142" s="193" t="s">
        <v>130</v>
      </c>
      <c r="E142" s="36"/>
      <c r="F142" s="194" t="s">
        <v>2315</v>
      </c>
      <c r="G142" s="36"/>
      <c r="H142" s="36"/>
      <c r="I142" s="195"/>
      <c r="J142" s="36"/>
      <c r="K142" s="36"/>
      <c r="L142" s="39"/>
      <c r="M142" s="196"/>
      <c r="N142" s="197"/>
      <c r="O142" s="71"/>
      <c r="P142" s="71"/>
      <c r="Q142" s="71"/>
      <c r="R142" s="71"/>
      <c r="S142" s="71"/>
      <c r="T142" s="72"/>
      <c r="U142" s="34"/>
      <c r="V142" s="34"/>
      <c r="W142" s="34"/>
      <c r="X142" s="34"/>
      <c r="Y142" s="34"/>
      <c r="Z142" s="34"/>
      <c r="AA142" s="34"/>
      <c r="AB142" s="34"/>
      <c r="AC142" s="34"/>
      <c r="AD142" s="34"/>
      <c r="AE142" s="34"/>
      <c r="AT142" s="17" t="s">
        <v>130</v>
      </c>
      <c r="AU142" s="17" t="s">
        <v>81</v>
      </c>
    </row>
    <row r="143" spans="1:65" s="12" customFormat="1" ht="11.25">
      <c r="B143" s="203"/>
      <c r="C143" s="204"/>
      <c r="D143" s="193" t="s">
        <v>200</v>
      </c>
      <c r="E143" s="205" t="s">
        <v>1</v>
      </c>
      <c r="F143" s="206" t="s">
        <v>2316</v>
      </c>
      <c r="G143" s="204"/>
      <c r="H143" s="205" t="s">
        <v>1</v>
      </c>
      <c r="I143" s="207"/>
      <c r="J143" s="204"/>
      <c r="K143" s="204"/>
      <c r="L143" s="208"/>
      <c r="M143" s="209"/>
      <c r="N143" s="210"/>
      <c r="O143" s="210"/>
      <c r="P143" s="210"/>
      <c r="Q143" s="210"/>
      <c r="R143" s="210"/>
      <c r="S143" s="210"/>
      <c r="T143" s="211"/>
      <c r="AT143" s="212" t="s">
        <v>200</v>
      </c>
      <c r="AU143" s="212" t="s">
        <v>81</v>
      </c>
      <c r="AV143" s="12" t="s">
        <v>81</v>
      </c>
      <c r="AW143" s="12" t="s">
        <v>30</v>
      </c>
      <c r="AX143" s="12" t="s">
        <v>73</v>
      </c>
      <c r="AY143" s="212" t="s">
        <v>124</v>
      </c>
    </row>
    <row r="144" spans="1:65" s="12" customFormat="1" ht="11.25">
      <c r="B144" s="203"/>
      <c r="C144" s="204"/>
      <c r="D144" s="193" t="s">
        <v>200</v>
      </c>
      <c r="E144" s="205" t="s">
        <v>1</v>
      </c>
      <c r="F144" s="206" t="s">
        <v>2307</v>
      </c>
      <c r="G144" s="204"/>
      <c r="H144" s="205" t="s">
        <v>1</v>
      </c>
      <c r="I144" s="207"/>
      <c r="J144" s="204"/>
      <c r="K144" s="204"/>
      <c r="L144" s="208"/>
      <c r="M144" s="209"/>
      <c r="N144" s="210"/>
      <c r="O144" s="210"/>
      <c r="P144" s="210"/>
      <c r="Q144" s="210"/>
      <c r="R144" s="210"/>
      <c r="S144" s="210"/>
      <c r="T144" s="211"/>
      <c r="AT144" s="212" t="s">
        <v>200</v>
      </c>
      <c r="AU144" s="212" t="s">
        <v>81</v>
      </c>
      <c r="AV144" s="12" t="s">
        <v>81</v>
      </c>
      <c r="AW144" s="12" t="s">
        <v>30</v>
      </c>
      <c r="AX144" s="12" t="s">
        <v>73</v>
      </c>
      <c r="AY144" s="212" t="s">
        <v>124</v>
      </c>
    </row>
    <row r="145" spans="1:65" s="13" customFormat="1" ht="11.25">
      <c r="B145" s="213"/>
      <c r="C145" s="214"/>
      <c r="D145" s="193" t="s">
        <v>200</v>
      </c>
      <c r="E145" s="215" t="s">
        <v>1</v>
      </c>
      <c r="F145" s="216" t="s">
        <v>2308</v>
      </c>
      <c r="G145" s="214"/>
      <c r="H145" s="217">
        <v>273.39999999999998</v>
      </c>
      <c r="I145" s="218"/>
      <c r="J145" s="214"/>
      <c r="K145" s="214"/>
      <c r="L145" s="219"/>
      <c r="M145" s="220"/>
      <c r="N145" s="221"/>
      <c r="O145" s="221"/>
      <c r="P145" s="221"/>
      <c r="Q145" s="221"/>
      <c r="R145" s="221"/>
      <c r="S145" s="221"/>
      <c r="T145" s="222"/>
      <c r="AT145" s="223" t="s">
        <v>200</v>
      </c>
      <c r="AU145" s="223" t="s">
        <v>81</v>
      </c>
      <c r="AV145" s="13" t="s">
        <v>83</v>
      </c>
      <c r="AW145" s="13" t="s">
        <v>30</v>
      </c>
      <c r="AX145" s="13" t="s">
        <v>73</v>
      </c>
      <c r="AY145" s="223" t="s">
        <v>124</v>
      </c>
    </row>
    <row r="146" spans="1:65" s="14" customFormat="1" ht="11.25">
      <c r="B146" s="224"/>
      <c r="C146" s="225"/>
      <c r="D146" s="193" t="s">
        <v>200</v>
      </c>
      <c r="E146" s="226" t="s">
        <v>1</v>
      </c>
      <c r="F146" s="227" t="s">
        <v>205</v>
      </c>
      <c r="G146" s="225"/>
      <c r="H146" s="228">
        <v>273.39999999999998</v>
      </c>
      <c r="I146" s="229"/>
      <c r="J146" s="225"/>
      <c r="K146" s="225"/>
      <c r="L146" s="230"/>
      <c r="M146" s="231"/>
      <c r="N146" s="232"/>
      <c r="O146" s="232"/>
      <c r="P146" s="232"/>
      <c r="Q146" s="232"/>
      <c r="R146" s="232"/>
      <c r="S146" s="232"/>
      <c r="T146" s="233"/>
      <c r="AT146" s="234" t="s">
        <v>200</v>
      </c>
      <c r="AU146" s="234" t="s">
        <v>81</v>
      </c>
      <c r="AV146" s="14" t="s">
        <v>129</v>
      </c>
      <c r="AW146" s="14" t="s">
        <v>30</v>
      </c>
      <c r="AX146" s="14" t="s">
        <v>81</v>
      </c>
      <c r="AY146" s="234" t="s">
        <v>124</v>
      </c>
    </row>
    <row r="147" spans="1:65" s="2" customFormat="1" ht="16.5" customHeight="1">
      <c r="A147" s="34"/>
      <c r="B147" s="35"/>
      <c r="C147" s="179" t="s">
        <v>144</v>
      </c>
      <c r="D147" s="179" t="s">
        <v>125</v>
      </c>
      <c r="E147" s="180" t="s">
        <v>2317</v>
      </c>
      <c r="F147" s="181" t="s">
        <v>2318</v>
      </c>
      <c r="G147" s="182" t="s">
        <v>235</v>
      </c>
      <c r="H147" s="183">
        <v>235.51</v>
      </c>
      <c r="I147" s="184"/>
      <c r="J147" s="185">
        <f>ROUND(I147*H147,2)</f>
        <v>0</v>
      </c>
      <c r="K147" s="186"/>
      <c r="L147" s="39"/>
      <c r="M147" s="187" t="s">
        <v>1</v>
      </c>
      <c r="N147" s="188" t="s">
        <v>38</v>
      </c>
      <c r="O147" s="71"/>
      <c r="P147" s="189">
        <f>O147*H147</f>
        <v>0</v>
      </c>
      <c r="Q147" s="189">
        <v>0</v>
      </c>
      <c r="R147" s="189">
        <f>Q147*H147</f>
        <v>0</v>
      </c>
      <c r="S147" s="189">
        <v>0</v>
      </c>
      <c r="T147" s="190">
        <f>S147*H147</f>
        <v>0</v>
      </c>
      <c r="U147" s="34"/>
      <c r="V147" s="34"/>
      <c r="W147" s="34"/>
      <c r="X147" s="34"/>
      <c r="Y147" s="34"/>
      <c r="Z147" s="34"/>
      <c r="AA147" s="34"/>
      <c r="AB147" s="34"/>
      <c r="AC147" s="34"/>
      <c r="AD147" s="34"/>
      <c r="AE147" s="34"/>
      <c r="AR147" s="191" t="s">
        <v>129</v>
      </c>
      <c r="AT147" s="191" t="s">
        <v>125</v>
      </c>
      <c r="AU147" s="191" t="s">
        <v>81</v>
      </c>
      <c r="AY147" s="17" t="s">
        <v>124</v>
      </c>
      <c r="BE147" s="192">
        <f>IF(N147="základní",J147,0)</f>
        <v>0</v>
      </c>
      <c r="BF147" s="192">
        <f>IF(N147="snížená",J147,0)</f>
        <v>0</v>
      </c>
      <c r="BG147" s="192">
        <f>IF(N147="zákl. přenesená",J147,0)</f>
        <v>0</v>
      </c>
      <c r="BH147" s="192">
        <f>IF(N147="sníž. přenesená",J147,0)</f>
        <v>0</v>
      </c>
      <c r="BI147" s="192">
        <f>IF(N147="nulová",J147,0)</f>
        <v>0</v>
      </c>
      <c r="BJ147" s="17" t="s">
        <v>81</v>
      </c>
      <c r="BK147" s="192">
        <f>ROUND(I147*H147,2)</f>
        <v>0</v>
      </c>
      <c r="BL147" s="17" t="s">
        <v>129</v>
      </c>
      <c r="BM147" s="191" t="s">
        <v>147</v>
      </c>
    </row>
    <row r="148" spans="1:65" s="2" customFormat="1" ht="39">
      <c r="A148" s="34"/>
      <c r="B148" s="35"/>
      <c r="C148" s="36"/>
      <c r="D148" s="193" t="s">
        <v>130</v>
      </c>
      <c r="E148" s="36"/>
      <c r="F148" s="194" t="s">
        <v>2319</v>
      </c>
      <c r="G148" s="36"/>
      <c r="H148" s="36"/>
      <c r="I148" s="195"/>
      <c r="J148" s="36"/>
      <c r="K148" s="36"/>
      <c r="L148" s="39"/>
      <c r="M148" s="196"/>
      <c r="N148" s="197"/>
      <c r="O148" s="71"/>
      <c r="P148" s="71"/>
      <c r="Q148" s="71"/>
      <c r="R148" s="71"/>
      <c r="S148" s="71"/>
      <c r="T148" s="72"/>
      <c r="U148" s="34"/>
      <c r="V148" s="34"/>
      <c r="W148" s="34"/>
      <c r="X148" s="34"/>
      <c r="Y148" s="34"/>
      <c r="Z148" s="34"/>
      <c r="AA148" s="34"/>
      <c r="AB148" s="34"/>
      <c r="AC148" s="34"/>
      <c r="AD148" s="34"/>
      <c r="AE148" s="34"/>
      <c r="AT148" s="17" t="s">
        <v>130</v>
      </c>
      <c r="AU148" s="17" t="s">
        <v>81</v>
      </c>
    </row>
    <row r="149" spans="1:65" s="12" customFormat="1" ht="11.25">
      <c r="B149" s="203"/>
      <c r="C149" s="204"/>
      <c r="D149" s="193" t="s">
        <v>200</v>
      </c>
      <c r="E149" s="205" t="s">
        <v>1</v>
      </c>
      <c r="F149" s="206" t="s">
        <v>2320</v>
      </c>
      <c r="G149" s="204"/>
      <c r="H149" s="205" t="s">
        <v>1</v>
      </c>
      <c r="I149" s="207"/>
      <c r="J149" s="204"/>
      <c r="K149" s="204"/>
      <c r="L149" s="208"/>
      <c r="M149" s="209"/>
      <c r="N149" s="210"/>
      <c r="O149" s="210"/>
      <c r="P149" s="210"/>
      <c r="Q149" s="210"/>
      <c r="R149" s="210"/>
      <c r="S149" s="210"/>
      <c r="T149" s="211"/>
      <c r="AT149" s="212" t="s">
        <v>200</v>
      </c>
      <c r="AU149" s="212" t="s">
        <v>81</v>
      </c>
      <c r="AV149" s="12" t="s">
        <v>81</v>
      </c>
      <c r="AW149" s="12" t="s">
        <v>30</v>
      </c>
      <c r="AX149" s="12" t="s">
        <v>73</v>
      </c>
      <c r="AY149" s="212" t="s">
        <v>124</v>
      </c>
    </row>
    <row r="150" spans="1:65" s="12" customFormat="1" ht="11.25">
      <c r="B150" s="203"/>
      <c r="C150" s="204"/>
      <c r="D150" s="193" t="s">
        <v>200</v>
      </c>
      <c r="E150" s="205" t="s">
        <v>1</v>
      </c>
      <c r="F150" s="206" t="s">
        <v>2321</v>
      </c>
      <c r="G150" s="204"/>
      <c r="H150" s="205" t="s">
        <v>1</v>
      </c>
      <c r="I150" s="207"/>
      <c r="J150" s="204"/>
      <c r="K150" s="204"/>
      <c r="L150" s="208"/>
      <c r="M150" s="209"/>
      <c r="N150" s="210"/>
      <c r="O150" s="210"/>
      <c r="P150" s="210"/>
      <c r="Q150" s="210"/>
      <c r="R150" s="210"/>
      <c r="S150" s="210"/>
      <c r="T150" s="211"/>
      <c r="AT150" s="212" t="s">
        <v>200</v>
      </c>
      <c r="AU150" s="212" t="s">
        <v>81</v>
      </c>
      <c r="AV150" s="12" t="s">
        <v>81</v>
      </c>
      <c r="AW150" s="12" t="s">
        <v>30</v>
      </c>
      <c r="AX150" s="12" t="s">
        <v>73</v>
      </c>
      <c r="AY150" s="212" t="s">
        <v>124</v>
      </c>
    </row>
    <row r="151" spans="1:65" s="13" customFormat="1" ht="11.25">
      <c r="B151" s="213"/>
      <c r="C151" s="214"/>
      <c r="D151" s="193" t="s">
        <v>200</v>
      </c>
      <c r="E151" s="215" t="s">
        <v>1</v>
      </c>
      <c r="F151" s="216" t="s">
        <v>2322</v>
      </c>
      <c r="G151" s="214"/>
      <c r="H151" s="217">
        <v>235.51</v>
      </c>
      <c r="I151" s="218"/>
      <c r="J151" s="214"/>
      <c r="K151" s="214"/>
      <c r="L151" s="219"/>
      <c r="M151" s="220"/>
      <c r="N151" s="221"/>
      <c r="O151" s="221"/>
      <c r="P151" s="221"/>
      <c r="Q151" s="221"/>
      <c r="R151" s="221"/>
      <c r="S151" s="221"/>
      <c r="T151" s="222"/>
      <c r="AT151" s="223" t="s">
        <v>200</v>
      </c>
      <c r="AU151" s="223" t="s">
        <v>81</v>
      </c>
      <c r="AV151" s="13" t="s">
        <v>83</v>
      </c>
      <c r="AW151" s="13" t="s">
        <v>30</v>
      </c>
      <c r="AX151" s="13" t="s">
        <v>73</v>
      </c>
      <c r="AY151" s="223" t="s">
        <v>124</v>
      </c>
    </row>
    <row r="152" spans="1:65" s="14" customFormat="1" ht="11.25">
      <c r="B152" s="224"/>
      <c r="C152" s="225"/>
      <c r="D152" s="193" t="s">
        <v>200</v>
      </c>
      <c r="E152" s="226" t="s">
        <v>1</v>
      </c>
      <c r="F152" s="227" t="s">
        <v>205</v>
      </c>
      <c r="G152" s="225"/>
      <c r="H152" s="228">
        <v>235.51</v>
      </c>
      <c r="I152" s="229"/>
      <c r="J152" s="225"/>
      <c r="K152" s="225"/>
      <c r="L152" s="230"/>
      <c r="M152" s="231"/>
      <c r="N152" s="232"/>
      <c r="O152" s="232"/>
      <c r="P152" s="232"/>
      <c r="Q152" s="232"/>
      <c r="R152" s="232"/>
      <c r="S152" s="232"/>
      <c r="T152" s="233"/>
      <c r="AT152" s="234" t="s">
        <v>200</v>
      </c>
      <c r="AU152" s="234" t="s">
        <v>81</v>
      </c>
      <c r="AV152" s="14" t="s">
        <v>129</v>
      </c>
      <c r="AW152" s="14" t="s">
        <v>30</v>
      </c>
      <c r="AX152" s="14" t="s">
        <v>81</v>
      </c>
      <c r="AY152" s="234" t="s">
        <v>124</v>
      </c>
    </row>
    <row r="153" spans="1:65" s="2" customFormat="1" ht="24.2" customHeight="1">
      <c r="A153" s="34"/>
      <c r="B153" s="35"/>
      <c r="C153" s="179" t="s">
        <v>138</v>
      </c>
      <c r="D153" s="179" t="s">
        <v>125</v>
      </c>
      <c r="E153" s="180" t="s">
        <v>2323</v>
      </c>
      <c r="F153" s="181" t="s">
        <v>2324</v>
      </c>
      <c r="G153" s="182" t="s">
        <v>216</v>
      </c>
      <c r="H153" s="183">
        <v>104.654</v>
      </c>
      <c r="I153" s="184"/>
      <c r="J153" s="185">
        <f>ROUND(I153*H153,2)</f>
        <v>0</v>
      </c>
      <c r="K153" s="186"/>
      <c r="L153" s="39"/>
      <c r="M153" s="187" t="s">
        <v>1</v>
      </c>
      <c r="N153" s="188" t="s">
        <v>38</v>
      </c>
      <c r="O153" s="71"/>
      <c r="P153" s="189">
        <f>O153*H153</f>
        <v>0</v>
      </c>
      <c r="Q153" s="189">
        <v>0</v>
      </c>
      <c r="R153" s="189">
        <f>Q153*H153</f>
        <v>0</v>
      </c>
      <c r="S153" s="189">
        <v>0</v>
      </c>
      <c r="T153" s="190">
        <f>S153*H153</f>
        <v>0</v>
      </c>
      <c r="U153" s="34"/>
      <c r="V153" s="34"/>
      <c r="W153" s="34"/>
      <c r="X153" s="34"/>
      <c r="Y153" s="34"/>
      <c r="Z153" s="34"/>
      <c r="AA153" s="34"/>
      <c r="AB153" s="34"/>
      <c r="AC153" s="34"/>
      <c r="AD153" s="34"/>
      <c r="AE153" s="34"/>
      <c r="AR153" s="191" t="s">
        <v>129</v>
      </c>
      <c r="AT153" s="191" t="s">
        <v>125</v>
      </c>
      <c r="AU153" s="191" t="s">
        <v>81</v>
      </c>
      <c r="AY153" s="17" t="s">
        <v>124</v>
      </c>
      <c r="BE153" s="192">
        <f>IF(N153="základní",J153,0)</f>
        <v>0</v>
      </c>
      <c r="BF153" s="192">
        <f>IF(N153="snížená",J153,0)</f>
        <v>0</v>
      </c>
      <c r="BG153" s="192">
        <f>IF(N153="zákl. přenesená",J153,0)</f>
        <v>0</v>
      </c>
      <c r="BH153" s="192">
        <f>IF(N153="sníž. přenesená",J153,0)</f>
        <v>0</v>
      </c>
      <c r="BI153" s="192">
        <f>IF(N153="nulová",J153,0)</f>
        <v>0</v>
      </c>
      <c r="BJ153" s="17" t="s">
        <v>81</v>
      </c>
      <c r="BK153" s="192">
        <f>ROUND(I153*H153,2)</f>
        <v>0</v>
      </c>
      <c r="BL153" s="17" t="s">
        <v>129</v>
      </c>
      <c r="BM153" s="191" t="s">
        <v>153</v>
      </c>
    </row>
    <row r="154" spans="1:65" s="2" customFormat="1" ht="29.25">
      <c r="A154" s="34"/>
      <c r="B154" s="35"/>
      <c r="C154" s="36"/>
      <c r="D154" s="193" t="s">
        <v>130</v>
      </c>
      <c r="E154" s="36"/>
      <c r="F154" s="194" t="s">
        <v>2325</v>
      </c>
      <c r="G154" s="36"/>
      <c r="H154" s="36"/>
      <c r="I154" s="195"/>
      <c r="J154" s="36"/>
      <c r="K154" s="36"/>
      <c r="L154" s="39"/>
      <c r="M154" s="196"/>
      <c r="N154" s="197"/>
      <c r="O154" s="71"/>
      <c r="P154" s="71"/>
      <c r="Q154" s="71"/>
      <c r="R154" s="71"/>
      <c r="S154" s="71"/>
      <c r="T154" s="72"/>
      <c r="U154" s="34"/>
      <c r="V154" s="34"/>
      <c r="W154" s="34"/>
      <c r="X154" s="34"/>
      <c r="Y154" s="34"/>
      <c r="Z154" s="34"/>
      <c r="AA154" s="34"/>
      <c r="AB154" s="34"/>
      <c r="AC154" s="34"/>
      <c r="AD154" s="34"/>
      <c r="AE154" s="34"/>
      <c r="AT154" s="17" t="s">
        <v>130</v>
      </c>
      <c r="AU154" s="17" t="s">
        <v>81</v>
      </c>
    </row>
    <row r="155" spans="1:65" s="12" customFormat="1" ht="22.5">
      <c r="B155" s="203"/>
      <c r="C155" s="204"/>
      <c r="D155" s="193" t="s">
        <v>200</v>
      </c>
      <c r="E155" s="205" t="s">
        <v>1</v>
      </c>
      <c r="F155" s="206" t="s">
        <v>2326</v>
      </c>
      <c r="G155" s="204"/>
      <c r="H155" s="205" t="s">
        <v>1</v>
      </c>
      <c r="I155" s="207"/>
      <c r="J155" s="204"/>
      <c r="K155" s="204"/>
      <c r="L155" s="208"/>
      <c r="M155" s="209"/>
      <c r="N155" s="210"/>
      <c r="O155" s="210"/>
      <c r="P155" s="210"/>
      <c r="Q155" s="210"/>
      <c r="R155" s="210"/>
      <c r="S155" s="210"/>
      <c r="T155" s="211"/>
      <c r="AT155" s="212" t="s">
        <v>200</v>
      </c>
      <c r="AU155" s="212" t="s">
        <v>81</v>
      </c>
      <c r="AV155" s="12" t="s">
        <v>81</v>
      </c>
      <c r="AW155" s="12" t="s">
        <v>30</v>
      </c>
      <c r="AX155" s="12" t="s">
        <v>73</v>
      </c>
      <c r="AY155" s="212" t="s">
        <v>124</v>
      </c>
    </row>
    <row r="156" spans="1:65" s="12" customFormat="1" ht="11.25">
      <c r="B156" s="203"/>
      <c r="C156" s="204"/>
      <c r="D156" s="193" t="s">
        <v>200</v>
      </c>
      <c r="E156" s="205" t="s">
        <v>1</v>
      </c>
      <c r="F156" s="206" t="s">
        <v>2327</v>
      </c>
      <c r="G156" s="204"/>
      <c r="H156" s="205" t="s">
        <v>1</v>
      </c>
      <c r="I156" s="207"/>
      <c r="J156" s="204"/>
      <c r="K156" s="204"/>
      <c r="L156" s="208"/>
      <c r="M156" s="209"/>
      <c r="N156" s="210"/>
      <c r="O156" s="210"/>
      <c r="P156" s="210"/>
      <c r="Q156" s="210"/>
      <c r="R156" s="210"/>
      <c r="S156" s="210"/>
      <c r="T156" s="211"/>
      <c r="AT156" s="212" t="s">
        <v>200</v>
      </c>
      <c r="AU156" s="212" t="s">
        <v>81</v>
      </c>
      <c r="AV156" s="12" t="s">
        <v>81</v>
      </c>
      <c r="AW156" s="12" t="s">
        <v>30</v>
      </c>
      <c r="AX156" s="12" t="s">
        <v>73</v>
      </c>
      <c r="AY156" s="212" t="s">
        <v>124</v>
      </c>
    </row>
    <row r="157" spans="1:65" s="12" customFormat="1" ht="11.25">
      <c r="B157" s="203"/>
      <c r="C157" s="204"/>
      <c r="D157" s="193" t="s">
        <v>200</v>
      </c>
      <c r="E157" s="205" t="s">
        <v>1</v>
      </c>
      <c r="F157" s="206" t="s">
        <v>2328</v>
      </c>
      <c r="G157" s="204"/>
      <c r="H157" s="205" t="s">
        <v>1</v>
      </c>
      <c r="I157" s="207"/>
      <c r="J157" s="204"/>
      <c r="K157" s="204"/>
      <c r="L157" s="208"/>
      <c r="M157" s="209"/>
      <c r="N157" s="210"/>
      <c r="O157" s="210"/>
      <c r="P157" s="210"/>
      <c r="Q157" s="210"/>
      <c r="R157" s="210"/>
      <c r="S157" s="210"/>
      <c r="T157" s="211"/>
      <c r="AT157" s="212" t="s">
        <v>200</v>
      </c>
      <c r="AU157" s="212" t="s">
        <v>81</v>
      </c>
      <c r="AV157" s="12" t="s">
        <v>81</v>
      </c>
      <c r="AW157" s="12" t="s">
        <v>30</v>
      </c>
      <c r="AX157" s="12" t="s">
        <v>73</v>
      </c>
      <c r="AY157" s="212" t="s">
        <v>124</v>
      </c>
    </row>
    <row r="158" spans="1:65" s="13" customFormat="1" ht="11.25">
      <c r="B158" s="213"/>
      <c r="C158" s="214"/>
      <c r="D158" s="193" t="s">
        <v>200</v>
      </c>
      <c r="E158" s="215" t="s">
        <v>1</v>
      </c>
      <c r="F158" s="216" t="s">
        <v>2329</v>
      </c>
      <c r="G158" s="214"/>
      <c r="H158" s="217">
        <v>104.654</v>
      </c>
      <c r="I158" s="218"/>
      <c r="J158" s="214"/>
      <c r="K158" s="214"/>
      <c r="L158" s="219"/>
      <c r="M158" s="220"/>
      <c r="N158" s="221"/>
      <c r="O158" s="221"/>
      <c r="P158" s="221"/>
      <c r="Q158" s="221"/>
      <c r="R158" s="221"/>
      <c r="S158" s="221"/>
      <c r="T158" s="222"/>
      <c r="AT158" s="223" t="s">
        <v>200</v>
      </c>
      <c r="AU158" s="223" t="s">
        <v>81</v>
      </c>
      <c r="AV158" s="13" t="s">
        <v>83</v>
      </c>
      <c r="AW158" s="13" t="s">
        <v>30</v>
      </c>
      <c r="AX158" s="13" t="s">
        <v>73</v>
      </c>
      <c r="AY158" s="223" t="s">
        <v>124</v>
      </c>
    </row>
    <row r="159" spans="1:65" s="14" customFormat="1" ht="11.25">
      <c r="B159" s="224"/>
      <c r="C159" s="225"/>
      <c r="D159" s="193" t="s">
        <v>200</v>
      </c>
      <c r="E159" s="226" t="s">
        <v>1</v>
      </c>
      <c r="F159" s="227" t="s">
        <v>205</v>
      </c>
      <c r="G159" s="225"/>
      <c r="H159" s="228">
        <v>104.654</v>
      </c>
      <c r="I159" s="229"/>
      <c r="J159" s="225"/>
      <c r="K159" s="225"/>
      <c r="L159" s="230"/>
      <c r="M159" s="231"/>
      <c r="N159" s="232"/>
      <c r="O159" s="232"/>
      <c r="P159" s="232"/>
      <c r="Q159" s="232"/>
      <c r="R159" s="232"/>
      <c r="S159" s="232"/>
      <c r="T159" s="233"/>
      <c r="AT159" s="234" t="s">
        <v>200</v>
      </c>
      <c r="AU159" s="234" t="s">
        <v>81</v>
      </c>
      <c r="AV159" s="14" t="s">
        <v>129</v>
      </c>
      <c r="AW159" s="14" t="s">
        <v>30</v>
      </c>
      <c r="AX159" s="14" t="s">
        <v>81</v>
      </c>
      <c r="AY159" s="234" t="s">
        <v>124</v>
      </c>
    </row>
    <row r="160" spans="1:65" s="2" customFormat="1" ht="37.9" customHeight="1">
      <c r="A160" s="34"/>
      <c r="B160" s="35"/>
      <c r="C160" s="179" t="s">
        <v>155</v>
      </c>
      <c r="D160" s="179" t="s">
        <v>125</v>
      </c>
      <c r="E160" s="180" t="s">
        <v>2330</v>
      </c>
      <c r="F160" s="181" t="s">
        <v>2331</v>
      </c>
      <c r="G160" s="182" t="s">
        <v>197</v>
      </c>
      <c r="H160" s="183">
        <v>2.6</v>
      </c>
      <c r="I160" s="184"/>
      <c r="J160" s="185">
        <f>ROUND(I160*H160,2)</f>
        <v>0</v>
      </c>
      <c r="K160" s="186"/>
      <c r="L160" s="39"/>
      <c r="M160" s="187" t="s">
        <v>1</v>
      </c>
      <c r="N160" s="188" t="s">
        <v>38</v>
      </c>
      <c r="O160" s="71"/>
      <c r="P160" s="189">
        <f>O160*H160</f>
        <v>0</v>
      </c>
      <c r="Q160" s="189">
        <v>0</v>
      </c>
      <c r="R160" s="189">
        <f>Q160*H160</f>
        <v>0</v>
      </c>
      <c r="S160" s="189">
        <v>0</v>
      </c>
      <c r="T160" s="190">
        <f>S160*H160</f>
        <v>0</v>
      </c>
      <c r="U160" s="34"/>
      <c r="V160" s="34"/>
      <c r="W160" s="34"/>
      <c r="X160" s="34"/>
      <c r="Y160" s="34"/>
      <c r="Z160" s="34"/>
      <c r="AA160" s="34"/>
      <c r="AB160" s="34"/>
      <c r="AC160" s="34"/>
      <c r="AD160" s="34"/>
      <c r="AE160" s="34"/>
      <c r="AR160" s="191" t="s">
        <v>129</v>
      </c>
      <c r="AT160" s="191" t="s">
        <v>125</v>
      </c>
      <c r="AU160" s="191" t="s">
        <v>81</v>
      </c>
      <c r="AY160" s="17" t="s">
        <v>124</v>
      </c>
      <c r="BE160" s="192">
        <f>IF(N160="základní",J160,0)</f>
        <v>0</v>
      </c>
      <c r="BF160" s="192">
        <f>IF(N160="snížená",J160,0)</f>
        <v>0</v>
      </c>
      <c r="BG160" s="192">
        <f>IF(N160="zákl. přenesená",J160,0)</f>
        <v>0</v>
      </c>
      <c r="BH160" s="192">
        <f>IF(N160="sníž. přenesená",J160,0)</f>
        <v>0</v>
      </c>
      <c r="BI160" s="192">
        <f>IF(N160="nulová",J160,0)</f>
        <v>0</v>
      </c>
      <c r="BJ160" s="17" t="s">
        <v>81</v>
      </c>
      <c r="BK160" s="192">
        <f>ROUND(I160*H160,2)</f>
        <v>0</v>
      </c>
      <c r="BL160" s="17" t="s">
        <v>129</v>
      </c>
      <c r="BM160" s="191" t="s">
        <v>158</v>
      </c>
    </row>
    <row r="161" spans="1:65" s="2" customFormat="1" ht="29.25">
      <c r="A161" s="34"/>
      <c r="B161" s="35"/>
      <c r="C161" s="36"/>
      <c r="D161" s="193" t="s">
        <v>130</v>
      </c>
      <c r="E161" s="36"/>
      <c r="F161" s="194" t="s">
        <v>2332</v>
      </c>
      <c r="G161" s="36"/>
      <c r="H161" s="36"/>
      <c r="I161" s="195"/>
      <c r="J161" s="36"/>
      <c r="K161" s="36"/>
      <c r="L161" s="39"/>
      <c r="M161" s="196"/>
      <c r="N161" s="197"/>
      <c r="O161" s="71"/>
      <c r="P161" s="71"/>
      <c r="Q161" s="71"/>
      <c r="R161" s="71"/>
      <c r="S161" s="71"/>
      <c r="T161" s="72"/>
      <c r="U161" s="34"/>
      <c r="V161" s="34"/>
      <c r="W161" s="34"/>
      <c r="X161" s="34"/>
      <c r="Y161" s="34"/>
      <c r="Z161" s="34"/>
      <c r="AA161" s="34"/>
      <c r="AB161" s="34"/>
      <c r="AC161" s="34"/>
      <c r="AD161" s="34"/>
      <c r="AE161" s="34"/>
      <c r="AT161" s="17" t="s">
        <v>130</v>
      </c>
      <c r="AU161" s="17" t="s">
        <v>81</v>
      </c>
    </row>
    <row r="162" spans="1:65" s="12" customFormat="1" ht="11.25">
      <c r="B162" s="203"/>
      <c r="C162" s="204"/>
      <c r="D162" s="193" t="s">
        <v>200</v>
      </c>
      <c r="E162" s="205" t="s">
        <v>1</v>
      </c>
      <c r="F162" s="206" t="s">
        <v>2333</v>
      </c>
      <c r="G162" s="204"/>
      <c r="H162" s="205" t="s">
        <v>1</v>
      </c>
      <c r="I162" s="207"/>
      <c r="J162" s="204"/>
      <c r="K162" s="204"/>
      <c r="L162" s="208"/>
      <c r="M162" s="209"/>
      <c r="N162" s="210"/>
      <c r="O162" s="210"/>
      <c r="P162" s="210"/>
      <c r="Q162" s="210"/>
      <c r="R162" s="210"/>
      <c r="S162" s="210"/>
      <c r="T162" s="211"/>
      <c r="AT162" s="212" t="s">
        <v>200</v>
      </c>
      <c r="AU162" s="212" t="s">
        <v>81</v>
      </c>
      <c r="AV162" s="12" t="s">
        <v>81</v>
      </c>
      <c r="AW162" s="12" t="s">
        <v>30</v>
      </c>
      <c r="AX162" s="12" t="s">
        <v>73</v>
      </c>
      <c r="AY162" s="212" t="s">
        <v>124</v>
      </c>
    </row>
    <row r="163" spans="1:65" s="12" customFormat="1" ht="11.25">
      <c r="B163" s="203"/>
      <c r="C163" s="204"/>
      <c r="D163" s="193" t="s">
        <v>200</v>
      </c>
      <c r="E163" s="205" t="s">
        <v>1</v>
      </c>
      <c r="F163" s="206" t="s">
        <v>2334</v>
      </c>
      <c r="G163" s="204"/>
      <c r="H163" s="205" t="s">
        <v>1</v>
      </c>
      <c r="I163" s="207"/>
      <c r="J163" s="204"/>
      <c r="K163" s="204"/>
      <c r="L163" s="208"/>
      <c r="M163" s="209"/>
      <c r="N163" s="210"/>
      <c r="O163" s="210"/>
      <c r="P163" s="210"/>
      <c r="Q163" s="210"/>
      <c r="R163" s="210"/>
      <c r="S163" s="210"/>
      <c r="T163" s="211"/>
      <c r="AT163" s="212" t="s">
        <v>200</v>
      </c>
      <c r="AU163" s="212" t="s">
        <v>81</v>
      </c>
      <c r="AV163" s="12" t="s">
        <v>81</v>
      </c>
      <c r="AW163" s="12" t="s">
        <v>30</v>
      </c>
      <c r="AX163" s="12" t="s">
        <v>73</v>
      </c>
      <c r="AY163" s="212" t="s">
        <v>124</v>
      </c>
    </row>
    <row r="164" spans="1:65" s="13" customFormat="1" ht="11.25">
      <c r="B164" s="213"/>
      <c r="C164" s="214"/>
      <c r="D164" s="193" t="s">
        <v>200</v>
      </c>
      <c r="E164" s="215" t="s">
        <v>1</v>
      </c>
      <c r="F164" s="216" t="s">
        <v>2335</v>
      </c>
      <c r="G164" s="214"/>
      <c r="H164" s="217">
        <v>2.6</v>
      </c>
      <c r="I164" s="218"/>
      <c r="J164" s="214"/>
      <c r="K164" s="214"/>
      <c r="L164" s="219"/>
      <c r="M164" s="220"/>
      <c r="N164" s="221"/>
      <c r="O164" s="221"/>
      <c r="P164" s="221"/>
      <c r="Q164" s="221"/>
      <c r="R164" s="221"/>
      <c r="S164" s="221"/>
      <c r="T164" s="222"/>
      <c r="AT164" s="223" t="s">
        <v>200</v>
      </c>
      <c r="AU164" s="223" t="s">
        <v>81</v>
      </c>
      <c r="AV164" s="13" t="s">
        <v>83</v>
      </c>
      <c r="AW164" s="13" t="s">
        <v>30</v>
      </c>
      <c r="AX164" s="13" t="s">
        <v>73</v>
      </c>
      <c r="AY164" s="223" t="s">
        <v>124</v>
      </c>
    </row>
    <row r="165" spans="1:65" s="14" customFormat="1" ht="11.25">
      <c r="B165" s="224"/>
      <c r="C165" s="225"/>
      <c r="D165" s="193" t="s">
        <v>200</v>
      </c>
      <c r="E165" s="226" t="s">
        <v>1</v>
      </c>
      <c r="F165" s="227" t="s">
        <v>205</v>
      </c>
      <c r="G165" s="225"/>
      <c r="H165" s="228">
        <v>2.6</v>
      </c>
      <c r="I165" s="229"/>
      <c r="J165" s="225"/>
      <c r="K165" s="225"/>
      <c r="L165" s="230"/>
      <c r="M165" s="231"/>
      <c r="N165" s="232"/>
      <c r="O165" s="232"/>
      <c r="P165" s="232"/>
      <c r="Q165" s="232"/>
      <c r="R165" s="232"/>
      <c r="S165" s="232"/>
      <c r="T165" s="233"/>
      <c r="AT165" s="234" t="s">
        <v>200</v>
      </c>
      <c r="AU165" s="234" t="s">
        <v>81</v>
      </c>
      <c r="AV165" s="14" t="s">
        <v>129</v>
      </c>
      <c r="AW165" s="14" t="s">
        <v>30</v>
      </c>
      <c r="AX165" s="14" t="s">
        <v>81</v>
      </c>
      <c r="AY165" s="234" t="s">
        <v>124</v>
      </c>
    </row>
    <row r="166" spans="1:65" s="2" customFormat="1" ht="24.2" customHeight="1">
      <c r="A166" s="34"/>
      <c r="B166" s="35"/>
      <c r="C166" s="179" t="s">
        <v>142</v>
      </c>
      <c r="D166" s="179" t="s">
        <v>125</v>
      </c>
      <c r="E166" s="180" t="s">
        <v>2336</v>
      </c>
      <c r="F166" s="181" t="s">
        <v>2337</v>
      </c>
      <c r="G166" s="182" t="s">
        <v>197</v>
      </c>
      <c r="H166" s="183">
        <v>2.5819999999999999</v>
      </c>
      <c r="I166" s="184"/>
      <c r="J166" s="185">
        <f>ROUND(I166*H166,2)</f>
        <v>0</v>
      </c>
      <c r="K166" s="186"/>
      <c r="L166" s="39"/>
      <c r="M166" s="187" t="s">
        <v>1</v>
      </c>
      <c r="N166" s="188" t="s">
        <v>38</v>
      </c>
      <c r="O166" s="71"/>
      <c r="P166" s="189">
        <f>O166*H166</f>
        <v>0</v>
      </c>
      <c r="Q166" s="189">
        <v>0</v>
      </c>
      <c r="R166" s="189">
        <f>Q166*H166</f>
        <v>0</v>
      </c>
      <c r="S166" s="189">
        <v>0</v>
      </c>
      <c r="T166" s="190">
        <f>S166*H166</f>
        <v>0</v>
      </c>
      <c r="U166" s="34"/>
      <c r="V166" s="34"/>
      <c r="W166" s="34"/>
      <c r="X166" s="34"/>
      <c r="Y166" s="34"/>
      <c r="Z166" s="34"/>
      <c r="AA166" s="34"/>
      <c r="AB166" s="34"/>
      <c r="AC166" s="34"/>
      <c r="AD166" s="34"/>
      <c r="AE166" s="34"/>
      <c r="AR166" s="191" t="s">
        <v>129</v>
      </c>
      <c r="AT166" s="191" t="s">
        <v>125</v>
      </c>
      <c r="AU166" s="191" t="s">
        <v>81</v>
      </c>
      <c r="AY166" s="17" t="s">
        <v>124</v>
      </c>
      <c r="BE166" s="192">
        <f>IF(N166="základní",J166,0)</f>
        <v>0</v>
      </c>
      <c r="BF166" s="192">
        <f>IF(N166="snížená",J166,0)</f>
        <v>0</v>
      </c>
      <c r="BG166" s="192">
        <f>IF(N166="zákl. přenesená",J166,0)</f>
        <v>0</v>
      </c>
      <c r="BH166" s="192">
        <f>IF(N166="sníž. přenesená",J166,0)</f>
        <v>0</v>
      </c>
      <c r="BI166" s="192">
        <f>IF(N166="nulová",J166,0)</f>
        <v>0</v>
      </c>
      <c r="BJ166" s="17" t="s">
        <v>81</v>
      </c>
      <c r="BK166" s="192">
        <f>ROUND(I166*H166,2)</f>
        <v>0</v>
      </c>
      <c r="BL166" s="17" t="s">
        <v>129</v>
      </c>
      <c r="BM166" s="191" t="s">
        <v>162</v>
      </c>
    </row>
    <row r="167" spans="1:65" s="2" customFormat="1" ht="39">
      <c r="A167" s="34"/>
      <c r="B167" s="35"/>
      <c r="C167" s="36"/>
      <c r="D167" s="193" t="s">
        <v>130</v>
      </c>
      <c r="E167" s="36"/>
      <c r="F167" s="194" t="s">
        <v>2338</v>
      </c>
      <c r="G167" s="36"/>
      <c r="H167" s="36"/>
      <c r="I167" s="195"/>
      <c r="J167" s="36"/>
      <c r="K167" s="36"/>
      <c r="L167" s="39"/>
      <c r="M167" s="196"/>
      <c r="N167" s="197"/>
      <c r="O167" s="71"/>
      <c r="P167" s="71"/>
      <c r="Q167" s="71"/>
      <c r="R167" s="71"/>
      <c r="S167" s="71"/>
      <c r="T167" s="72"/>
      <c r="U167" s="34"/>
      <c r="V167" s="34"/>
      <c r="W167" s="34"/>
      <c r="X167" s="34"/>
      <c r="Y167" s="34"/>
      <c r="Z167" s="34"/>
      <c r="AA167" s="34"/>
      <c r="AB167" s="34"/>
      <c r="AC167" s="34"/>
      <c r="AD167" s="34"/>
      <c r="AE167" s="34"/>
      <c r="AT167" s="17" t="s">
        <v>130</v>
      </c>
      <c r="AU167" s="17" t="s">
        <v>81</v>
      </c>
    </row>
    <row r="168" spans="1:65" s="12" customFormat="1" ht="11.25">
      <c r="B168" s="203"/>
      <c r="C168" s="204"/>
      <c r="D168" s="193" t="s">
        <v>200</v>
      </c>
      <c r="E168" s="205" t="s">
        <v>1</v>
      </c>
      <c r="F168" s="206" t="s">
        <v>2339</v>
      </c>
      <c r="G168" s="204"/>
      <c r="H168" s="205" t="s">
        <v>1</v>
      </c>
      <c r="I168" s="207"/>
      <c r="J168" s="204"/>
      <c r="K168" s="204"/>
      <c r="L168" s="208"/>
      <c r="M168" s="209"/>
      <c r="N168" s="210"/>
      <c r="O168" s="210"/>
      <c r="P168" s="210"/>
      <c r="Q168" s="210"/>
      <c r="R168" s="210"/>
      <c r="S168" s="210"/>
      <c r="T168" s="211"/>
      <c r="AT168" s="212" t="s">
        <v>200</v>
      </c>
      <c r="AU168" s="212" t="s">
        <v>81</v>
      </c>
      <c r="AV168" s="12" t="s">
        <v>81</v>
      </c>
      <c r="AW168" s="12" t="s">
        <v>30</v>
      </c>
      <c r="AX168" s="12" t="s">
        <v>73</v>
      </c>
      <c r="AY168" s="212" t="s">
        <v>124</v>
      </c>
    </row>
    <row r="169" spans="1:65" s="12" customFormat="1" ht="11.25">
      <c r="B169" s="203"/>
      <c r="C169" s="204"/>
      <c r="D169" s="193" t="s">
        <v>200</v>
      </c>
      <c r="E169" s="205" t="s">
        <v>1</v>
      </c>
      <c r="F169" s="206" t="s">
        <v>2340</v>
      </c>
      <c r="G169" s="204"/>
      <c r="H169" s="205" t="s">
        <v>1</v>
      </c>
      <c r="I169" s="207"/>
      <c r="J169" s="204"/>
      <c r="K169" s="204"/>
      <c r="L169" s="208"/>
      <c r="M169" s="209"/>
      <c r="N169" s="210"/>
      <c r="O169" s="210"/>
      <c r="P169" s="210"/>
      <c r="Q169" s="210"/>
      <c r="R169" s="210"/>
      <c r="S169" s="210"/>
      <c r="T169" s="211"/>
      <c r="AT169" s="212" t="s">
        <v>200</v>
      </c>
      <c r="AU169" s="212" t="s">
        <v>81</v>
      </c>
      <c r="AV169" s="12" t="s">
        <v>81</v>
      </c>
      <c r="AW169" s="12" t="s">
        <v>30</v>
      </c>
      <c r="AX169" s="12" t="s">
        <v>73</v>
      </c>
      <c r="AY169" s="212" t="s">
        <v>124</v>
      </c>
    </row>
    <row r="170" spans="1:65" s="12" customFormat="1" ht="11.25">
      <c r="B170" s="203"/>
      <c r="C170" s="204"/>
      <c r="D170" s="193" t="s">
        <v>200</v>
      </c>
      <c r="E170" s="205" t="s">
        <v>1</v>
      </c>
      <c r="F170" s="206" t="s">
        <v>2341</v>
      </c>
      <c r="G170" s="204"/>
      <c r="H170" s="205" t="s">
        <v>1</v>
      </c>
      <c r="I170" s="207"/>
      <c r="J170" s="204"/>
      <c r="K170" s="204"/>
      <c r="L170" s="208"/>
      <c r="M170" s="209"/>
      <c r="N170" s="210"/>
      <c r="O170" s="210"/>
      <c r="P170" s="210"/>
      <c r="Q170" s="210"/>
      <c r="R170" s="210"/>
      <c r="S170" s="210"/>
      <c r="T170" s="211"/>
      <c r="AT170" s="212" t="s">
        <v>200</v>
      </c>
      <c r="AU170" s="212" t="s">
        <v>81</v>
      </c>
      <c r="AV170" s="12" t="s">
        <v>81</v>
      </c>
      <c r="AW170" s="12" t="s">
        <v>30</v>
      </c>
      <c r="AX170" s="12" t="s">
        <v>73</v>
      </c>
      <c r="AY170" s="212" t="s">
        <v>124</v>
      </c>
    </row>
    <row r="171" spans="1:65" s="12" customFormat="1" ht="11.25">
      <c r="B171" s="203"/>
      <c r="C171" s="204"/>
      <c r="D171" s="193" t="s">
        <v>200</v>
      </c>
      <c r="E171" s="205" t="s">
        <v>1</v>
      </c>
      <c r="F171" s="206" t="s">
        <v>2342</v>
      </c>
      <c r="G171" s="204"/>
      <c r="H171" s="205" t="s">
        <v>1</v>
      </c>
      <c r="I171" s="207"/>
      <c r="J171" s="204"/>
      <c r="K171" s="204"/>
      <c r="L171" s="208"/>
      <c r="M171" s="209"/>
      <c r="N171" s="210"/>
      <c r="O171" s="210"/>
      <c r="P171" s="210"/>
      <c r="Q171" s="210"/>
      <c r="R171" s="210"/>
      <c r="S171" s="210"/>
      <c r="T171" s="211"/>
      <c r="AT171" s="212" t="s">
        <v>200</v>
      </c>
      <c r="AU171" s="212" t="s">
        <v>81</v>
      </c>
      <c r="AV171" s="12" t="s">
        <v>81</v>
      </c>
      <c r="AW171" s="12" t="s">
        <v>30</v>
      </c>
      <c r="AX171" s="12" t="s">
        <v>73</v>
      </c>
      <c r="AY171" s="212" t="s">
        <v>124</v>
      </c>
    </row>
    <row r="172" spans="1:65" s="13" customFormat="1" ht="11.25">
      <c r="B172" s="213"/>
      <c r="C172" s="214"/>
      <c r="D172" s="193" t="s">
        <v>200</v>
      </c>
      <c r="E172" s="215" t="s">
        <v>1</v>
      </c>
      <c r="F172" s="216" t="s">
        <v>2343</v>
      </c>
      <c r="G172" s="214"/>
      <c r="H172" s="217">
        <v>2.5819999999999999</v>
      </c>
      <c r="I172" s="218"/>
      <c r="J172" s="214"/>
      <c r="K172" s="214"/>
      <c r="L172" s="219"/>
      <c r="M172" s="220"/>
      <c r="N172" s="221"/>
      <c r="O172" s="221"/>
      <c r="P172" s="221"/>
      <c r="Q172" s="221"/>
      <c r="R172" s="221"/>
      <c r="S172" s="221"/>
      <c r="T172" s="222"/>
      <c r="AT172" s="223" t="s">
        <v>200</v>
      </c>
      <c r="AU172" s="223" t="s">
        <v>81</v>
      </c>
      <c r="AV172" s="13" t="s">
        <v>83</v>
      </c>
      <c r="AW172" s="13" t="s">
        <v>30</v>
      </c>
      <c r="AX172" s="13" t="s">
        <v>73</v>
      </c>
      <c r="AY172" s="223" t="s">
        <v>124</v>
      </c>
    </row>
    <row r="173" spans="1:65" s="14" customFormat="1" ht="11.25">
      <c r="B173" s="224"/>
      <c r="C173" s="225"/>
      <c r="D173" s="193" t="s">
        <v>200</v>
      </c>
      <c r="E173" s="226" t="s">
        <v>1</v>
      </c>
      <c r="F173" s="227" t="s">
        <v>205</v>
      </c>
      <c r="G173" s="225"/>
      <c r="H173" s="228">
        <v>2.5819999999999999</v>
      </c>
      <c r="I173" s="229"/>
      <c r="J173" s="225"/>
      <c r="K173" s="225"/>
      <c r="L173" s="230"/>
      <c r="M173" s="231"/>
      <c r="N173" s="232"/>
      <c r="O173" s="232"/>
      <c r="P173" s="232"/>
      <c r="Q173" s="232"/>
      <c r="R173" s="232"/>
      <c r="S173" s="232"/>
      <c r="T173" s="233"/>
      <c r="AT173" s="234" t="s">
        <v>200</v>
      </c>
      <c r="AU173" s="234" t="s">
        <v>81</v>
      </c>
      <c r="AV173" s="14" t="s">
        <v>129</v>
      </c>
      <c r="AW173" s="14" t="s">
        <v>30</v>
      </c>
      <c r="AX173" s="14" t="s">
        <v>81</v>
      </c>
      <c r="AY173" s="234" t="s">
        <v>124</v>
      </c>
    </row>
    <row r="174" spans="1:65" s="2" customFormat="1" ht="24.2" customHeight="1">
      <c r="A174" s="34"/>
      <c r="B174" s="35"/>
      <c r="C174" s="179" t="s">
        <v>164</v>
      </c>
      <c r="D174" s="179" t="s">
        <v>125</v>
      </c>
      <c r="E174" s="180" t="s">
        <v>2344</v>
      </c>
      <c r="F174" s="181" t="s">
        <v>2345</v>
      </c>
      <c r="G174" s="182" t="s">
        <v>216</v>
      </c>
      <c r="H174" s="183">
        <v>406.17500000000001</v>
      </c>
      <c r="I174" s="184"/>
      <c r="J174" s="185">
        <f>ROUND(I174*H174,2)</f>
        <v>0</v>
      </c>
      <c r="K174" s="186"/>
      <c r="L174" s="39"/>
      <c r="M174" s="187" t="s">
        <v>1</v>
      </c>
      <c r="N174" s="188" t="s">
        <v>38</v>
      </c>
      <c r="O174" s="71"/>
      <c r="P174" s="189">
        <f>O174*H174</f>
        <v>0</v>
      </c>
      <c r="Q174" s="189">
        <v>0</v>
      </c>
      <c r="R174" s="189">
        <f>Q174*H174</f>
        <v>0</v>
      </c>
      <c r="S174" s="189">
        <v>0</v>
      </c>
      <c r="T174" s="190">
        <f>S174*H174</f>
        <v>0</v>
      </c>
      <c r="U174" s="34"/>
      <c r="V174" s="34"/>
      <c r="W174" s="34"/>
      <c r="X174" s="34"/>
      <c r="Y174" s="34"/>
      <c r="Z174" s="34"/>
      <c r="AA174" s="34"/>
      <c r="AB174" s="34"/>
      <c r="AC174" s="34"/>
      <c r="AD174" s="34"/>
      <c r="AE174" s="34"/>
      <c r="AR174" s="191" t="s">
        <v>129</v>
      </c>
      <c r="AT174" s="191" t="s">
        <v>125</v>
      </c>
      <c r="AU174" s="191" t="s">
        <v>81</v>
      </c>
      <c r="AY174" s="17" t="s">
        <v>124</v>
      </c>
      <c r="BE174" s="192">
        <f>IF(N174="základní",J174,0)</f>
        <v>0</v>
      </c>
      <c r="BF174" s="192">
        <f>IF(N174="snížená",J174,0)</f>
        <v>0</v>
      </c>
      <c r="BG174" s="192">
        <f>IF(N174="zákl. přenesená",J174,0)</f>
        <v>0</v>
      </c>
      <c r="BH174" s="192">
        <f>IF(N174="sníž. přenesená",J174,0)</f>
        <v>0</v>
      </c>
      <c r="BI174" s="192">
        <f>IF(N174="nulová",J174,0)</f>
        <v>0</v>
      </c>
      <c r="BJ174" s="17" t="s">
        <v>81</v>
      </c>
      <c r="BK174" s="192">
        <f>ROUND(I174*H174,2)</f>
        <v>0</v>
      </c>
      <c r="BL174" s="17" t="s">
        <v>129</v>
      </c>
      <c r="BM174" s="191" t="s">
        <v>167</v>
      </c>
    </row>
    <row r="175" spans="1:65" s="2" customFormat="1" ht="29.25">
      <c r="A175" s="34"/>
      <c r="B175" s="35"/>
      <c r="C175" s="36"/>
      <c r="D175" s="193" t="s">
        <v>130</v>
      </c>
      <c r="E175" s="36"/>
      <c r="F175" s="194" t="s">
        <v>2346</v>
      </c>
      <c r="G175" s="36"/>
      <c r="H175" s="36"/>
      <c r="I175" s="195"/>
      <c r="J175" s="36"/>
      <c r="K175" s="36"/>
      <c r="L175" s="39"/>
      <c r="M175" s="196"/>
      <c r="N175" s="197"/>
      <c r="O175" s="71"/>
      <c r="P175" s="71"/>
      <c r="Q175" s="71"/>
      <c r="R175" s="71"/>
      <c r="S175" s="71"/>
      <c r="T175" s="72"/>
      <c r="U175" s="34"/>
      <c r="V175" s="34"/>
      <c r="W175" s="34"/>
      <c r="X175" s="34"/>
      <c r="Y175" s="34"/>
      <c r="Z175" s="34"/>
      <c r="AA175" s="34"/>
      <c r="AB175" s="34"/>
      <c r="AC175" s="34"/>
      <c r="AD175" s="34"/>
      <c r="AE175" s="34"/>
      <c r="AT175" s="17" t="s">
        <v>130</v>
      </c>
      <c r="AU175" s="17" t="s">
        <v>81</v>
      </c>
    </row>
    <row r="176" spans="1:65" s="12" customFormat="1" ht="11.25">
      <c r="B176" s="203"/>
      <c r="C176" s="204"/>
      <c r="D176" s="193" t="s">
        <v>200</v>
      </c>
      <c r="E176" s="205" t="s">
        <v>1</v>
      </c>
      <c r="F176" s="206" t="s">
        <v>2347</v>
      </c>
      <c r="G176" s="204"/>
      <c r="H176" s="205" t="s">
        <v>1</v>
      </c>
      <c r="I176" s="207"/>
      <c r="J176" s="204"/>
      <c r="K176" s="204"/>
      <c r="L176" s="208"/>
      <c r="M176" s="209"/>
      <c r="N176" s="210"/>
      <c r="O176" s="210"/>
      <c r="P176" s="210"/>
      <c r="Q176" s="210"/>
      <c r="R176" s="210"/>
      <c r="S176" s="210"/>
      <c r="T176" s="211"/>
      <c r="AT176" s="212" t="s">
        <v>200</v>
      </c>
      <c r="AU176" s="212" t="s">
        <v>81</v>
      </c>
      <c r="AV176" s="12" t="s">
        <v>81</v>
      </c>
      <c r="AW176" s="12" t="s">
        <v>30</v>
      </c>
      <c r="AX176" s="12" t="s">
        <v>73</v>
      </c>
      <c r="AY176" s="212" t="s">
        <v>124</v>
      </c>
    </row>
    <row r="177" spans="1:65" s="12" customFormat="1" ht="11.25">
      <c r="B177" s="203"/>
      <c r="C177" s="204"/>
      <c r="D177" s="193" t="s">
        <v>200</v>
      </c>
      <c r="E177" s="205" t="s">
        <v>1</v>
      </c>
      <c r="F177" s="206" t="s">
        <v>2348</v>
      </c>
      <c r="G177" s="204"/>
      <c r="H177" s="205" t="s">
        <v>1</v>
      </c>
      <c r="I177" s="207"/>
      <c r="J177" s="204"/>
      <c r="K177" s="204"/>
      <c r="L177" s="208"/>
      <c r="M177" s="209"/>
      <c r="N177" s="210"/>
      <c r="O177" s="210"/>
      <c r="P177" s="210"/>
      <c r="Q177" s="210"/>
      <c r="R177" s="210"/>
      <c r="S177" s="210"/>
      <c r="T177" s="211"/>
      <c r="AT177" s="212" t="s">
        <v>200</v>
      </c>
      <c r="AU177" s="212" t="s">
        <v>81</v>
      </c>
      <c r="AV177" s="12" t="s">
        <v>81</v>
      </c>
      <c r="AW177" s="12" t="s">
        <v>30</v>
      </c>
      <c r="AX177" s="12" t="s">
        <v>73</v>
      </c>
      <c r="AY177" s="212" t="s">
        <v>124</v>
      </c>
    </row>
    <row r="178" spans="1:65" s="12" customFormat="1" ht="11.25">
      <c r="B178" s="203"/>
      <c r="C178" s="204"/>
      <c r="D178" s="193" t="s">
        <v>200</v>
      </c>
      <c r="E178" s="205" t="s">
        <v>1</v>
      </c>
      <c r="F178" s="206" t="s">
        <v>2349</v>
      </c>
      <c r="G178" s="204"/>
      <c r="H178" s="205" t="s">
        <v>1</v>
      </c>
      <c r="I178" s="207"/>
      <c r="J178" s="204"/>
      <c r="K178" s="204"/>
      <c r="L178" s="208"/>
      <c r="M178" s="209"/>
      <c r="N178" s="210"/>
      <c r="O178" s="210"/>
      <c r="P178" s="210"/>
      <c r="Q178" s="210"/>
      <c r="R178" s="210"/>
      <c r="S178" s="210"/>
      <c r="T178" s="211"/>
      <c r="AT178" s="212" t="s">
        <v>200</v>
      </c>
      <c r="AU178" s="212" t="s">
        <v>81</v>
      </c>
      <c r="AV178" s="12" t="s">
        <v>81</v>
      </c>
      <c r="AW178" s="12" t="s">
        <v>30</v>
      </c>
      <c r="AX178" s="12" t="s">
        <v>73</v>
      </c>
      <c r="AY178" s="212" t="s">
        <v>124</v>
      </c>
    </row>
    <row r="179" spans="1:65" s="12" customFormat="1" ht="11.25">
      <c r="B179" s="203"/>
      <c r="C179" s="204"/>
      <c r="D179" s="193" t="s">
        <v>200</v>
      </c>
      <c r="E179" s="205" t="s">
        <v>1</v>
      </c>
      <c r="F179" s="206" t="s">
        <v>2350</v>
      </c>
      <c r="G179" s="204"/>
      <c r="H179" s="205" t="s">
        <v>1</v>
      </c>
      <c r="I179" s="207"/>
      <c r="J179" s="204"/>
      <c r="K179" s="204"/>
      <c r="L179" s="208"/>
      <c r="M179" s="209"/>
      <c r="N179" s="210"/>
      <c r="O179" s="210"/>
      <c r="P179" s="210"/>
      <c r="Q179" s="210"/>
      <c r="R179" s="210"/>
      <c r="S179" s="210"/>
      <c r="T179" s="211"/>
      <c r="AT179" s="212" t="s">
        <v>200</v>
      </c>
      <c r="AU179" s="212" t="s">
        <v>81</v>
      </c>
      <c r="AV179" s="12" t="s">
        <v>81</v>
      </c>
      <c r="AW179" s="12" t="s">
        <v>30</v>
      </c>
      <c r="AX179" s="12" t="s">
        <v>73</v>
      </c>
      <c r="AY179" s="212" t="s">
        <v>124</v>
      </c>
    </row>
    <row r="180" spans="1:65" s="13" customFormat="1" ht="11.25">
      <c r="B180" s="213"/>
      <c r="C180" s="214"/>
      <c r="D180" s="193" t="s">
        <v>200</v>
      </c>
      <c r="E180" s="215" t="s">
        <v>1</v>
      </c>
      <c r="F180" s="216" t="s">
        <v>2351</v>
      </c>
      <c r="G180" s="214"/>
      <c r="H180" s="217">
        <v>406.17500000000001</v>
      </c>
      <c r="I180" s="218"/>
      <c r="J180" s="214"/>
      <c r="K180" s="214"/>
      <c r="L180" s="219"/>
      <c r="M180" s="220"/>
      <c r="N180" s="221"/>
      <c r="O180" s="221"/>
      <c r="P180" s="221"/>
      <c r="Q180" s="221"/>
      <c r="R180" s="221"/>
      <c r="S180" s="221"/>
      <c r="T180" s="222"/>
      <c r="AT180" s="223" t="s">
        <v>200</v>
      </c>
      <c r="AU180" s="223" t="s">
        <v>81</v>
      </c>
      <c r="AV180" s="13" t="s">
        <v>83</v>
      </c>
      <c r="AW180" s="13" t="s">
        <v>30</v>
      </c>
      <c r="AX180" s="13" t="s">
        <v>73</v>
      </c>
      <c r="AY180" s="223" t="s">
        <v>124</v>
      </c>
    </row>
    <row r="181" spans="1:65" s="14" customFormat="1" ht="11.25">
      <c r="B181" s="224"/>
      <c r="C181" s="225"/>
      <c r="D181" s="193" t="s">
        <v>200</v>
      </c>
      <c r="E181" s="226" t="s">
        <v>1</v>
      </c>
      <c r="F181" s="227" t="s">
        <v>205</v>
      </c>
      <c r="G181" s="225"/>
      <c r="H181" s="228">
        <v>406.17500000000001</v>
      </c>
      <c r="I181" s="229"/>
      <c r="J181" s="225"/>
      <c r="K181" s="225"/>
      <c r="L181" s="230"/>
      <c r="M181" s="231"/>
      <c r="N181" s="232"/>
      <c r="O181" s="232"/>
      <c r="P181" s="232"/>
      <c r="Q181" s="232"/>
      <c r="R181" s="232"/>
      <c r="S181" s="232"/>
      <c r="T181" s="233"/>
      <c r="AT181" s="234" t="s">
        <v>200</v>
      </c>
      <c r="AU181" s="234" t="s">
        <v>81</v>
      </c>
      <c r="AV181" s="14" t="s">
        <v>129</v>
      </c>
      <c r="AW181" s="14" t="s">
        <v>30</v>
      </c>
      <c r="AX181" s="14" t="s">
        <v>81</v>
      </c>
      <c r="AY181" s="234" t="s">
        <v>124</v>
      </c>
    </row>
    <row r="182" spans="1:65" s="2" customFormat="1" ht="24.2" customHeight="1">
      <c r="A182" s="34"/>
      <c r="B182" s="35"/>
      <c r="C182" s="179" t="s">
        <v>147</v>
      </c>
      <c r="D182" s="179" t="s">
        <v>125</v>
      </c>
      <c r="E182" s="180" t="s">
        <v>2352</v>
      </c>
      <c r="F182" s="181" t="s">
        <v>2353</v>
      </c>
      <c r="G182" s="182" t="s">
        <v>216</v>
      </c>
      <c r="H182" s="183">
        <v>104.654</v>
      </c>
      <c r="I182" s="184"/>
      <c r="J182" s="185">
        <f>ROUND(I182*H182,2)</f>
        <v>0</v>
      </c>
      <c r="K182" s="186"/>
      <c r="L182" s="39"/>
      <c r="M182" s="187" t="s">
        <v>1</v>
      </c>
      <c r="N182" s="188" t="s">
        <v>38</v>
      </c>
      <c r="O182" s="71"/>
      <c r="P182" s="189">
        <f>O182*H182</f>
        <v>0</v>
      </c>
      <c r="Q182" s="189">
        <v>0</v>
      </c>
      <c r="R182" s="189">
        <f>Q182*H182</f>
        <v>0</v>
      </c>
      <c r="S182" s="189">
        <v>0</v>
      </c>
      <c r="T182" s="190">
        <f>S182*H182</f>
        <v>0</v>
      </c>
      <c r="U182" s="34"/>
      <c r="V182" s="34"/>
      <c r="W182" s="34"/>
      <c r="X182" s="34"/>
      <c r="Y182" s="34"/>
      <c r="Z182" s="34"/>
      <c r="AA182" s="34"/>
      <c r="AB182" s="34"/>
      <c r="AC182" s="34"/>
      <c r="AD182" s="34"/>
      <c r="AE182" s="34"/>
      <c r="AR182" s="191" t="s">
        <v>129</v>
      </c>
      <c r="AT182" s="191" t="s">
        <v>125</v>
      </c>
      <c r="AU182" s="191" t="s">
        <v>81</v>
      </c>
      <c r="AY182" s="17" t="s">
        <v>124</v>
      </c>
      <c r="BE182" s="192">
        <f>IF(N182="základní",J182,0)</f>
        <v>0</v>
      </c>
      <c r="BF182" s="192">
        <f>IF(N182="snížená",J182,0)</f>
        <v>0</v>
      </c>
      <c r="BG182" s="192">
        <f>IF(N182="zákl. přenesená",J182,0)</f>
        <v>0</v>
      </c>
      <c r="BH182" s="192">
        <f>IF(N182="sníž. přenesená",J182,0)</f>
        <v>0</v>
      </c>
      <c r="BI182" s="192">
        <f>IF(N182="nulová",J182,0)</f>
        <v>0</v>
      </c>
      <c r="BJ182" s="17" t="s">
        <v>81</v>
      </c>
      <c r="BK182" s="192">
        <f>ROUND(I182*H182,2)</f>
        <v>0</v>
      </c>
      <c r="BL182" s="17" t="s">
        <v>129</v>
      </c>
      <c r="BM182" s="191" t="s">
        <v>244</v>
      </c>
    </row>
    <row r="183" spans="1:65" s="2" customFormat="1" ht="29.25">
      <c r="A183" s="34"/>
      <c r="B183" s="35"/>
      <c r="C183" s="36"/>
      <c r="D183" s="193" t="s">
        <v>130</v>
      </c>
      <c r="E183" s="36"/>
      <c r="F183" s="194" t="s">
        <v>2354</v>
      </c>
      <c r="G183" s="36"/>
      <c r="H183" s="36"/>
      <c r="I183" s="195"/>
      <c r="J183" s="36"/>
      <c r="K183" s="36"/>
      <c r="L183" s="39"/>
      <c r="M183" s="196"/>
      <c r="N183" s="197"/>
      <c r="O183" s="71"/>
      <c r="P183" s="71"/>
      <c r="Q183" s="71"/>
      <c r="R183" s="71"/>
      <c r="S183" s="71"/>
      <c r="T183" s="72"/>
      <c r="U183" s="34"/>
      <c r="V183" s="34"/>
      <c r="W183" s="34"/>
      <c r="X183" s="34"/>
      <c r="Y183" s="34"/>
      <c r="Z183" s="34"/>
      <c r="AA183" s="34"/>
      <c r="AB183" s="34"/>
      <c r="AC183" s="34"/>
      <c r="AD183" s="34"/>
      <c r="AE183" s="34"/>
      <c r="AT183" s="17" t="s">
        <v>130</v>
      </c>
      <c r="AU183" s="17" t="s">
        <v>81</v>
      </c>
    </row>
    <row r="184" spans="1:65" s="12" customFormat="1" ht="11.25">
      <c r="B184" s="203"/>
      <c r="C184" s="204"/>
      <c r="D184" s="193" t="s">
        <v>200</v>
      </c>
      <c r="E184" s="205" t="s">
        <v>1</v>
      </c>
      <c r="F184" s="206" t="s">
        <v>2355</v>
      </c>
      <c r="G184" s="204"/>
      <c r="H184" s="205" t="s">
        <v>1</v>
      </c>
      <c r="I184" s="207"/>
      <c r="J184" s="204"/>
      <c r="K184" s="204"/>
      <c r="L184" s="208"/>
      <c r="M184" s="209"/>
      <c r="N184" s="210"/>
      <c r="O184" s="210"/>
      <c r="P184" s="210"/>
      <c r="Q184" s="210"/>
      <c r="R184" s="210"/>
      <c r="S184" s="210"/>
      <c r="T184" s="211"/>
      <c r="AT184" s="212" t="s">
        <v>200</v>
      </c>
      <c r="AU184" s="212" t="s">
        <v>81</v>
      </c>
      <c r="AV184" s="12" t="s">
        <v>81</v>
      </c>
      <c r="AW184" s="12" t="s">
        <v>30</v>
      </c>
      <c r="AX184" s="12" t="s">
        <v>73</v>
      </c>
      <c r="AY184" s="212" t="s">
        <v>124</v>
      </c>
    </row>
    <row r="185" spans="1:65" s="12" customFormat="1" ht="11.25">
      <c r="B185" s="203"/>
      <c r="C185" s="204"/>
      <c r="D185" s="193" t="s">
        <v>200</v>
      </c>
      <c r="E185" s="205" t="s">
        <v>1</v>
      </c>
      <c r="F185" s="206" t="s">
        <v>2327</v>
      </c>
      <c r="G185" s="204"/>
      <c r="H185" s="205" t="s">
        <v>1</v>
      </c>
      <c r="I185" s="207"/>
      <c r="J185" s="204"/>
      <c r="K185" s="204"/>
      <c r="L185" s="208"/>
      <c r="M185" s="209"/>
      <c r="N185" s="210"/>
      <c r="O185" s="210"/>
      <c r="P185" s="210"/>
      <c r="Q185" s="210"/>
      <c r="R185" s="210"/>
      <c r="S185" s="210"/>
      <c r="T185" s="211"/>
      <c r="AT185" s="212" t="s">
        <v>200</v>
      </c>
      <c r="AU185" s="212" t="s">
        <v>81</v>
      </c>
      <c r="AV185" s="12" t="s">
        <v>81</v>
      </c>
      <c r="AW185" s="12" t="s">
        <v>30</v>
      </c>
      <c r="AX185" s="12" t="s">
        <v>73</v>
      </c>
      <c r="AY185" s="212" t="s">
        <v>124</v>
      </c>
    </row>
    <row r="186" spans="1:65" s="12" customFormat="1" ht="11.25">
      <c r="B186" s="203"/>
      <c r="C186" s="204"/>
      <c r="D186" s="193" t="s">
        <v>200</v>
      </c>
      <c r="E186" s="205" t="s">
        <v>1</v>
      </c>
      <c r="F186" s="206" t="s">
        <v>2356</v>
      </c>
      <c r="G186" s="204"/>
      <c r="H186" s="205" t="s">
        <v>1</v>
      </c>
      <c r="I186" s="207"/>
      <c r="J186" s="204"/>
      <c r="K186" s="204"/>
      <c r="L186" s="208"/>
      <c r="M186" s="209"/>
      <c r="N186" s="210"/>
      <c r="O186" s="210"/>
      <c r="P186" s="210"/>
      <c r="Q186" s="210"/>
      <c r="R186" s="210"/>
      <c r="S186" s="210"/>
      <c r="T186" s="211"/>
      <c r="AT186" s="212" t="s">
        <v>200</v>
      </c>
      <c r="AU186" s="212" t="s">
        <v>81</v>
      </c>
      <c r="AV186" s="12" t="s">
        <v>81</v>
      </c>
      <c r="AW186" s="12" t="s">
        <v>30</v>
      </c>
      <c r="AX186" s="12" t="s">
        <v>73</v>
      </c>
      <c r="AY186" s="212" t="s">
        <v>124</v>
      </c>
    </row>
    <row r="187" spans="1:65" s="12" customFormat="1" ht="11.25">
      <c r="B187" s="203"/>
      <c r="C187" s="204"/>
      <c r="D187" s="193" t="s">
        <v>200</v>
      </c>
      <c r="E187" s="205" t="s">
        <v>1</v>
      </c>
      <c r="F187" s="206" t="s">
        <v>2328</v>
      </c>
      <c r="G187" s="204"/>
      <c r="H187" s="205" t="s">
        <v>1</v>
      </c>
      <c r="I187" s="207"/>
      <c r="J187" s="204"/>
      <c r="K187" s="204"/>
      <c r="L187" s="208"/>
      <c r="M187" s="209"/>
      <c r="N187" s="210"/>
      <c r="O187" s="210"/>
      <c r="P187" s="210"/>
      <c r="Q187" s="210"/>
      <c r="R187" s="210"/>
      <c r="S187" s="210"/>
      <c r="T187" s="211"/>
      <c r="AT187" s="212" t="s">
        <v>200</v>
      </c>
      <c r="AU187" s="212" t="s">
        <v>81</v>
      </c>
      <c r="AV187" s="12" t="s">
        <v>81</v>
      </c>
      <c r="AW187" s="12" t="s">
        <v>30</v>
      </c>
      <c r="AX187" s="12" t="s">
        <v>73</v>
      </c>
      <c r="AY187" s="212" t="s">
        <v>124</v>
      </c>
    </row>
    <row r="188" spans="1:65" s="13" customFormat="1" ht="11.25">
      <c r="B188" s="213"/>
      <c r="C188" s="214"/>
      <c r="D188" s="193" t="s">
        <v>200</v>
      </c>
      <c r="E188" s="215" t="s">
        <v>1</v>
      </c>
      <c r="F188" s="216" t="s">
        <v>2329</v>
      </c>
      <c r="G188" s="214"/>
      <c r="H188" s="217">
        <v>104.654</v>
      </c>
      <c r="I188" s="218"/>
      <c r="J188" s="214"/>
      <c r="K188" s="214"/>
      <c r="L188" s="219"/>
      <c r="M188" s="220"/>
      <c r="N188" s="221"/>
      <c r="O188" s="221"/>
      <c r="P188" s="221"/>
      <c r="Q188" s="221"/>
      <c r="R188" s="221"/>
      <c r="S188" s="221"/>
      <c r="T188" s="222"/>
      <c r="AT188" s="223" t="s">
        <v>200</v>
      </c>
      <c r="AU188" s="223" t="s">
        <v>81</v>
      </c>
      <c r="AV188" s="13" t="s">
        <v>83</v>
      </c>
      <c r="AW188" s="13" t="s">
        <v>30</v>
      </c>
      <c r="AX188" s="13" t="s">
        <v>73</v>
      </c>
      <c r="AY188" s="223" t="s">
        <v>124</v>
      </c>
    </row>
    <row r="189" spans="1:65" s="14" customFormat="1" ht="11.25">
      <c r="B189" s="224"/>
      <c r="C189" s="225"/>
      <c r="D189" s="193" t="s">
        <v>200</v>
      </c>
      <c r="E189" s="226" t="s">
        <v>1</v>
      </c>
      <c r="F189" s="227" t="s">
        <v>205</v>
      </c>
      <c r="G189" s="225"/>
      <c r="H189" s="228">
        <v>104.654</v>
      </c>
      <c r="I189" s="229"/>
      <c r="J189" s="225"/>
      <c r="K189" s="225"/>
      <c r="L189" s="230"/>
      <c r="M189" s="231"/>
      <c r="N189" s="232"/>
      <c r="O189" s="232"/>
      <c r="P189" s="232"/>
      <c r="Q189" s="232"/>
      <c r="R189" s="232"/>
      <c r="S189" s="232"/>
      <c r="T189" s="233"/>
      <c r="AT189" s="234" t="s">
        <v>200</v>
      </c>
      <c r="AU189" s="234" t="s">
        <v>81</v>
      </c>
      <c r="AV189" s="14" t="s">
        <v>129</v>
      </c>
      <c r="AW189" s="14" t="s">
        <v>30</v>
      </c>
      <c r="AX189" s="14" t="s">
        <v>81</v>
      </c>
      <c r="AY189" s="234" t="s">
        <v>124</v>
      </c>
    </row>
    <row r="190" spans="1:65" s="2" customFormat="1" ht="24.2" customHeight="1">
      <c r="A190" s="34"/>
      <c r="B190" s="35"/>
      <c r="C190" s="179" t="s">
        <v>250</v>
      </c>
      <c r="D190" s="179" t="s">
        <v>125</v>
      </c>
      <c r="E190" s="180" t="s">
        <v>2357</v>
      </c>
      <c r="F190" s="181" t="s">
        <v>2358</v>
      </c>
      <c r="G190" s="182" t="s">
        <v>216</v>
      </c>
      <c r="H190" s="183">
        <v>104.654</v>
      </c>
      <c r="I190" s="184"/>
      <c r="J190" s="185">
        <f>ROUND(I190*H190,2)</f>
        <v>0</v>
      </c>
      <c r="K190" s="186"/>
      <c r="L190" s="39"/>
      <c r="M190" s="187" t="s">
        <v>1</v>
      </c>
      <c r="N190" s="188" t="s">
        <v>38</v>
      </c>
      <c r="O190" s="71"/>
      <c r="P190" s="189">
        <f>O190*H190</f>
        <v>0</v>
      </c>
      <c r="Q190" s="189">
        <v>0</v>
      </c>
      <c r="R190" s="189">
        <f>Q190*H190</f>
        <v>0</v>
      </c>
      <c r="S190" s="189">
        <v>0</v>
      </c>
      <c r="T190" s="190">
        <f>S190*H190</f>
        <v>0</v>
      </c>
      <c r="U190" s="34"/>
      <c r="V190" s="34"/>
      <c r="W190" s="34"/>
      <c r="X190" s="34"/>
      <c r="Y190" s="34"/>
      <c r="Z190" s="34"/>
      <c r="AA190" s="34"/>
      <c r="AB190" s="34"/>
      <c r="AC190" s="34"/>
      <c r="AD190" s="34"/>
      <c r="AE190" s="34"/>
      <c r="AR190" s="191" t="s">
        <v>129</v>
      </c>
      <c r="AT190" s="191" t="s">
        <v>125</v>
      </c>
      <c r="AU190" s="191" t="s">
        <v>81</v>
      </c>
      <c r="AY190" s="17" t="s">
        <v>124</v>
      </c>
      <c r="BE190" s="192">
        <f>IF(N190="základní",J190,0)</f>
        <v>0</v>
      </c>
      <c r="BF190" s="192">
        <f>IF(N190="snížená",J190,0)</f>
        <v>0</v>
      </c>
      <c r="BG190" s="192">
        <f>IF(N190="zákl. přenesená",J190,0)</f>
        <v>0</v>
      </c>
      <c r="BH190" s="192">
        <f>IF(N190="sníž. přenesená",J190,0)</f>
        <v>0</v>
      </c>
      <c r="BI190" s="192">
        <f>IF(N190="nulová",J190,0)</f>
        <v>0</v>
      </c>
      <c r="BJ190" s="17" t="s">
        <v>81</v>
      </c>
      <c r="BK190" s="192">
        <f>ROUND(I190*H190,2)</f>
        <v>0</v>
      </c>
      <c r="BL190" s="17" t="s">
        <v>129</v>
      </c>
      <c r="BM190" s="191" t="s">
        <v>253</v>
      </c>
    </row>
    <row r="191" spans="1:65" s="2" customFormat="1" ht="29.25">
      <c r="A191" s="34"/>
      <c r="B191" s="35"/>
      <c r="C191" s="36"/>
      <c r="D191" s="193" t="s">
        <v>130</v>
      </c>
      <c r="E191" s="36"/>
      <c r="F191" s="194" t="s">
        <v>2359</v>
      </c>
      <c r="G191" s="36"/>
      <c r="H191" s="36"/>
      <c r="I191" s="195"/>
      <c r="J191" s="36"/>
      <c r="K191" s="36"/>
      <c r="L191" s="39"/>
      <c r="M191" s="196"/>
      <c r="N191" s="197"/>
      <c r="O191" s="71"/>
      <c r="P191" s="71"/>
      <c r="Q191" s="71"/>
      <c r="R191" s="71"/>
      <c r="S191" s="71"/>
      <c r="T191" s="72"/>
      <c r="U191" s="34"/>
      <c r="V191" s="34"/>
      <c r="W191" s="34"/>
      <c r="X191" s="34"/>
      <c r="Y191" s="34"/>
      <c r="Z191" s="34"/>
      <c r="AA191" s="34"/>
      <c r="AB191" s="34"/>
      <c r="AC191" s="34"/>
      <c r="AD191" s="34"/>
      <c r="AE191" s="34"/>
      <c r="AT191" s="17" t="s">
        <v>130</v>
      </c>
      <c r="AU191" s="17" t="s">
        <v>81</v>
      </c>
    </row>
    <row r="192" spans="1:65" s="12" customFormat="1" ht="11.25">
      <c r="B192" s="203"/>
      <c r="C192" s="204"/>
      <c r="D192" s="193" t="s">
        <v>200</v>
      </c>
      <c r="E192" s="205" t="s">
        <v>1</v>
      </c>
      <c r="F192" s="206" t="s">
        <v>2355</v>
      </c>
      <c r="G192" s="204"/>
      <c r="H192" s="205" t="s">
        <v>1</v>
      </c>
      <c r="I192" s="207"/>
      <c r="J192" s="204"/>
      <c r="K192" s="204"/>
      <c r="L192" s="208"/>
      <c r="M192" s="209"/>
      <c r="N192" s="210"/>
      <c r="O192" s="210"/>
      <c r="P192" s="210"/>
      <c r="Q192" s="210"/>
      <c r="R192" s="210"/>
      <c r="S192" s="210"/>
      <c r="T192" s="211"/>
      <c r="AT192" s="212" t="s">
        <v>200</v>
      </c>
      <c r="AU192" s="212" t="s">
        <v>81</v>
      </c>
      <c r="AV192" s="12" t="s">
        <v>81</v>
      </c>
      <c r="AW192" s="12" t="s">
        <v>30</v>
      </c>
      <c r="AX192" s="12" t="s">
        <v>73</v>
      </c>
      <c r="AY192" s="212" t="s">
        <v>124</v>
      </c>
    </row>
    <row r="193" spans="1:65" s="12" customFormat="1" ht="11.25">
      <c r="B193" s="203"/>
      <c r="C193" s="204"/>
      <c r="D193" s="193" t="s">
        <v>200</v>
      </c>
      <c r="E193" s="205" t="s">
        <v>1</v>
      </c>
      <c r="F193" s="206" t="s">
        <v>2327</v>
      </c>
      <c r="G193" s="204"/>
      <c r="H193" s="205" t="s">
        <v>1</v>
      </c>
      <c r="I193" s="207"/>
      <c r="J193" s="204"/>
      <c r="K193" s="204"/>
      <c r="L193" s="208"/>
      <c r="M193" s="209"/>
      <c r="N193" s="210"/>
      <c r="O193" s="210"/>
      <c r="P193" s="210"/>
      <c r="Q193" s="210"/>
      <c r="R193" s="210"/>
      <c r="S193" s="210"/>
      <c r="T193" s="211"/>
      <c r="AT193" s="212" t="s">
        <v>200</v>
      </c>
      <c r="AU193" s="212" t="s">
        <v>81</v>
      </c>
      <c r="AV193" s="12" t="s">
        <v>81</v>
      </c>
      <c r="AW193" s="12" t="s">
        <v>30</v>
      </c>
      <c r="AX193" s="12" t="s">
        <v>73</v>
      </c>
      <c r="AY193" s="212" t="s">
        <v>124</v>
      </c>
    </row>
    <row r="194" spans="1:65" s="12" customFormat="1" ht="11.25">
      <c r="B194" s="203"/>
      <c r="C194" s="204"/>
      <c r="D194" s="193" t="s">
        <v>200</v>
      </c>
      <c r="E194" s="205" t="s">
        <v>1</v>
      </c>
      <c r="F194" s="206" t="s">
        <v>2356</v>
      </c>
      <c r="G194" s="204"/>
      <c r="H194" s="205" t="s">
        <v>1</v>
      </c>
      <c r="I194" s="207"/>
      <c r="J194" s="204"/>
      <c r="K194" s="204"/>
      <c r="L194" s="208"/>
      <c r="M194" s="209"/>
      <c r="N194" s="210"/>
      <c r="O194" s="210"/>
      <c r="P194" s="210"/>
      <c r="Q194" s="210"/>
      <c r="R194" s="210"/>
      <c r="S194" s="210"/>
      <c r="T194" s="211"/>
      <c r="AT194" s="212" t="s">
        <v>200</v>
      </c>
      <c r="AU194" s="212" t="s">
        <v>81</v>
      </c>
      <c r="AV194" s="12" t="s">
        <v>81</v>
      </c>
      <c r="AW194" s="12" t="s">
        <v>30</v>
      </c>
      <c r="AX194" s="12" t="s">
        <v>73</v>
      </c>
      <c r="AY194" s="212" t="s">
        <v>124</v>
      </c>
    </row>
    <row r="195" spans="1:65" s="12" customFormat="1" ht="11.25">
      <c r="B195" s="203"/>
      <c r="C195" s="204"/>
      <c r="D195" s="193" t="s">
        <v>200</v>
      </c>
      <c r="E195" s="205" t="s">
        <v>1</v>
      </c>
      <c r="F195" s="206" t="s">
        <v>2328</v>
      </c>
      <c r="G195" s="204"/>
      <c r="H195" s="205" t="s">
        <v>1</v>
      </c>
      <c r="I195" s="207"/>
      <c r="J195" s="204"/>
      <c r="K195" s="204"/>
      <c r="L195" s="208"/>
      <c r="M195" s="209"/>
      <c r="N195" s="210"/>
      <c r="O195" s="210"/>
      <c r="P195" s="210"/>
      <c r="Q195" s="210"/>
      <c r="R195" s="210"/>
      <c r="S195" s="210"/>
      <c r="T195" s="211"/>
      <c r="AT195" s="212" t="s">
        <v>200</v>
      </c>
      <c r="AU195" s="212" t="s">
        <v>81</v>
      </c>
      <c r="AV195" s="12" t="s">
        <v>81</v>
      </c>
      <c r="AW195" s="12" t="s">
        <v>30</v>
      </c>
      <c r="AX195" s="12" t="s">
        <v>73</v>
      </c>
      <c r="AY195" s="212" t="s">
        <v>124</v>
      </c>
    </row>
    <row r="196" spans="1:65" s="13" customFormat="1" ht="11.25">
      <c r="B196" s="213"/>
      <c r="C196" s="214"/>
      <c r="D196" s="193" t="s">
        <v>200</v>
      </c>
      <c r="E196" s="215" t="s">
        <v>1</v>
      </c>
      <c r="F196" s="216" t="s">
        <v>2329</v>
      </c>
      <c r="G196" s="214"/>
      <c r="H196" s="217">
        <v>104.654</v>
      </c>
      <c r="I196" s="218"/>
      <c r="J196" s="214"/>
      <c r="K196" s="214"/>
      <c r="L196" s="219"/>
      <c r="M196" s="220"/>
      <c r="N196" s="221"/>
      <c r="O196" s="221"/>
      <c r="P196" s="221"/>
      <c r="Q196" s="221"/>
      <c r="R196" s="221"/>
      <c r="S196" s="221"/>
      <c r="T196" s="222"/>
      <c r="AT196" s="223" t="s">
        <v>200</v>
      </c>
      <c r="AU196" s="223" t="s">
        <v>81</v>
      </c>
      <c r="AV196" s="13" t="s">
        <v>83</v>
      </c>
      <c r="AW196" s="13" t="s">
        <v>30</v>
      </c>
      <c r="AX196" s="13" t="s">
        <v>73</v>
      </c>
      <c r="AY196" s="223" t="s">
        <v>124</v>
      </c>
    </row>
    <row r="197" spans="1:65" s="14" customFormat="1" ht="11.25">
      <c r="B197" s="224"/>
      <c r="C197" s="225"/>
      <c r="D197" s="193" t="s">
        <v>200</v>
      </c>
      <c r="E197" s="226" t="s">
        <v>1</v>
      </c>
      <c r="F197" s="227" t="s">
        <v>205</v>
      </c>
      <c r="G197" s="225"/>
      <c r="H197" s="228">
        <v>104.654</v>
      </c>
      <c r="I197" s="229"/>
      <c r="J197" s="225"/>
      <c r="K197" s="225"/>
      <c r="L197" s="230"/>
      <c r="M197" s="231"/>
      <c r="N197" s="232"/>
      <c r="O197" s="232"/>
      <c r="P197" s="232"/>
      <c r="Q197" s="232"/>
      <c r="R197" s="232"/>
      <c r="S197" s="232"/>
      <c r="T197" s="233"/>
      <c r="AT197" s="234" t="s">
        <v>200</v>
      </c>
      <c r="AU197" s="234" t="s">
        <v>81</v>
      </c>
      <c r="AV197" s="14" t="s">
        <v>129</v>
      </c>
      <c r="AW197" s="14" t="s">
        <v>30</v>
      </c>
      <c r="AX197" s="14" t="s">
        <v>81</v>
      </c>
      <c r="AY197" s="234" t="s">
        <v>124</v>
      </c>
    </row>
    <row r="198" spans="1:65" s="2" customFormat="1" ht="16.5" customHeight="1">
      <c r="A198" s="34"/>
      <c r="B198" s="35"/>
      <c r="C198" s="179" t="s">
        <v>153</v>
      </c>
      <c r="D198" s="179" t="s">
        <v>125</v>
      </c>
      <c r="E198" s="180" t="s">
        <v>2360</v>
      </c>
      <c r="F198" s="181" t="s">
        <v>2361</v>
      </c>
      <c r="G198" s="182" t="s">
        <v>1215</v>
      </c>
      <c r="H198" s="183">
        <v>3.6629999999999998</v>
      </c>
      <c r="I198" s="184"/>
      <c r="J198" s="185">
        <f>ROUND(I198*H198,2)</f>
        <v>0</v>
      </c>
      <c r="K198" s="186"/>
      <c r="L198" s="39"/>
      <c r="M198" s="187" t="s">
        <v>1</v>
      </c>
      <c r="N198" s="188" t="s">
        <v>38</v>
      </c>
      <c r="O198" s="71"/>
      <c r="P198" s="189">
        <f>O198*H198</f>
        <v>0</v>
      </c>
      <c r="Q198" s="189">
        <v>0</v>
      </c>
      <c r="R198" s="189">
        <f>Q198*H198</f>
        <v>0</v>
      </c>
      <c r="S198" s="189">
        <v>0</v>
      </c>
      <c r="T198" s="190">
        <f>S198*H198</f>
        <v>0</v>
      </c>
      <c r="U198" s="34"/>
      <c r="V198" s="34"/>
      <c r="W198" s="34"/>
      <c r="X198" s="34"/>
      <c r="Y198" s="34"/>
      <c r="Z198" s="34"/>
      <c r="AA198" s="34"/>
      <c r="AB198" s="34"/>
      <c r="AC198" s="34"/>
      <c r="AD198" s="34"/>
      <c r="AE198" s="34"/>
      <c r="AR198" s="191" t="s">
        <v>129</v>
      </c>
      <c r="AT198" s="191" t="s">
        <v>125</v>
      </c>
      <c r="AU198" s="191" t="s">
        <v>81</v>
      </c>
      <c r="AY198" s="17" t="s">
        <v>124</v>
      </c>
      <c r="BE198" s="192">
        <f>IF(N198="základní",J198,0)</f>
        <v>0</v>
      </c>
      <c r="BF198" s="192">
        <f>IF(N198="snížená",J198,0)</f>
        <v>0</v>
      </c>
      <c r="BG198" s="192">
        <f>IF(N198="zákl. přenesená",J198,0)</f>
        <v>0</v>
      </c>
      <c r="BH198" s="192">
        <f>IF(N198="sníž. přenesená",J198,0)</f>
        <v>0</v>
      </c>
      <c r="BI198" s="192">
        <f>IF(N198="nulová",J198,0)</f>
        <v>0</v>
      </c>
      <c r="BJ198" s="17" t="s">
        <v>81</v>
      </c>
      <c r="BK198" s="192">
        <f>ROUND(I198*H198,2)</f>
        <v>0</v>
      </c>
      <c r="BL198" s="17" t="s">
        <v>129</v>
      </c>
      <c r="BM198" s="191" t="s">
        <v>323</v>
      </c>
    </row>
    <row r="199" spans="1:65" s="2" customFormat="1" ht="19.5">
      <c r="A199" s="34"/>
      <c r="B199" s="35"/>
      <c r="C199" s="36"/>
      <c r="D199" s="193" t="s">
        <v>130</v>
      </c>
      <c r="E199" s="36"/>
      <c r="F199" s="194" t="s">
        <v>2362</v>
      </c>
      <c r="G199" s="36"/>
      <c r="H199" s="36"/>
      <c r="I199" s="195"/>
      <c r="J199" s="36"/>
      <c r="K199" s="36"/>
      <c r="L199" s="39"/>
      <c r="M199" s="196"/>
      <c r="N199" s="197"/>
      <c r="O199" s="71"/>
      <c r="P199" s="71"/>
      <c r="Q199" s="71"/>
      <c r="R199" s="71"/>
      <c r="S199" s="71"/>
      <c r="T199" s="72"/>
      <c r="U199" s="34"/>
      <c r="V199" s="34"/>
      <c r="W199" s="34"/>
      <c r="X199" s="34"/>
      <c r="Y199" s="34"/>
      <c r="Z199" s="34"/>
      <c r="AA199" s="34"/>
      <c r="AB199" s="34"/>
      <c r="AC199" s="34"/>
      <c r="AD199" s="34"/>
      <c r="AE199" s="34"/>
      <c r="AT199" s="17" t="s">
        <v>130</v>
      </c>
      <c r="AU199" s="17" t="s">
        <v>81</v>
      </c>
    </row>
    <row r="200" spans="1:65" s="12" customFormat="1" ht="11.25">
      <c r="B200" s="203"/>
      <c r="C200" s="204"/>
      <c r="D200" s="193" t="s">
        <v>200</v>
      </c>
      <c r="E200" s="205" t="s">
        <v>1</v>
      </c>
      <c r="F200" s="206" t="s">
        <v>2363</v>
      </c>
      <c r="G200" s="204"/>
      <c r="H200" s="205" t="s">
        <v>1</v>
      </c>
      <c r="I200" s="207"/>
      <c r="J200" s="204"/>
      <c r="K200" s="204"/>
      <c r="L200" s="208"/>
      <c r="M200" s="209"/>
      <c r="N200" s="210"/>
      <c r="O200" s="210"/>
      <c r="P200" s="210"/>
      <c r="Q200" s="210"/>
      <c r="R200" s="210"/>
      <c r="S200" s="210"/>
      <c r="T200" s="211"/>
      <c r="AT200" s="212" t="s">
        <v>200</v>
      </c>
      <c r="AU200" s="212" t="s">
        <v>81</v>
      </c>
      <c r="AV200" s="12" t="s">
        <v>81</v>
      </c>
      <c r="AW200" s="12" t="s">
        <v>30</v>
      </c>
      <c r="AX200" s="12" t="s">
        <v>73</v>
      </c>
      <c r="AY200" s="212" t="s">
        <v>124</v>
      </c>
    </row>
    <row r="201" spans="1:65" s="12" customFormat="1" ht="11.25">
      <c r="B201" s="203"/>
      <c r="C201" s="204"/>
      <c r="D201" s="193" t="s">
        <v>200</v>
      </c>
      <c r="E201" s="205" t="s">
        <v>1</v>
      </c>
      <c r="F201" s="206" t="s">
        <v>2364</v>
      </c>
      <c r="G201" s="204"/>
      <c r="H201" s="205" t="s">
        <v>1</v>
      </c>
      <c r="I201" s="207"/>
      <c r="J201" s="204"/>
      <c r="K201" s="204"/>
      <c r="L201" s="208"/>
      <c r="M201" s="209"/>
      <c r="N201" s="210"/>
      <c r="O201" s="210"/>
      <c r="P201" s="210"/>
      <c r="Q201" s="210"/>
      <c r="R201" s="210"/>
      <c r="S201" s="210"/>
      <c r="T201" s="211"/>
      <c r="AT201" s="212" t="s">
        <v>200</v>
      </c>
      <c r="AU201" s="212" t="s">
        <v>81</v>
      </c>
      <c r="AV201" s="12" t="s">
        <v>81</v>
      </c>
      <c r="AW201" s="12" t="s">
        <v>30</v>
      </c>
      <c r="AX201" s="12" t="s">
        <v>73</v>
      </c>
      <c r="AY201" s="212" t="s">
        <v>124</v>
      </c>
    </row>
    <row r="202" spans="1:65" s="12" customFormat="1" ht="11.25">
      <c r="B202" s="203"/>
      <c r="C202" s="204"/>
      <c r="D202" s="193" t="s">
        <v>200</v>
      </c>
      <c r="E202" s="205" t="s">
        <v>1</v>
      </c>
      <c r="F202" s="206" t="s">
        <v>2365</v>
      </c>
      <c r="G202" s="204"/>
      <c r="H202" s="205" t="s">
        <v>1</v>
      </c>
      <c r="I202" s="207"/>
      <c r="J202" s="204"/>
      <c r="K202" s="204"/>
      <c r="L202" s="208"/>
      <c r="M202" s="209"/>
      <c r="N202" s="210"/>
      <c r="O202" s="210"/>
      <c r="P202" s="210"/>
      <c r="Q202" s="210"/>
      <c r="R202" s="210"/>
      <c r="S202" s="210"/>
      <c r="T202" s="211"/>
      <c r="AT202" s="212" t="s">
        <v>200</v>
      </c>
      <c r="AU202" s="212" t="s">
        <v>81</v>
      </c>
      <c r="AV202" s="12" t="s">
        <v>81</v>
      </c>
      <c r="AW202" s="12" t="s">
        <v>30</v>
      </c>
      <c r="AX202" s="12" t="s">
        <v>73</v>
      </c>
      <c r="AY202" s="212" t="s">
        <v>124</v>
      </c>
    </row>
    <row r="203" spans="1:65" s="13" customFormat="1" ht="11.25">
      <c r="B203" s="213"/>
      <c r="C203" s="214"/>
      <c r="D203" s="193" t="s">
        <v>200</v>
      </c>
      <c r="E203" s="215" t="s">
        <v>1</v>
      </c>
      <c r="F203" s="216" t="s">
        <v>2366</v>
      </c>
      <c r="G203" s="214"/>
      <c r="H203" s="217">
        <v>3.6629999999999998</v>
      </c>
      <c r="I203" s="218"/>
      <c r="J203" s="214"/>
      <c r="K203" s="214"/>
      <c r="L203" s="219"/>
      <c r="M203" s="220"/>
      <c r="N203" s="221"/>
      <c r="O203" s="221"/>
      <c r="P203" s="221"/>
      <c r="Q203" s="221"/>
      <c r="R203" s="221"/>
      <c r="S203" s="221"/>
      <c r="T203" s="222"/>
      <c r="AT203" s="223" t="s">
        <v>200</v>
      </c>
      <c r="AU203" s="223" t="s">
        <v>81</v>
      </c>
      <c r="AV203" s="13" t="s">
        <v>83</v>
      </c>
      <c r="AW203" s="13" t="s">
        <v>30</v>
      </c>
      <c r="AX203" s="13" t="s">
        <v>73</v>
      </c>
      <c r="AY203" s="223" t="s">
        <v>124</v>
      </c>
    </row>
    <row r="204" spans="1:65" s="14" customFormat="1" ht="11.25">
      <c r="B204" s="224"/>
      <c r="C204" s="225"/>
      <c r="D204" s="193" t="s">
        <v>200</v>
      </c>
      <c r="E204" s="226" t="s">
        <v>1</v>
      </c>
      <c r="F204" s="227" t="s">
        <v>205</v>
      </c>
      <c r="G204" s="225"/>
      <c r="H204" s="228">
        <v>3.6629999999999998</v>
      </c>
      <c r="I204" s="229"/>
      <c r="J204" s="225"/>
      <c r="K204" s="225"/>
      <c r="L204" s="230"/>
      <c r="M204" s="231"/>
      <c r="N204" s="232"/>
      <c r="O204" s="232"/>
      <c r="P204" s="232"/>
      <c r="Q204" s="232"/>
      <c r="R204" s="232"/>
      <c r="S204" s="232"/>
      <c r="T204" s="233"/>
      <c r="AT204" s="234" t="s">
        <v>200</v>
      </c>
      <c r="AU204" s="234" t="s">
        <v>81</v>
      </c>
      <c r="AV204" s="14" t="s">
        <v>129</v>
      </c>
      <c r="AW204" s="14" t="s">
        <v>30</v>
      </c>
      <c r="AX204" s="14" t="s">
        <v>81</v>
      </c>
      <c r="AY204" s="234" t="s">
        <v>124</v>
      </c>
    </row>
    <row r="205" spans="1:65" s="2" customFormat="1" ht="21.75" customHeight="1">
      <c r="A205" s="34"/>
      <c r="B205" s="35"/>
      <c r="C205" s="179" t="s">
        <v>255</v>
      </c>
      <c r="D205" s="179" t="s">
        <v>125</v>
      </c>
      <c r="E205" s="180" t="s">
        <v>2367</v>
      </c>
      <c r="F205" s="181" t="s">
        <v>2368</v>
      </c>
      <c r="G205" s="182" t="s">
        <v>235</v>
      </c>
      <c r="H205" s="183">
        <v>3.5</v>
      </c>
      <c r="I205" s="184"/>
      <c r="J205" s="185">
        <f>ROUND(I205*H205,2)</f>
        <v>0</v>
      </c>
      <c r="K205" s="186"/>
      <c r="L205" s="39"/>
      <c r="M205" s="187" t="s">
        <v>1</v>
      </c>
      <c r="N205" s="188" t="s">
        <v>38</v>
      </c>
      <c r="O205" s="71"/>
      <c r="P205" s="189">
        <f>O205*H205</f>
        <v>0</v>
      </c>
      <c r="Q205" s="189">
        <v>0</v>
      </c>
      <c r="R205" s="189">
        <f>Q205*H205</f>
        <v>0</v>
      </c>
      <c r="S205" s="189">
        <v>0</v>
      </c>
      <c r="T205" s="190">
        <f>S205*H205</f>
        <v>0</v>
      </c>
      <c r="U205" s="34"/>
      <c r="V205" s="34"/>
      <c r="W205" s="34"/>
      <c r="X205" s="34"/>
      <c r="Y205" s="34"/>
      <c r="Z205" s="34"/>
      <c r="AA205" s="34"/>
      <c r="AB205" s="34"/>
      <c r="AC205" s="34"/>
      <c r="AD205" s="34"/>
      <c r="AE205" s="34"/>
      <c r="AR205" s="191" t="s">
        <v>129</v>
      </c>
      <c r="AT205" s="191" t="s">
        <v>125</v>
      </c>
      <c r="AU205" s="191" t="s">
        <v>81</v>
      </c>
      <c r="AY205" s="17" t="s">
        <v>124</v>
      </c>
      <c r="BE205" s="192">
        <f>IF(N205="základní",J205,0)</f>
        <v>0</v>
      </c>
      <c r="BF205" s="192">
        <f>IF(N205="snížená",J205,0)</f>
        <v>0</v>
      </c>
      <c r="BG205" s="192">
        <f>IF(N205="zákl. přenesená",J205,0)</f>
        <v>0</v>
      </c>
      <c r="BH205" s="192">
        <f>IF(N205="sníž. přenesená",J205,0)</f>
        <v>0</v>
      </c>
      <c r="BI205" s="192">
        <f>IF(N205="nulová",J205,0)</f>
        <v>0</v>
      </c>
      <c r="BJ205" s="17" t="s">
        <v>81</v>
      </c>
      <c r="BK205" s="192">
        <f>ROUND(I205*H205,2)</f>
        <v>0</v>
      </c>
      <c r="BL205" s="17" t="s">
        <v>129</v>
      </c>
      <c r="BM205" s="191" t="s">
        <v>258</v>
      </c>
    </row>
    <row r="206" spans="1:65" s="2" customFormat="1" ht="29.25">
      <c r="A206" s="34"/>
      <c r="B206" s="35"/>
      <c r="C206" s="36"/>
      <c r="D206" s="193" t="s">
        <v>130</v>
      </c>
      <c r="E206" s="36"/>
      <c r="F206" s="194" t="s">
        <v>2369</v>
      </c>
      <c r="G206" s="36"/>
      <c r="H206" s="36"/>
      <c r="I206" s="195"/>
      <c r="J206" s="36"/>
      <c r="K206" s="36"/>
      <c r="L206" s="39"/>
      <c r="M206" s="196"/>
      <c r="N206" s="197"/>
      <c r="O206" s="71"/>
      <c r="P206" s="71"/>
      <c r="Q206" s="71"/>
      <c r="R206" s="71"/>
      <c r="S206" s="71"/>
      <c r="T206" s="72"/>
      <c r="U206" s="34"/>
      <c r="V206" s="34"/>
      <c r="W206" s="34"/>
      <c r="X206" s="34"/>
      <c r="Y206" s="34"/>
      <c r="Z206" s="34"/>
      <c r="AA206" s="34"/>
      <c r="AB206" s="34"/>
      <c r="AC206" s="34"/>
      <c r="AD206" s="34"/>
      <c r="AE206" s="34"/>
      <c r="AT206" s="17" t="s">
        <v>130</v>
      </c>
      <c r="AU206" s="17" t="s">
        <v>81</v>
      </c>
    </row>
    <row r="207" spans="1:65" s="12" customFormat="1" ht="11.25">
      <c r="B207" s="203"/>
      <c r="C207" s="204"/>
      <c r="D207" s="193" t="s">
        <v>200</v>
      </c>
      <c r="E207" s="205" t="s">
        <v>1</v>
      </c>
      <c r="F207" s="206" t="s">
        <v>2370</v>
      </c>
      <c r="G207" s="204"/>
      <c r="H207" s="205" t="s">
        <v>1</v>
      </c>
      <c r="I207" s="207"/>
      <c r="J207" s="204"/>
      <c r="K207" s="204"/>
      <c r="L207" s="208"/>
      <c r="M207" s="209"/>
      <c r="N207" s="210"/>
      <c r="O207" s="210"/>
      <c r="P207" s="210"/>
      <c r="Q207" s="210"/>
      <c r="R207" s="210"/>
      <c r="S207" s="210"/>
      <c r="T207" s="211"/>
      <c r="AT207" s="212" t="s">
        <v>200</v>
      </c>
      <c r="AU207" s="212" t="s">
        <v>81</v>
      </c>
      <c r="AV207" s="12" t="s">
        <v>81</v>
      </c>
      <c r="AW207" s="12" t="s">
        <v>30</v>
      </c>
      <c r="AX207" s="12" t="s">
        <v>73</v>
      </c>
      <c r="AY207" s="212" t="s">
        <v>124</v>
      </c>
    </row>
    <row r="208" spans="1:65" s="12" customFormat="1" ht="11.25">
      <c r="B208" s="203"/>
      <c r="C208" s="204"/>
      <c r="D208" s="193" t="s">
        <v>200</v>
      </c>
      <c r="E208" s="205" t="s">
        <v>1</v>
      </c>
      <c r="F208" s="206" t="s">
        <v>2371</v>
      </c>
      <c r="G208" s="204"/>
      <c r="H208" s="205" t="s">
        <v>1</v>
      </c>
      <c r="I208" s="207"/>
      <c r="J208" s="204"/>
      <c r="K208" s="204"/>
      <c r="L208" s="208"/>
      <c r="M208" s="209"/>
      <c r="N208" s="210"/>
      <c r="O208" s="210"/>
      <c r="P208" s="210"/>
      <c r="Q208" s="210"/>
      <c r="R208" s="210"/>
      <c r="S208" s="210"/>
      <c r="T208" s="211"/>
      <c r="AT208" s="212" t="s">
        <v>200</v>
      </c>
      <c r="AU208" s="212" t="s">
        <v>81</v>
      </c>
      <c r="AV208" s="12" t="s">
        <v>81</v>
      </c>
      <c r="AW208" s="12" t="s">
        <v>30</v>
      </c>
      <c r="AX208" s="12" t="s">
        <v>73</v>
      </c>
      <c r="AY208" s="212" t="s">
        <v>124</v>
      </c>
    </row>
    <row r="209" spans="1:65" s="13" customFormat="1" ht="11.25">
      <c r="B209" s="213"/>
      <c r="C209" s="214"/>
      <c r="D209" s="193" t="s">
        <v>200</v>
      </c>
      <c r="E209" s="215" t="s">
        <v>1</v>
      </c>
      <c r="F209" s="216" t="s">
        <v>2372</v>
      </c>
      <c r="G209" s="214"/>
      <c r="H209" s="217">
        <v>3.5</v>
      </c>
      <c r="I209" s="218"/>
      <c r="J209" s="214"/>
      <c r="K209" s="214"/>
      <c r="L209" s="219"/>
      <c r="M209" s="220"/>
      <c r="N209" s="221"/>
      <c r="O209" s="221"/>
      <c r="P209" s="221"/>
      <c r="Q209" s="221"/>
      <c r="R209" s="221"/>
      <c r="S209" s="221"/>
      <c r="T209" s="222"/>
      <c r="AT209" s="223" t="s">
        <v>200</v>
      </c>
      <c r="AU209" s="223" t="s">
        <v>81</v>
      </c>
      <c r="AV209" s="13" t="s">
        <v>83</v>
      </c>
      <c r="AW209" s="13" t="s">
        <v>30</v>
      </c>
      <c r="AX209" s="13" t="s">
        <v>73</v>
      </c>
      <c r="AY209" s="223" t="s">
        <v>124</v>
      </c>
    </row>
    <row r="210" spans="1:65" s="14" customFormat="1" ht="11.25">
      <c r="B210" s="224"/>
      <c r="C210" s="225"/>
      <c r="D210" s="193" t="s">
        <v>200</v>
      </c>
      <c r="E210" s="226" t="s">
        <v>1</v>
      </c>
      <c r="F210" s="227" t="s">
        <v>205</v>
      </c>
      <c r="G210" s="225"/>
      <c r="H210" s="228">
        <v>3.5</v>
      </c>
      <c r="I210" s="229"/>
      <c r="J210" s="225"/>
      <c r="K210" s="225"/>
      <c r="L210" s="230"/>
      <c r="M210" s="231"/>
      <c r="N210" s="232"/>
      <c r="O210" s="232"/>
      <c r="P210" s="232"/>
      <c r="Q210" s="232"/>
      <c r="R210" s="232"/>
      <c r="S210" s="232"/>
      <c r="T210" s="233"/>
      <c r="AT210" s="234" t="s">
        <v>200</v>
      </c>
      <c r="AU210" s="234" t="s">
        <v>81</v>
      </c>
      <c r="AV210" s="14" t="s">
        <v>129</v>
      </c>
      <c r="AW210" s="14" t="s">
        <v>30</v>
      </c>
      <c r="AX210" s="14" t="s">
        <v>81</v>
      </c>
      <c r="AY210" s="234" t="s">
        <v>124</v>
      </c>
    </row>
    <row r="211" spans="1:65" s="2" customFormat="1" ht="21.75" customHeight="1">
      <c r="A211" s="34"/>
      <c r="B211" s="35"/>
      <c r="C211" s="179" t="s">
        <v>158</v>
      </c>
      <c r="D211" s="179" t="s">
        <v>125</v>
      </c>
      <c r="E211" s="180" t="s">
        <v>2373</v>
      </c>
      <c r="F211" s="181" t="s">
        <v>2374</v>
      </c>
      <c r="G211" s="182" t="s">
        <v>526</v>
      </c>
      <c r="H211" s="183">
        <v>322.90199999999999</v>
      </c>
      <c r="I211" s="184"/>
      <c r="J211" s="185">
        <f>ROUND(I211*H211,2)</f>
        <v>0</v>
      </c>
      <c r="K211" s="186"/>
      <c r="L211" s="39"/>
      <c r="M211" s="187" t="s">
        <v>1</v>
      </c>
      <c r="N211" s="188" t="s">
        <v>38</v>
      </c>
      <c r="O211" s="71"/>
      <c r="P211" s="189">
        <f>O211*H211</f>
        <v>0</v>
      </c>
      <c r="Q211" s="189">
        <v>0</v>
      </c>
      <c r="R211" s="189">
        <f>Q211*H211</f>
        <v>0</v>
      </c>
      <c r="S211" s="189">
        <v>0</v>
      </c>
      <c r="T211" s="190">
        <f>S211*H211</f>
        <v>0</v>
      </c>
      <c r="U211" s="34"/>
      <c r="V211" s="34"/>
      <c r="W211" s="34"/>
      <c r="X211" s="34"/>
      <c r="Y211" s="34"/>
      <c r="Z211" s="34"/>
      <c r="AA211" s="34"/>
      <c r="AB211" s="34"/>
      <c r="AC211" s="34"/>
      <c r="AD211" s="34"/>
      <c r="AE211" s="34"/>
      <c r="AR211" s="191" t="s">
        <v>129</v>
      </c>
      <c r="AT211" s="191" t="s">
        <v>125</v>
      </c>
      <c r="AU211" s="191" t="s">
        <v>81</v>
      </c>
      <c r="AY211" s="17" t="s">
        <v>124</v>
      </c>
      <c r="BE211" s="192">
        <f>IF(N211="základní",J211,0)</f>
        <v>0</v>
      </c>
      <c r="BF211" s="192">
        <f>IF(N211="snížená",J211,0)</f>
        <v>0</v>
      </c>
      <c r="BG211" s="192">
        <f>IF(N211="zákl. přenesená",J211,0)</f>
        <v>0</v>
      </c>
      <c r="BH211" s="192">
        <f>IF(N211="sníž. přenesená",J211,0)</f>
        <v>0</v>
      </c>
      <c r="BI211" s="192">
        <f>IF(N211="nulová",J211,0)</f>
        <v>0</v>
      </c>
      <c r="BJ211" s="17" t="s">
        <v>81</v>
      </c>
      <c r="BK211" s="192">
        <f>ROUND(I211*H211,2)</f>
        <v>0</v>
      </c>
      <c r="BL211" s="17" t="s">
        <v>129</v>
      </c>
      <c r="BM211" s="191" t="s">
        <v>347</v>
      </c>
    </row>
    <row r="212" spans="1:65" s="2" customFormat="1" ht="29.25">
      <c r="A212" s="34"/>
      <c r="B212" s="35"/>
      <c r="C212" s="36"/>
      <c r="D212" s="193" t="s">
        <v>130</v>
      </c>
      <c r="E212" s="36"/>
      <c r="F212" s="194" t="s">
        <v>2375</v>
      </c>
      <c r="G212" s="36"/>
      <c r="H212" s="36"/>
      <c r="I212" s="195"/>
      <c r="J212" s="36"/>
      <c r="K212" s="36"/>
      <c r="L212" s="39"/>
      <c r="M212" s="196"/>
      <c r="N212" s="197"/>
      <c r="O212" s="71"/>
      <c r="P212" s="71"/>
      <c r="Q212" s="71"/>
      <c r="R212" s="71"/>
      <c r="S212" s="71"/>
      <c r="T212" s="72"/>
      <c r="U212" s="34"/>
      <c r="V212" s="34"/>
      <c r="W212" s="34"/>
      <c r="X212" s="34"/>
      <c r="Y212" s="34"/>
      <c r="Z212" s="34"/>
      <c r="AA212" s="34"/>
      <c r="AB212" s="34"/>
      <c r="AC212" s="34"/>
      <c r="AD212" s="34"/>
      <c r="AE212" s="34"/>
      <c r="AT212" s="17" t="s">
        <v>130</v>
      </c>
      <c r="AU212" s="17" t="s">
        <v>81</v>
      </c>
    </row>
    <row r="213" spans="1:65" s="12" customFormat="1" ht="11.25">
      <c r="B213" s="203"/>
      <c r="C213" s="204"/>
      <c r="D213" s="193" t="s">
        <v>200</v>
      </c>
      <c r="E213" s="205" t="s">
        <v>1</v>
      </c>
      <c r="F213" s="206" t="s">
        <v>2376</v>
      </c>
      <c r="G213" s="204"/>
      <c r="H213" s="205" t="s">
        <v>1</v>
      </c>
      <c r="I213" s="207"/>
      <c r="J213" s="204"/>
      <c r="K213" s="204"/>
      <c r="L213" s="208"/>
      <c r="M213" s="209"/>
      <c r="N213" s="210"/>
      <c r="O213" s="210"/>
      <c r="P213" s="210"/>
      <c r="Q213" s="210"/>
      <c r="R213" s="210"/>
      <c r="S213" s="210"/>
      <c r="T213" s="211"/>
      <c r="AT213" s="212" t="s">
        <v>200</v>
      </c>
      <c r="AU213" s="212" t="s">
        <v>81</v>
      </c>
      <c r="AV213" s="12" t="s">
        <v>81</v>
      </c>
      <c r="AW213" s="12" t="s">
        <v>30</v>
      </c>
      <c r="AX213" s="12" t="s">
        <v>73</v>
      </c>
      <c r="AY213" s="212" t="s">
        <v>124</v>
      </c>
    </row>
    <row r="214" spans="1:65" s="12" customFormat="1" ht="11.25">
      <c r="B214" s="203"/>
      <c r="C214" s="204"/>
      <c r="D214" s="193" t="s">
        <v>200</v>
      </c>
      <c r="E214" s="205" t="s">
        <v>1</v>
      </c>
      <c r="F214" s="206" t="s">
        <v>2377</v>
      </c>
      <c r="G214" s="204"/>
      <c r="H214" s="205" t="s">
        <v>1</v>
      </c>
      <c r="I214" s="207"/>
      <c r="J214" s="204"/>
      <c r="K214" s="204"/>
      <c r="L214" s="208"/>
      <c r="M214" s="209"/>
      <c r="N214" s="210"/>
      <c r="O214" s="210"/>
      <c r="P214" s="210"/>
      <c r="Q214" s="210"/>
      <c r="R214" s="210"/>
      <c r="S214" s="210"/>
      <c r="T214" s="211"/>
      <c r="AT214" s="212" t="s">
        <v>200</v>
      </c>
      <c r="AU214" s="212" t="s">
        <v>81</v>
      </c>
      <c r="AV214" s="12" t="s">
        <v>81</v>
      </c>
      <c r="AW214" s="12" t="s">
        <v>30</v>
      </c>
      <c r="AX214" s="12" t="s">
        <v>73</v>
      </c>
      <c r="AY214" s="212" t="s">
        <v>124</v>
      </c>
    </row>
    <row r="215" spans="1:65" s="12" customFormat="1" ht="11.25">
      <c r="B215" s="203"/>
      <c r="C215" s="204"/>
      <c r="D215" s="193" t="s">
        <v>200</v>
      </c>
      <c r="E215" s="205" t="s">
        <v>1</v>
      </c>
      <c r="F215" s="206" t="s">
        <v>2378</v>
      </c>
      <c r="G215" s="204"/>
      <c r="H215" s="205" t="s">
        <v>1</v>
      </c>
      <c r="I215" s="207"/>
      <c r="J215" s="204"/>
      <c r="K215" s="204"/>
      <c r="L215" s="208"/>
      <c r="M215" s="209"/>
      <c r="N215" s="210"/>
      <c r="O215" s="210"/>
      <c r="P215" s="210"/>
      <c r="Q215" s="210"/>
      <c r="R215" s="210"/>
      <c r="S215" s="210"/>
      <c r="T215" s="211"/>
      <c r="AT215" s="212" t="s">
        <v>200</v>
      </c>
      <c r="AU215" s="212" t="s">
        <v>81</v>
      </c>
      <c r="AV215" s="12" t="s">
        <v>81</v>
      </c>
      <c r="AW215" s="12" t="s">
        <v>30</v>
      </c>
      <c r="AX215" s="12" t="s">
        <v>73</v>
      </c>
      <c r="AY215" s="212" t="s">
        <v>124</v>
      </c>
    </row>
    <row r="216" spans="1:65" s="12" customFormat="1" ht="11.25">
      <c r="B216" s="203"/>
      <c r="C216" s="204"/>
      <c r="D216" s="193" t="s">
        <v>200</v>
      </c>
      <c r="E216" s="205" t="s">
        <v>1</v>
      </c>
      <c r="F216" s="206" t="s">
        <v>2379</v>
      </c>
      <c r="G216" s="204"/>
      <c r="H216" s="205" t="s">
        <v>1</v>
      </c>
      <c r="I216" s="207"/>
      <c r="J216" s="204"/>
      <c r="K216" s="204"/>
      <c r="L216" s="208"/>
      <c r="M216" s="209"/>
      <c r="N216" s="210"/>
      <c r="O216" s="210"/>
      <c r="P216" s="210"/>
      <c r="Q216" s="210"/>
      <c r="R216" s="210"/>
      <c r="S216" s="210"/>
      <c r="T216" s="211"/>
      <c r="AT216" s="212" t="s">
        <v>200</v>
      </c>
      <c r="AU216" s="212" t="s">
        <v>81</v>
      </c>
      <c r="AV216" s="12" t="s">
        <v>81</v>
      </c>
      <c r="AW216" s="12" t="s">
        <v>30</v>
      </c>
      <c r="AX216" s="12" t="s">
        <v>73</v>
      </c>
      <c r="AY216" s="212" t="s">
        <v>124</v>
      </c>
    </row>
    <row r="217" spans="1:65" s="12" customFormat="1" ht="11.25">
      <c r="B217" s="203"/>
      <c r="C217" s="204"/>
      <c r="D217" s="193" t="s">
        <v>200</v>
      </c>
      <c r="E217" s="205" t="s">
        <v>1</v>
      </c>
      <c r="F217" s="206" t="s">
        <v>2380</v>
      </c>
      <c r="G217" s="204"/>
      <c r="H217" s="205" t="s">
        <v>1</v>
      </c>
      <c r="I217" s="207"/>
      <c r="J217" s="204"/>
      <c r="K217" s="204"/>
      <c r="L217" s="208"/>
      <c r="M217" s="209"/>
      <c r="N217" s="210"/>
      <c r="O217" s="210"/>
      <c r="P217" s="210"/>
      <c r="Q217" s="210"/>
      <c r="R217" s="210"/>
      <c r="S217" s="210"/>
      <c r="T217" s="211"/>
      <c r="AT217" s="212" t="s">
        <v>200</v>
      </c>
      <c r="AU217" s="212" t="s">
        <v>81</v>
      </c>
      <c r="AV217" s="12" t="s">
        <v>81</v>
      </c>
      <c r="AW217" s="12" t="s">
        <v>30</v>
      </c>
      <c r="AX217" s="12" t="s">
        <v>73</v>
      </c>
      <c r="AY217" s="212" t="s">
        <v>124</v>
      </c>
    </row>
    <row r="218" spans="1:65" s="12" customFormat="1" ht="11.25">
      <c r="B218" s="203"/>
      <c r="C218" s="204"/>
      <c r="D218" s="193" t="s">
        <v>200</v>
      </c>
      <c r="E218" s="205" t="s">
        <v>1</v>
      </c>
      <c r="F218" s="206" t="s">
        <v>2381</v>
      </c>
      <c r="G218" s="204"/>
      <c r="H218" s="205" t="s">
        <v>1</v>
      </c>
      <c r="I218" s="207"/>
      <c r="J218" s="204"/>
      <c r="K218" s="204"/>
      <c r="L218" s="208"/>
      <c r="M218" s="209"/>
      <c r="N218" s="210"/>
      <c r="O218" s="210"/>
      <c r="P218" s="210"/>
      <c r="Q218" s="210"/>
      <c r="R218" s="210"/>
      <c r="S218" s="210"/>
      <c r="T218" s="211"/>
      <c r="AT218" s="212" t="s">
        <v>200</v>
      </c>
      <c r="AU218" s="212" t="s">
        <v>81</v>
      </c>
      <c r="AV218" s="12" t="s">
        <v>81</v>
      </c>
      <c r="AW218" s="12" t="s">
        <v>30</v>
      </c>
      <c r="AX218" s="12" t="s">
        <v>73</v>
      </c>
      <c r="AY218" s="212" t="s">
        <v>124</v>
      </c>
    </row>
    <row r="219" spans="1:65" s="12" customFormat="1" ht="11.25">
      <c r="B219" s="203"/>
      <c r="C219" s="204"/>
      <c r="D219" s="193" t="s">
        <v>200</v>
      </c>
      <c r="E219" s="205" t="s">
        <v>1</v>
      </c>
      <c r="F219" s="206" t="s">
        <v>2382</v>
      </c>
      <c r="G219" s="204"/>
      <c r="H219" s="205" t="s">
        <v>1</v>
      </c>
      <c r="I219" s="207"/>
      <c r="J219" s="204"/>
      <c r="K219" s="204"/>
      <c r="L219" s="208"/>
      <c r="M219" s="209"/>
      <c r="N219" s="210"/>
      <c r="O219" s="210"/>
      <c r="P219" s="210"/>
      <c r="Q219" s="210"/>
      <c r="R219" s="210"/>
      <c r="S219" s="210"/>
      <c r="T219" s="211"/>
      <c r="AT219" s="212" t="s">
        <v>200</v>
      </c>
      <c r="AU219" s="212" t="s">
        <v>81</v>
      </c>
      <c r="AV219" s="12" t="s">
        <v>81</v>
      </c>
      <c r="AW219" s="12" t="s">
        <v>30</v>
      </c>
      <c r="AX219" s="12" t="s">
        <v>73</v>
      </c>
      <c r="AY219" s="212" t="s">
        <v>124</v>
      </c>
    </row>
    <row r="220" spans="1:65" s="13" customFormat="1" ht="11.25">
      <c r="B220" s="213"/>
      <c r="C220" s="214"/>
      <c r="D220" s="193" t="s">
        <v>200</v>
      </c>
      <c r="E220" s="215" t="s">
        <v>1</v>
      </c>
      <c r="F220" s="216" t="s">
        <v>2383</v>
      </c>
      <c r="G220" s="214"/>
      <c r="H220" s="217">
        <v>322.90199999999999</v>
      </c>
      <c r="I220" s="218"/>
      <c r="J220" s="214"/>
      <c r="K220" s="214"/>
      <c r="L220" s="219"/>
      <c r="M220" s="220"/>
      <c r="N220" s="221"/>
      <c r="O220" s="221"/>
      <c r="P220" s="221"/>
      <c r="Q220" s="221"/>
      <c r="R220" s="221"/>
      <c r="S220" s="221"/>
      <c r="T220" s="222"/>
      <c r="AT220" s="223" t="s">
        <v>200</v>
      </c>
      <c r="AU220" s="223" t="s">
        <v>81</v>
      </c>
      <c r="AV220" s="13" t="s">
        <v>83</v>
      </c>
      <c r="AW220" s="13" t="s">
        <v>30</v>
      </c>
      <c r="AX220" s="13" t="s">
        <v>73</v>
      </c>
      <c r="AY220" s="223" t="s">
        <v>124</v>
      </c>
    </row>
    <row r="221" spans="1:65" s="14" customFormat="1" ht="11.25">
      <c r="B221" s="224"/>
      <c r="C221" s="225"/>
      <c r="D221" s="193" t="s">
        <v>200</v>
      </c>
      <c r="E221" s="226" t="s">
        <v>1</v>
      </c>
      <c r="F221" s="227" t="s">
        <v>205</v>
      </c>
      <c r="G221" s="225"/>
      <c r="H221" s="228">
        <v>322.90199999999999</v>
      </c>
      <c r="I221" s="229"/>
      <c r="J221" s="225"/>
      <c r="K221" s="225"/>
      <c r="L221" s="230"/>
      <c r="M221" s="231"/>
      <c r="N221" s="232"/>
      <c r="O221" s="232"/>
      <c r="P221" s="232"/>
      <c r="Q221" s="232"/>
      <c r="R221" s="232"/>
      <c r="S221" s="232"/>
      <c r="T221" s="233"/>
      <c r="AT221" s="234" t="s">
        <v>200</v>
      </c>
      <c r="AU221" s="234" t="s">
        <v>81</v>
      </c>
      <c r="AV221" s="14" t="s">
        <v>129</v>
      </c>
      <c r="AW221" s="14" t="s">
        <v>30</v>
      </c>
      <c r="AX221" s="14" t="s">
        <v>81</v>
      </c>
      <c r="AY221" s="234" t="s">
        <v>124</v>
      </c>
    </row>
    <row r="222" spans="1:65" s="2" customFormat="1" ht="24.2" customHeight="1">
      <c r="A222" s="34"/>
      <c r="B222" s="35"/>
      <c r="C222" s="179" t="s">
        <v>8</v>
      </c>
      <c r="D222" s="179" t="s">
        <v>125</v>
      </c>
      <c r="E222" s="180" t="s">
        <v>2384</v>
      </c>
      <c r="F222" s="181" t="s">
        <v>2385</v>
      </c>
      <c r="G222" s="182" t="s">
        <v>526</v>
      </c>
      <c r="H222" s="183">
        <v>6135.1379999999999</v>
      </c>
      <c r="I222" s="184"/>
      <c r="J222" s="185">
        <f>ROUND(I222*H222,2)</f>
        <v>0</v>
      </c>
      <c r="K222" s="186"/>
      <c r="L222" s="39"/>
      <c r="M222" s="187" t="s">
        <v>1</v>
      </c>
      <c r="N222" s="188" t="s">
        <v>38</v>
      </c>
      <c r="O222" s="71"/>
      <c r="P222" s="189">
        <f>O222*H222</f>
        <v>0</v>
      </c>
      <c r="Q222" s="189">
        <v>0</v>
      </c>
      <c r="R222" s="189">
        <f>Q222*H222</f>
        <v>0</v>
      </c>
      <c r="S222" s="189">
        <v>0</v>
      </c>
      <c r="T222" s="190">
        <f>S222*H222</f>
        <v>0</v>
      </c>
      <c r="U222" s="34"/>
      <c r="V222" s="34"/>
      <c r="W222" s="34"/>
      <c r="X222" s="34"/>
      <c r="Y222" s="34"/>
      <c r="Z222" s="34"/>
      <c r="AA222" s="34"/>
      <c r="AB222" s="34"/>
      <c r="AC222" s="34"/>
      <c r="AD222" s="34"/>
      <c r="AE222" s="34"/>
      <c r="AR222" s="191" t="s">
        <v>129</v>
      </c>
      <c r="AT222" s="191" t="s">
        <v>125</v>
      </c>
      <c r="AU222" s="191" t="s">
        <v>81</v>
      </c>
      <c r="AY222" s="17" t="s">
        <v>124</v>
      </c>
      <c r="BE222" s="192">
        <f>IF(N222="základní",J222,0)</f>
        <v>0</v>
      </c>
      <c r="BF222" s="192">
        <f>IF(N222="snížená",J222,0)</f>
        <v>0</v>
      </c>
      <c r="BG222" s="192">
        <f>IF(N222="zákl. přenesená",J222,0)</f>
        <v>0</v>
      </c>
      <c r="BH222" s="192">
        <f>IF(N222="sníž. přenesená",J222,0)</f>
        <v>0</v>
      </c>
      <c r="BI222" s="192">
        <f>IF(N222="nulová",J222,0)</f>
        <v>0</v>
      </c>
      <c r="BJ222" s="17" t="s">
        <v>81</v>
      </c>
      <c r="BK222" s="192">
        <f>ROUND(I222*H222,2)</f>
        <v>0</v>
      </c>
      <c r="BL222" s="17" t="s">
        <v>129</v>
      </c>
      <c r="BM222" s="191" t="s">
        <v>388</v>
      </c>
    </row>
    <row r="223" spans="1:65" s="2" customFormat="1" ht="29.25">
      <c r="A223" s="34"/>
      <c r="B223" s="35"/>
      <c r="C223" s="36"/>
      <c r="D223" s="193" t="s">
        <v>130</v>
      </c>
      <c r="E223" s="36"/>
      <c r="F223" s="194" t="s">
        <v>2386</v>
      </c>
      <c r="G223" s="36"/>
      <c r="H223" s="36"/>
      <c r="I223" s="195"/>
      <c r="J223" s="36"/>
      <c r="K223" s="36"/>
      <c r="L223" s="39"/>
      <c r="M223" s="196"/>
      <c r="N223" s="197"/>
      <c r="O223" s="71"/>
      <c r="P223" s="71"/>
      <c r="Q223" s="71"/>
      <c r="R223" s="71"/>
      <c r="S223" s="71"/>
      <c r="T223" s="72"/>
      <c r="U223" s="34"/>
      <c r="V223" s="34"/>
      <c r="W223" s="34"/>
      <c r="X223" s="34"/>
      <c r="Y223" s="34"/>
      <c r="Z223" s="34"/>
      <c r="AA223" s="34"/>
      <c r="AB223" s="34"/>
      <c r="AC223" s="34"/>
      <c r="AD223" s="34"/>
      <c r="AE223" s="34"/>
      <c r="AT223" s="17" t="s">
        <v>130</v>
      </c>
      <c r="AU223" s="17" t="s">
        <v>81</v>
      </c>
    </row>
    <row r="224" spans="1:65" s="12" customFormat="1" ht="11.25">
      <c r="B224" s="203"/>
      <c r="C224" s="204"/>
      <c r="D224" s="193" t="s">
        <v>200</v>
      </c>
      <c r="E224" s="205" t="s">
        <v>1</v>
      </c>
      <c r="F224" s="206" t="s">
        <v>2376</v>
      </c>
      <c r="G224" s="204"/>
      <c r="H224" s="205" t="s">
        <v>1</v>
      </c>
      <c r="I224" s="207"/>
      <c r="J224" s="204"/>
      <c r="K224" s="204"/>
      <c r="L224" s="208"/>
      <c r="M224" s="209"/>
      <c r="N224" s="210"/>
      <c r="O224" s="210"/>
      <c r="P224" s="210"/>
      <c r="Q224" s="210"/>
      <c r="R224" s="210"/>
      <c r="S224" s="210"/>
      <c r="T224" s="211"/>
      <c r="AT224" s="212" t="s">
        <v>200</v>
      </c>
      <c r="AU224" s="212" t="s">
        <v>81</v>
      </c>
      <c r="AV224" s="12" t="s">
        <v>81</v>
      </c>
      <c r="AW224" s="12" t="s">
        <v>30</v>
      </c>
      <c r="AX224" s="12" t="s">
        <v>73</v>
      </c>
      <c r="AY224" s="212" t="s">
        <v>124</v>
      </c>
    </row>
    <row r="225" spans="1:65" s="12" customFormat="1" ht="11.25">
      <c r="B225" s="203"/>
      <c r="C225" s="204"/>
      <c r="D225" s="193" t="s">
        <v>200</v>
      </c>
      <c r="E225" s="205" t="s">
        <v>1</v>
      </c>
      <c r="F225" s="206" t="s">
        <v>2377</v>
      </c>
      <c r="G225" s="204"/>
      <c r="H225" s="205" t="s">
        <v>1</v>
      </c>
      <c r="I225" s="207"/>
      <c r="J225" s="204"/>
      <c r="K225" s="204"/>
      <c r="L225" s="208"/>
      <c r="M225" s="209"/>
      <c r="N225" s="210"/>
      <c r="O225" s="210"/>
      <c r="P225" s="210"/>
      <c r="Q225" s="210"/>
      <c r="R225" s="210"/>
      <c r="S225" s="210"/>
      <c r="T225" s="211"/>
      <c r="AT225" s="212" t="s">
        <v>200</v>
      </c>
      <c r="AU225" s="212" t="s">
        <v>81</v>
      </c>
      <c r="AV225" s="12" t="s">
        <v>81</v>
      </c>
      <c r="AW225" s="12" t="s">
        <v>30</v>
      </c>
      <c r="AX225" s="12" t="s">
        <v>73</v>
      </c>
      <c r="AY225" s="212" t="s">
        <v>124</v>
      </c>
    </row>
    <row r="226" spans="1:65" s="12" customFormat="1" ht="11.25">
      <c r="B226" s="203"/>
      <c r="C226" s="204"/>
      <c r="D226" s="193" t="s">
        <v>200</v>
      </c>
      <c r="E226" s="205" t="s">
        <v>1</v>
      </c>
      <c r="F226" s="206" t="s">
        <v>2387</v>
      </c>
      <c r="G226" s="204"/>
      <c r="H226" s="205" t="s">
        <v>1</v>
      </c>
      <c r="I226" s="207"/>
      <c r="J226" s="204"/>
      <c r="K226" s="204"/>
      <c r="L226" s="208"/>
      <c r="M226" s="209"/>
      <c r="N226" s="210"/>
      <c r="O226" s="210"/>
      <c r="P226" s="210"/>
      <c r="Q226" s="210"/>
      <c r="R226" s="210"/>
      <c r="S226" s="210"/>
      <c r="T226" s="211"/>
      <c r="AT226" s="212" t="s">
        <v>200</v>
      </c>
      <c r="AU226" s="212" t="s">
        <v>81</v>
      </c>
      <c r="AV226" s="12" t="s">
        <v>81</v>
      </c>
      <c r="AW226" s="12" t="s">
        <v>30</v>
      </c>
      <c r="AX226" s="12" t="s">
        <v>73</v>
      </c>
      <c r="AY226" s="212" t="s">
        <v>124</v>
      </c>
    </row>
    <row r="227" spans="1:65" s="12" customFormat="1" ht="11.25">
      <c r="B227" s="203"/>
      <c r="C227" s="204"/>
      <c r="D227" s="193" t="s">
        <v>200</v>
      </c>
      <c r="E227" s="205" t="s">
        <v>1</v>
      </c>
      <c r="F227" s="206" t="s">
        <v>2379</v>
      </c>
      <c r="G227" s="204"/>
      <c r="H227" s="205" t="s">
        <v>1</v>
      </c>
      <c r="I227" s="207"/>
      <c r="J227" s="204"/>
      <c r="K227" s="204"/>
      <c r="L227" s="208"/>
      <c r="M227" s="209"/>
      <c r="N227" s="210"/>
      <c r="O227" s="210"/>
      <c r="P227" s="210"/>
      <c r="Q227" s="210"/>
      <c r="R227" s="210"/>
      <c r="S227" s="210"/>
      <c r="T227" s="211"/>
      <c r="AT227" s="212" t="s">
        <v>200</v>
      </c>
      <c r="AU227" s="212" t="s">
        <v>81</v>
      </c>
      <c r="AV227" s="12" t="s">
        <v>81</v>
      </c>
      <c r="AW227" s="12" t="s">
        <v>30</v>
      </c>
      <c r="AX227" s="12" t="s">
        <v>73</v>
      </c>
      <c r="AY227" s="212" t="s">
        <v>124</v>
      </c>
    </row>
    <row r="228" spans="1:65" s="12" customFormat="1" ht="11.25">
      <c r="B228" s="203"/>
      <c r="C228" s="204"/>
      <c r="D228" s="193" t="s">
        <v>200</v>
      </c>
      <c r="E228" s="205" t="s">
        <v>1</v>
      </c>
      <c r="F228" s="206" t="s">
        <v>2388</v>
      </c>
      <c r="G228" s="204"/>
      <c r="H228" s="205" t="s">
        <v>1</v>
      </c>
      <c r="I228" s="207"/>
      <c r="J228" s="204"/>
      <c r="K228" s="204"/>
      <c r="L228" s="208"/>
      <c r="M228" s="209"/>
      <c r="N228" s="210"/>
      <c r="O228" s="210"/>
      <c r="P228" s="210"/>
      <c r="Q228" s="210"/>
      <c r="R228" s="210"/>
      <c r="S228" s="210"/>
      <c r="T228" s="211"/>
      <c r="AT228" s="212" t="s">
        <v>200</v>
      </c>
      <c r="AU228" s="212" t="s">
        <v>81</v>
      </c>
      <c r="AV228" s="12" t="s">
        <v>81</v>
      </c>
      <c r="AW228" s="12" t="s">
        <v>30</v>
      </c>
      <c r="AX228" s="12" t="s">
        <v>73</v>
      </c>
      <c r="AY228" s="212" t="s">
        <v>124</v>
      </c>
    </row>
    <row r="229" spans="1:65" s="12" customFormat="1" ht="11.25">
      <c r="B229" s="203"/>
      <c r="C229" s="204"/>
      <c r="D229" s="193" t="s">
        <v>200</v>
      </c>
      <c r="E229" s="205" t="s">
        <v>1</v>
      </c>
      <c r="F229" s="206" t="s">
        <v>2381</v>
      </c>
      <c r="G229" s="204"/>
      <c r="H229" s="205" t="s">
        <v>1</v>
      </c>
      <c r="I229" s="207"/>
      <c r="J229" s="204"/>
      <c r="K229" s="204"/>
      <c r="L229" s="208"/>
      <c r="M229" s="209"/>
      <c r="N229" s="210"/>
      <c r="O229" s="210"/>
      <c r="P229" s="210"/>
      <c r="Q229" s="210"/>
      <c r="R229" s="210"/>
      <c r="S229" s="210"/>
      <c r="T229" s="211"/>
      <c r="AT229" s="212" t="s">
        <v>200</v>
      </c>
      <c r="AU229" s="212" t="s">
        <v>81</v>
      </c>
      <c r="AV229" s="12" t="s">
        <v>81</v>
      </c>
      <c r="AW229" s="12" t="s">
        <v>30</v>
      </c>
      <c r="AX229" s="12" t="s">
        <v>73</v>
      </c>
      <c r="AY229" s="212" t="s">
        <v>124</v>
      </c>
    </row>
    <row r="230" spans="1:65" s="12" customFormat="1" ht="11.25">
      <c r="B230" s="203"/>
      <c r="C230" s="204"/>
      <c r="D230" s="193" t="s">
        <v>200</v>
      </c>
      <c r="E230" s="205" t="s">
        <v>1</v>
      </c>
      <c r="F230" s="206" t="s">
        <v>2389</v>
      </c>
      <c r="G230" s="204"/>
      <c r="H230" s="205" t="s">
        <v>1</v>
      </c>
      <c r="I230" s="207"/>
      <c r="J230" s="204"/>
      <c r="K230" s="204"/>
      <c r="L230" s="208"/>
      <c r="M230" s="209"/>
      <c r="N230" s="210"/>
      <c r="O230" s="210"/>
      <c r="P230" s="210"/>
      <c r="Q230" s="210"/>
      <c r="R230" s="210"/>
      <c r="S230" s="210"/>
      <c r="T230" s="211"/>
      <c r="AT230" s="212" t="s">
        <v>200</v>
      </c>
      <c r="AU230" s="212" t="s">
        <v>81</v>
      </c>
      <c r="AV230" s="12" t="s">
        <v>81</v>
      </c>
      <c r="AW230" s="12" t="s">
        <v>30</v>
      </c>
      <c r="AX230" s="12" t="s">
        <v>73</v>
      </c>
      <c r="AY230" s="212" t="s">
        <v>124</v>
      </c>
    </row>
    <row r="231" spans="1:65" s="13" customFormat="1" ht="11.25">
      <c r="B231" s="213"/>
      <c r="C231" s="214"/>
      <c r="D231" s="193" t="s">
        <v>200</v>
      </c>
      <c r="E231" s="215" t="s">
        <v>1</v>
      </c>
      <c r="F231" s="216" t="s">
        <v>2390</v>
      </c>
      <c r="G231" s="214"/>
      <c r="H231" s="217">
        <v>6135.1379999999999</v>
      </c>
      <c r="I231" s="218"/>
      <c r="J231" s="214"/>
      <c r="K231" s="214"/>
      <c r="L231" s="219"/>
      <c r="M231" s="220"/>
      <c r="N231" s="221"/>
      <c r="O231" s="221"/>
      <c r="P231" s="221"/>
      <c r="Q231" s="221"/>
      <c r="R231" s="221"/>
      <c r="S231" s="221"/>
      <c r="T231" s="222"/>
      <c r="AT231" s="223" t="s">
        <v>200</v>
      </c>
      <c r="AU231" s="223" t="s">
        <v>81</v>
      </c>
      <c r="AV231" s="13" t="s">
        <v>83</v>
      </c>
      <c r="AW231" s="13" t="s">
        <v>30</v>
      </c>
      <c r="AX231" s="13" t="s">
        <v>73</v>
      </c>
      <c r="AY231" s="223" t="s">
        <v>124</v>
      </c>
    </row>
    <row r="232" spans="1:65" s="14" customFormat="1" ht="11.25">
      <c r="B232" s="224"/>
      <c r="C232" s="225"/>
      <c r="D232" s="193" t="s">
        <v>200</v>
      </c>
      <c r="E232" s="226" t="s">
        <v>1</v>
      </c>
      <c r="F232" s="227" t="s">
        <v>205</v>
      </c>
      <c r="G232" s="225"/>
      <c r="H232" s="228">
        <v>6135.1379999999999</v>
      </c>
      <c r="I232" s="229"/>
      <c r="J232" s="225"/>
      <c r="K232" s="225"/>
      <c r="L232" s="230"/>
      <c r="M232" s="231"/>
      <c r="N232" s="232"/>
      <c r="O232" s="232"/>
      <c r="P232" s="232"/>
      <c r="Q232" s="232"/>
      <c r="R232" s="232"/>
      <c r="S232" s="232"/>
      <c r="T232" s="233"/>
      <c r="AT232" s="234" t="s">
        <v>200</v>
      </c>
      <c r="AU232" s="234" t="s">
        <v>81</v>
      </c>
      <c r="AV232" s="14" t="s">
        <v>129</v>
      </c>
      <c r="AW232" s="14" t="s">
        <v>30</v>
      </c>
      <c r="AX232" s="14" t="s">
        <v>81</v>
      </c>
      <c r="AY232" s="234" t="s">
        <v>124</v>
      </c>
    </row>
    <row r="233" spans="1:65" s="2" customFormat="1" ht="44.25" customHeight="1">
      <c r="A233" s="34"/>
      <c r="B233" s="35"/>
      <c r="C233" s="179" t="s">
        <v>162</v>
      </c>
      <c r="D233" s="179" t="s">
        <v>125</v>
      </c>
      <c r="E233" s="180" t="s">
        <v>2391</v>
      </c>
      <c r="F233" s="181" t="s">
        <v>2392</v>
      </c>
      <c r="G233" s="182" t="s">
        <v>526</v>
      </c>
      <c r="H233" s="183">
        <v>158.92400000000001</v>
      </c>
      <c r="I233" s="184"/>
      <c r="J233" s="185">
        <f>ROUND(I233*H233,2)</f>
        <v>0</v>
      </c>
      <c r="K233" s="186"/>
      <c r="L233" s="39"/>
      <c r="M233" s="187" t="s">
        <v>1</v>
      </c>
      <c r="N233" s="188" t="s">
        <v>38</v>
      </c>
      <c r="O233" s="71"/>
      <c r="P233" s="189">
        <f>O233*H233</f>
        <v>0</v>
      </c>
      <c r="Q233" s="189">
        <v>0</v>
      </c>
      <c r="R233" s="189">
        <f>Q233*H233</f>
        <v>0</v>
      </c>
      <c r="S233" s="189">
        <v>0</v>
      </c>
      <c r="T233" s="190">
        <f>S233*H233</f>
        <v>0</v>
      </c>
      <c r="U233" s="34"/>
      <c r="V233" s="34"/>
      <c r="W233" s="34"/>
      <c r="X233" s="34"/>
      <c r="Y233" s="34"/>
      <c r="Z233" s="34"/>
      <c r="AA233" s="34"/>
      <c r="AB233" s="34"/>
      <c r="AC233" s="34"/>
      <c r="AD233" s="34"/>
      <c r="AE233" s="34"/>
      <c r="AR233" s="191" t="s">
        <v>129</v>
      </c>
      <c r="AT233" s="191" t="s">
        <v>125</v>
      </c>
      <c r="AU233" s="191" t="s">
        <v>81</v>
      </c>
      <c r="AY233" s="17" t="s">
        <v>124</v>
      </c>
      <c r="BE233" s="192">
        <f>IF(N233="základní",J233,0)</f>
        <v>0</v>
      </c>
      <c r="BF233" s="192">
        <f>IF(N233="snížená",J233,0)</f>
        <v>0</v>
      </c>
      <c r="BG233" s="192">
        <f>IF(N233="zákl. přenesená",J233,0)</f>
        <v>0</v>
      </c>
      <c r="BH233" s="192">
        <f>IF(N233="sníž. přenesená",J233,0)</f>
        <v>0</v>
      </c>
      <c r="BI233" s="192">
        <f>IF(N233="nulová",J233,0)</f>
        <v>0</v>
      </c>
      <c r="BJ233" s="17" t="s">
        <v>81</v>
      </c>
      <c r="BK233" s="192">
        <f>ROUND(I233*H233,2)</f>
        <v>0</v>
      </c>
      <c r="BL233" s="17" t="s">
        <v>129</v>
      </c>
      <c r="BM233" s="191" t="s">
        <v>402</v>
      </c>
    </row>
    <row r="234" spans="1:65" s="2" customFormat="1" ht="39">
      <c r="A234" s="34"/>
      <c r="B234" s="35"/>
      <c r="C234" s="36"/>
      <c r="D234" s="193" t="s">
        <v>130</v>
      </c>
      <c r="E234" s="36"/>
      <c r="F234" s="194" t="s">
        <v>2393</v>
      </c>
      <c r="G234" s="36"/>
      <c r="H234" s="36"/>
      <c r="I234" s="195"/>
      <c r="J234" s="36"/>
      <c r="K234" s="36"/>
      <c r="L234" s="39"/>
      <c r="M234" s="196"/>
      <c r="N234" s="197"/>
      <c r="O234" s="71"/>
      <c r="P234" s="71"/>
      <c r="Q234" s="71"/>
      <c r="R234" s="71"/>
      <c r="S234" s="71"/>
      <c r="T234" s="72"/>
      <c r="U234" s="34"/>
      <c r="V234" s="34"/>
      <c r="W234" s="34"/>
      <c r="X234" s="34"/>
      <c r="Y234" s="34"/>
      <c r="Z234" s="34"/>
      <c r="AA234" s="34"/>
      <c r="AB234" s="34"/>
      <c r="AC234" s="34"/>
      <c r="AD234" s="34"/>
      <c r="AE234" s="34"/>
      <c r="AT234" s="17" t="s">
        <v>130</v>
      </c>
      <c r="AU234" s="17" t="s">
        <v>81</v>
      </c>
    </row>
    <row r="235" spans="1:65" s="12" customFormat="1" ht="11.25">
      <c r="B235" s="203"/>
      <c r="C235" s="204"/>
      <c r="D235" s="193" t="s">
        <v>200</v>
      </c>
      <c r="E235" s="205" t="s">
        <v>1</v>
      </c>
      <c r="F235" s="206" t="s">
        <v>2376</v>
      </c>
      <c r="G235" s="204"/>
      <c r="H235" s="205" t="s">
        <v>1</v>
      </c>
      <c r="I235" s="207"/>
      <c r="J235" s="204"/>
      <c r="K235" s="204"/>
      <c r="L235" s="208"/>
      <c r="M235" s="209"/>
      <c r="N235" s="210"/>
      <c r="O235" s="210"/>
      <c r="P235" s="210"/>
      <c r="Q235" s="210"/>
      <c r="R235" s="210"/>
      <c r="S235" s="210"/>
      <c r="T235" s="211"/>
      <c r="AT235" s="212" t="s">
        <v>200</v>
      </c>
      <c r="AU235" s="212" t="s">
        <v>81</v>
      </c>
      <c r="AV235" s="12" t="s">
        <v>81</v>
      </c>
      <c r="AW235" s="12" t="s">
        <v>30</v>
      </c>
      <c r="AX235" s="12" t="s">
        <v>73</v>
      </c>
      <c r="AY235" s="212" t="s">
        <v>124</v>
      </c>
    </row>
    <row r="236" spans="1:65" s="12" customFormat="1" ht="11.25">
      <c r="B236" s="203"/>
      <c r="C236" s="204"/>
      <c r="D236" s="193" t="s">
        <v>200</v>
      </c>
      <c r="E236" s="205" t="s">
        <v>1</v>
      </c>
      <c r="F236" s="206" t="s">
        <v>2381</v>
      </c>
      <c r="G236" s="204"/>
      <c r="H236" s="205" t="s">
        <v>1</v>
      </c>
      <c r="I236" s="207"/>
      <c r="J236" s="204"/>
      <c r="K236" s="204"/>
      <c r="L236" s="208"/>
      <c r="M236" s="209"/>
      <c r="N236" s="210"/>
      <c r="O236" s="210"/>
      <c r="P236" s="210"/>
      <c r="Q236" s="210"/>
      <c r="R236" s="210"/>
      <c r="S236" s="210"/>
      <c r="T236" s="211"/>
      <c r="AT236" s="212" t="s">
        <v>200</v>
      </c>
      <c r="AU236" s="212" t="s">
        <v>81</v>
      </c>
      <c r="AV236" s="12" t="s">
        <v>81</v>
      </c>
      <c r="AW236" s="12" t="s">
        <v>30</v>
      </c>
      <c r="AX236" s="12" t="s">
        <v>73</v>
      </c>
      <c r="AY236" s="212" t="s">
        <v>124</v>
      </c>
    </row>
    <row r="237" spans="1:65" s="12" customFormat="1" ht="11.25">
      <c r="B237" s="203"/>
      <c r="C237" s="204"/>
      <c r="D237" s="193" t="s">
        <v>200</v>
      </c>
      <c r="E237" s="205" t="s">
        <v>1</v>
      </c>
      <c r="F237" s="206" t="s">
        <v>2382</v>
      </c>
      <c r="G237" s="204"/>
      <c r="H237" s="205" t="s">
        <v>1</v>
      </c>
      <c r="I237" s="207"/>
      <c r="J237" s="204"/>
      <c r="K237" s="204"/>
      <c r="L237" s="208"/>
      <c r="M237" s="209"/>
      <c r="N237" s="210"/>
      <c r="O237" s="210"/>
      <c r="P237" s="210"/>
      <c r="Q237" s="210"/>
      <c r="R237" s="210"/>
      <c r="S237" s="210"/>
      <c r="T237" s="211"/>
      <c r="AT237" s="212" t="s">
        <v>200</v>
      </c>
      <c r="AU237" s="212" t="s">
        <v>81</v>
      </c>
      <c r="AV237" s="12" t="s">
        <v>81</v>
      </c>
      <c r="AW237" s="12" t="s">
        <v>30</v>
      </c>
      <c r="AX237" s="12" t="s">
        <v>73</v>
      </c>
      <c r="AY237" s="212" t="s">
        <v>124</v>
      </c>
    </row>
    <row r="238" spans="1:65" s="13" customFormat="1" ht="11.25">
      <c r="B238" s="213"/>
      <c r="C238" s="214"/>
      <c r="D238" s="193" t="s">
        <v>200</v>
      </c>
      <c r="E238" s="215" t="s">
        <v>1</v>
      </c>
      <c r="F238" s="216" t="s">
        <v>2394</v>
      </c>
      <c r="G238" s="214"/>
      <c r="H238" s="217">
        <v>158.92400000000001</v>
      </c>
      <c r="I238" s="218"/>
      <c r="J238" s="214"/>
      <c r="K238" s="214"/>
      <c r="L238" s="219"/>
      <c r="M238" s="220"/>
      <c r="N238" s="221"/>
      <c r="O238" s="221"/>
      <c r="P238" s="221"/>
      <c r="Q238" s="221"/>
      <c r="R238" s="221"/>
      <c r="S238" s="221"/>
      <c r="T238" s="222"/>
      <c r="AT238" s="223" t="s">
        <v>200</v>
      </c>
      <c r="AU238" s="223" t="s">
        <v>81</v>
      </c>
      <c r="AV238" s="13" t="s">
        <v>83</v>
      </c>
      <c r="AW238" s="13" t="s">
        <v>30</v>
      </c>
      <c r="AX238" s="13" t="s">
        <v>73</v>
      </c>
      <c r="AY238" s="223" t="s">
        <v>124</v>
      </c>
    </row>
    <row r="239" spans="1:65" s="14" customFormat="1" ht="11.25">
      <c r="B239" s="224"/>
      <c r="C239" s="225"/>
      <c r="D239" s="193" t="s">
        <v>200</v>
      </c>
      <c r="E239" s="226" t="s">
        <v>1</v>
      </c>
      <c r="F239" s="227" t="s">
        <v>205</v>
      </c>
      <c r="G239" s="225"/>
      <c r="H239" s="228">
        <v>158.92400000000001</v>
      </c>
      <c r="I239" s="229"/>
      <c r="J239" s="225"/>
      <c r="K239" s="225"/>
      <c r="L239" s="230"/>
      <c r="M239" s="231"/>
      <c r="N239" s="232"/>
      <c r="O239" s="232"/>
      <c r="P239" s="232"/>
      <c r="Q239" s="232"/>
      <c r="R239" s="232"/>
      <c r="S239" s="232"/>
      <c r="T239" s="233"/>
      <c r="AT239" s="234" t="s">
        <v>200</v>
      </c>
      <c r="AU239" s="234" t="s">
        <v>81</v>
      </c>
      <c r="AV239" s="14" t="s">
        <v>129</v>
      </c>
      <c r="AW239" s="14" t="s">
        <v>30</v>
      </c>
      <c r="AX239" s="14" t="s">
        <v>81</v>
      </c>
      <c r="AY239" s="234" t="s">
        <v>124</v>
      </c>
    </row>
    <row r="240" spans="1:65" s="2" customFormat="1" ht="33" customHeight="1">
      <c r="A240" s="34"/>
      <c r="B240" s="35"/>
      <c r="C240" s="179" t="s">
        <v>261</v>
      </c>
      <c r="D240" s="179" t="s">
        <v>125</v>
      </c>
      <c r="E240" s="180" t="s">
        <v>2395</v>
      </c>
      <c r="F240" s="181" t="s">
        <v>2396</v>
      </c>
      <c r="G240" s="182" t="s">
        <v>526</v>
      </c>
      <c r="H240" s="183">
        <v>48.28</v>
      </c>
      <c r="I240" s="184"/>
      <c r="J240" s="185">
        <f>ROUND(I240*H240,2)</f>
        <v>0</v>
      </c>
      <c r="K240" s="186"/>
      <c r="L240" s="39"/>
      <c r="M240" s="187" t="s">
        <v>1</v>
      </c>
      <c r="N240" s="188" t="s">
        <v>38</v>
      </c>
      <c r="O240" s="71"/>
      <c r="P240" s="189">
        <f>O240*H240</f>
        <v>0</v>
      </c>
      <c r="Q240" s="189">
        <v>0</v>
      </c>
      <c r="R240" s="189">
        <f>Q240*H240</f>
        <v>0</v>
      </c>
      <c r="S240" s="189">
        <v>0</v>
      </c>
      <c r="T240" s="190">
        <f>S240*H240</f>
        <v>0</v>
      </c>
      <c r="U240" s="34"/>
      <c r="V240" s="34"/>
      <c r="W240" s="34"/>
      <c r="X240" s="34"/>
      <c r="Y240" s="34"/>
      <c r="Z240" s="34"/>
      <c r="AA240" s="34"/>
      <c r="AB240" s="34"/>
      <c r="AC240" s="34"/>
      <c r="AD240" s="34"/>
      <c r="AE240" s="34"/>
      <c r="AR240" s="191" t="s">
        <v>129</v>
      </c>
      <c r="AT240" s="191" t="s">
        <v>125</v>
      </c>
      <c r="AU240" s="191" t="s">
        <v>81</v>
      </c>
      <c r="AY240" s="17" t="s">
        <v>124</v>
      </c>
      <c r="BE240" s="192">
        <f>IF(N240="základní",J240,0)</f>
        <v>0</v>
      </c>
      <c r="BF240" s="192">
        <f>IF(N240="snížená",J240,0)</f>
        <v>0</v>
      </c>
      <c r="BG240" s="192">
        <f>IF(N240="zákl. přenesená",J240,0)</f>
        <v>0</v>
      </c>
      <c r="BH240" s="192">
        <f>IF(N240="sníž. přenesená",J240,0)</f>
        <v>0</v>
      </c>
      <c r="BI240" s="192">
        <f>IF(N240="nulová",J240,0)</f>
        <v>0</v>
      </c>
      <c r="BJ240" s="17" t="s">
        <v>81</v>
      </c>
      <c r="BK240" s="192">
        <f>ROUND(I240*H240,2)</f>
        <v>0</v>
      </c>
      <c r="BL240" s="17" t="s">
        <v>129</v>
      </c>
      <c r="BM240" s="191" t="s">
        <v>264</v>
      </c>
    </row>
    <row r="241" spans="1:65" s="2" customFormat="1" ht="39">
      <c r="A241" s="34"/>
      <c r="B241" s="35"/>
      <c r="C241" s="36"/>
      <c r="D241" s="193" t="s">
        <v>130</v>
      </c>
      <c r="E241" s="36"/>
      <c r="F241" s="194" t="s">
        <v>2397</v>
      </c>
      <c r="G241" s="36"/>
      <c r="H241" s="36"/>
      <c r="I241" s="195"/>
      <c r="J241" s="36"/>
      <c r="K241" s="36"/>
      <c r="L241" s="39"/>
      <c r="M241" s="196"/>
      <c r="N241" s="197"/>
      <c r="O241" s="71"/>
      <c r="P241" s="71"/>
      <c r="Q241" s="71"/>
      <c r="R241" s="71"/>
      <c r="S241" s="71"/>
      <c r="T241" s="72"/>
      <c r="U241" s="34"/>
      <c r="V241" s="34"/>
      <c r="W241" s="34"/>
      <c r="X241" s="34"/>
      <c r="Y241" s="34"/>
      <c r="Z241" s="34"/>
      <c r="AA241" s="34"/>
      <c r="AB241" s="34"/>
      <c r="AC241" s="34"/>
      <c r="AD241" s="34"/>
      <c r="AE241" s="34"/>
      <c r="AT241" s="17" t="s">
        <v>130</v>
      </c>
      <c r="AU241" s="17" t="s">
        <v>81</v>
      </c>
    </row>
    <row r="242" spans="1:65" s="12" customFormat="1" ht="11.25">
      <c r="B242" s="203"/>
      <c r="C242" s="204"/>
      <c r="D242" s="193" t="s">
        <v>200</v>
      </c>
      <c r="E242" s="205" t="s">
        <v>1</v>
      </c>
      <c r="F242" s="206" t="s">
        <v>2376</v>
      </c>
      <c r="G242" s="204"/>
      <c r="H242" s="205" t="s">
        <v>1</v>
      </c>
      <c r="I242" s="207"/>
      <c r="J242" s="204"/>
      <c r="K242" s="204"/>
      <c r="L242" s="208"/>
      <c r="M242" s="209"/>
      <c r="N242" s="210"/>
      <c r="O242" s="210"/>
      <c r="P242" s="210"/>
      <c r="Q242" s="210"/>
      <c r="R242" s="210"/>
      <c r="S242" s="210"/>
      <c r="T242" s="211"/>
      <c r="AT242" s="212" t="s">
        <v>200</v>
      </c>
      <c r="AU242" s="212" t="s">
        <v>81</v>
      </c>
      <c r="AV242" s="12" t="s">
        <v>81</v>
      </c>
      <c r="AW242" s="12" t="s">
        <v>30</v>
      </c>
      <c r="AX242" s="12" t="s">
        <v>73</v>
      </c>
      <c r="AY242" s="212" t="s">
        <v>124</v>
      </c>
    </row>
    <row r="243" spans="1:65" s="12" customFormat="1" ht="11.25">
      <c r="B243" s="203"/>
      <c r="C243" s="204"/>
      <c r="D243" s="193" t="s">
        <v>200</v>
      </c>
      <c r="E243" s="205" t="s">
        <v>1</v>
      </c>
      <c r="F243" s="206" t="s">
        <v>2377</v>
      </c>
      <c r="G243" s="204"/>
      <c r="H243" s="205" t="s">
        <v>1</v>
      </c>
      <c r="I243" s="207"/>
      <c r="J243" s="204"/>
      <c r="K243" s="204"/>
      <c r="L243" s="208"/>
      <c r="M243" s="209"/>
      <c r="N243" s="210"/>
      <c r="O243" s="210"/>
      <c r="P243" s="210"/>
      <c r="Q243" s="210"/>
      <c r="R243" s="210"/>
      <c r="S243" s="210"/>
      <c r="T243" s="211"/>
      <c r="AT243" s="212" t="s">
        <v>200</v>
      </c>
      <c r="AU243" s="212" t="s">
        <v>81</v>
      </c>
      <c r="AV243" s="12" t="s">
        <v>81</v>
      </c>
      <c r="AW243" s="12" t="s">
        <v>30</v>
      </c>
      <c r="AX243" s="12" t="s">
        <v>73</v>
      </c>
      <c r="AY243" s="212" t="s">
        <v>124</v>
      </c>
    </row>
    <row r="244" spans="1:65" s="12" customFormat="1" ht="11.25">
      <c r="B244" s="203"/>
      <c r="C244" s="204"/>
      <c r="D244" s="193" t="s">
        <v>200</v>
      </c>
      <c r="E244" s="205" t="s">
        <v>1</v>
      </c>
      <c r="F244" s="206" t="s">
        <v>2378</v>
      </c>
      <c r="G244" s="204"/>
      <c r="H244" s="205" t="s">
        <v>1</v>
      </c>
      <c r="I244" s="207"/>
      <c r="J244" s="204"/>
      <c r="K244" s="204"/>
      <c r="L244" s="208"/>
      <c r="M244" s="209"/>
      <c r="N244" s="210"/>
      <c r="O244" s="210"/>
      <c r="P244" s="210"/>
      <c r="Q244" s="210"/>
      <c r="R244" s="210"/>
      <c r="S244" s="210"/>
      <c r="T244" s="211"/>
      <c r="AT244" s="212" t="s">
        <v>200</v>
      </c>
      <c r="AU244" s="212" t="s">
        <v>81</v>
      </c>
      <c r="AV244" s="12" t="s">
        <v>81</v>
      </c>
      <c r="AW244" s="12" t="s">
        <v>30</v>
      </c>
      <c r="AX244" s="12" t="s">
        <v>73</v>
      </c>
      <c r="AY244" s="212" t="s">
        <v>124</v>
      </c>
    </row>
    <row r="245" spans="1:65" s="13" customFormat="1" ht="11.25">
      <c r="B245" s="213"/>
      <c r="C245" s="214"/>
      <c r="D245" s="193" t="s">
        <v>200</v>
      </c>
      <c r="E245" s="215" t="s">
        <v>1</v>
      </c>
      <c r="F245" s="216" t="s">
        <v>2398</v>
      </c>
      <c r="G245" s="214"/>
      <c r="H245" s="217">
        <v>48.28</v>
      </c>
      <c r="I245" s="218"/>
      <c r="J245" s="214"/>
      <c r="K245" s="214"/>
      <c r="L245" s="219"/>
      <c r="M245" s="220"/>
      <c r="N245" s="221"/>
      <c r="O245" s="221"/>
      <c r="P245" s="221"/>
      <c r="Q245" s="221"/>
      <c r="R245" s="221"/>
      <c r="S245" s="221"/>
      <c r="T245" s="222"/>
      <c r="AT245" s="223" t="s">
        <v>200</v>
      </c>
      <c r="AU245" s="223" t="s">
        <v>81</v>
      </c>
      <c r="AV245" s="13" t="s">
        <v>83</v>
      </c>
      <c r="AW245" s="13" t="s">
        <v>30</v>
      </c>
      <c r="AX245" s="13" t="s">
        <v>73</v>
      </c>
      <c r="AY245" s="223" t="s">
        <v>124</v>
      </c>
    </row>
    <row r="246" spans="1:65" s="14" customFormat="1" ht="11.25">
      <c r="B246" s="224"/>
      <c r="C246" s="225"/>
      <c r="D246" s="193" t="s">
        <v>200</v>
      </c>
      <c r="E246" s="226" t="s">
        <v>1</v>
      </c>
      <c r="F246" s="227" t="s">
        <v>205</v>
      </c>
      <c r="G246" s="225"/>
      <c r="H246" s="228">
        <v>48.28</v>
      </c>
      <c r="I246" s="229"/>
      <c r="J246" s="225"/>
      <c r="K246" s="225"/>
      <c r="L246" s="230"/>
      <c r="M246" s="231"/>
      <c r="N246" s="232"/>
      <c r="O246" s="232"/>
      <c r="P246" s="232"/>
      <c r="Q246" s="232"/>
      <c r="R246" s="232"/>
      <c r="S246" s="232"/>
      <c r="T246" s="233"/>
      <c r="AT246" s="234" t="s">
        <v>200</v>
      </c>
      <c r="AU246" s="234" t="s">
        <v>81</v>
      </c>
      <c r="AV246" s="14" t="s">
        <v>129</v>
      </c>
      <c r="AW246" s="14" t="s">
        <v>30</v>
      </c>
      <c r="AX246" s="14" t="s">
        <v>81</v>
      </c>
      <c r="AY246" s="234" t="s">
        <v>124</v>
      </c>
    </row>
    <row r="247" spans="1:65" s="2" customFormat="1" ht="33" customHeight="1">
      <c r="A247" s="34"/>
      <c r="B247" s="35"/>
      <c r="C247" s="179" t="s">
        <v>167</v>
      </c>
      <c r="D247" s="179" t="s">
        <v>125</v>
      </c>
      <c r="E247" s="180" t="s">
        <v>2399</v>
      </c>
      <c r="F247" s="181" t="s">
        <v>2400</v>
      </c>
      <c r="G247" s="182" t="s">
        <v>526</v>
      </c>
      <c r="H247" s="183">
        <v>115.69799999999999</v>
      </c>
      <c r="I247" s="184"/>
      <c r="J247" s="185">
        <f>ROUND(I247*H247,2)</f>
        <v>0</v>
      </c>
      <c r="K247" s="186"/>
      <c r="L247" s="39"/>
      <c r="M247" s="187" t="s">
        <v>1</v>
      </c>
      <c r="N247" s="188" t="s">
        <v>38</v>
      </c>
      <c r="O247" s="71"/>
      <c r="P247" s="189">
        <f>O247*H247</f>
        <v>0</v>
      </c>
      <c r="Q247" s="189">
        <v>0</v>
      </c>
      <c r="R247" s="189">
        <f>Q247*H247</f>
        <v>0</v>
      </c>
      <c r="S247" s="189">
        <v>0</v>
      </c>
      <c r="T247" s="190">
        <f>S247*H247</f>
        <v>0</v>
      </c>
      <c r="U247" s="34"/>
      <c r="V247" s="34"/>
      <c r="W247" s="34"/>
      <c r="X247" s="34"/>
      <c r="Y247" s="34"/>
      <c r="Z247" s="34"/>
      <c r="AA247" s="34"/>
      <c r="AB247" s="34"/>
      <c r="AC247" s="34"/>
      <c r="AD247" s="34"/>
      <c r="AE247" s="34"/>
      <c r="AR247" s="191" t="s">
        <v>129</v>
      </c>
      <c r="AT247" s="191" t="s">
        <v>125</v>
      </c>
      <c r="AU247" s="191" t="s">
        <v>81</v>
      </c>
      <c r="AY247" s="17" t="s">
        <v>124</v>
      </c>
      <c r="BE247" s="192">
        <f>IF(N247="základní",J247,0)</f>
        <v>0</v>
      </c>
      <c r="BF247" s="192">
        <f>IF(N247="snížená",J247,0)</f>
        <v>0</v>
      </c>
      <c r="BG247" s="192">
        <f>IF(N247="zákl. přenesená",J247,0)</f>
        <v>0</v>
      </c>
      <c r="BH247" s="192">
        <f>IF(N247="sníž. přenesená",J247,0)</f>
        <v>0</v>
      </c>
      <c r="BI247" s="192">
        <f>IF(N247="nulová",J247,0)</f>
        <v>0</v>
      </c>
      <c r="BJ247" s="17" t="s">
        <v>81</v>
      </c>
      <c r="BK247" s="192">
        <f>ROUND(I247*H247,2)</f>
        <v>0</v>
      </c>
      <c r="BL247" s="17" t="s">
        <v>129</v>
      </c>
      <c r="BM247" s="191" t="s">
        <v>273</v>
      </c>
    </row>
    <row r="248" spans="1:65" s="2" customFormat="1" ht="39">
      <c r="A248" s="34"/>
      <c r="B248" s="35"/>
      <c r="C248" s="36"/>
      <c r="D248" s="193" t="s">
        <v>130</v>
      </c>
      <c r="E248" s="36"/>
      <c r="F248" s="194" t="s">
        <v>2401</v>
      </c>
      <c r="G248" s="36"/>
      <c r="H248" s="36"/>
      <c r="I248" s="195"/>
      <c r="J248" s="36"/>
      <c r="K248" s="36"/>
      <c r="L248" s="39"/>
      <c r="M248" s="196"/>
      <c r="N248" s="197"/>
      <c r="O248" s="71"/>
      <c r="P248" s="71"/>
      <c r="Q248" s="71"/>
      <c r="R248" s="71"/>
      <c r="S248" s="71"/>
      <c r="T248" s="72"/>
      <c r="U248" s="34"/>
      <c r="V248" s="34"/>
      <c r="W248" s="34"/>
      <c r="X248" s="34"/>
      <c r="Y248" s="34"/>
      <c r="Z248" s="34"/>
      <c r="AA248" s="34"/>
      <c r="AB248" s="34"/>
      <c r="AC248" s="34"/>
      <c r="AD248" s="34"/>
      <c r="AE248" s="34"/>
      <c r="AT248" s="17" t="s">
        <v>130</v>
      </c>
      <c r="AU248" s="17" t="s">
        <v>81</v>
      </c>
    </row>
    <row r="249" spans="1:65" s="12" customFormat="1" ht="11.25">
      <c r="B249" s="203"/>
      <c r="C249" s="204"/>
      <c r="D249" s="193" t="s">
        <v>200</v>
      </c>
      <c r="E249" s="205" t="s">
        <v>1</v>
      </c>
      <c r="F249" s="206" t="s">
        <v>2376</v>
      </c>
      <c r="G249" s="204"/>
      <c r="H249" s="205" t="s">
        <v>1</v>
      </c>
      <c r="I249" s="207"/>
      <c r="J249" s="204"/>
      <c r="K249" s="204"/>
      <c r="L249" s="208"/>
      <c r="M249" s="209"/>
      <c r="N249" s="210"/>
      <c r="O249" s="210"/>
      <c r="P249" s="210"/>
      <c r="Q249" s="210"/>
      <c r="R249" s="210"/>
      <c r="S249" s="210"/>
      <c r="T249" s="211"/>
      <c r="AT249" s="212" t="s">
        <v>200</v>
      </c>
      <c r="AU249" s="212" t="s">
        <v>81</v>
      </c>
      <c r="AV249" s="12" t="s">
        <v>81</v>
      </c>
      <c r="AW249" s="12" t="s">
        <v>30</v>
      </c>
      <c r="AX249" s="12" t="s">
        <v>73</v>
      </c>
      <c r="AY249" s="212" t="s">
        <v>124</v>
      </c>
    </row>
    <row r="250" spans="1:65" s="12" customFormat="1" ht="11.25">
      <c r="B250" s="203"/>
      <c r="C250" s="204"/>
      <c r="D250" s="193" t="s">
        <v>200</v>
      </c>
      <c r="E250" s="205" t="s">
        <v>1</v>
      </c>
      <c r="F250" s="206" t="s">
        <v>2379</v>
      </c>
      <c r="G250" s="204"/>
      <c r="H250" s="205" t="s">
        <v>1</v>
      </c>
      <c r="I250" s="207"/>
      <c r="J250" s="204"/>
      <c r="K250" s="204"/>
      <c r="L250" s="208"/>
      <c r="M250" s="209"/>
      <c r="N250" s="210"/>
      <c r="O250" s="210"/>
      <c r="P250" s="210"/>
      <c r="Q250" s="210"/>
      <c r="R250" s="210"/>
      <c r="S250" s="210"/>
      <c r="T250" s="211"/>
      <c r="AT250" s="212" t="s">
        <v>200</v>
      </c>
      <c r="AU250" s="212" t="s">
        <v>81</v>
      </c>
      <c r="AV250" s="12" t="s">
        <v>81</v>
      </c>
      <c r="AW250" s="12" t="s">
        <v>30</v>
      </c>
      <c r="AX250" s="12" t="s">
        <v>73</v>
      </c>
      <c r="AY250" s="212" t="s">
        <v>124</v>
      </c>
    </row>
    <row r="251" spans="1:65" s="12" customFormat="1" ht="11.25">
      <c r="B251" s="203"/>
      <c r="C251" s="204"/>
      <c r="D251" s="193" t="s">
        <v>200</v>
      </c>
      <c r="E251" s="205" t="s">
        <v>1</v>
      </c>
      <c r="F251" s="206" t="s">
        <v>2380</v>
      </c>
      <c r="G251" s="204"/>
      <c r="H251" s="205" t="s">
        <v>1</v>
      </c>
      <c r="I251" s="207"/>
      <c r="J251" s="204"/>
      <c r="K251" s="204"/>
      <c r="L251" s="208"/>
      <c r="M251" s="209"/>
      <c r="N251" s="210"/>
      <c r="O251" s="210"/>
      <c r="P251" s="210"/>
      <c r="Q251" s="210"/>
      <c r="R251" s="210"/>
      <c r="S251" s="210"/>
      <c r="T251" s="211"/>
      <c r="AT251" s="212" t="s">
        <v>200</v>
      </c>
      <c r="AU251" s="212" t="s">
        <v>81</v>
      </c>
      <c r="AV251" s="12" t="s">
        <v>81</v>
      </c>
      <c r="AW251" s="12" t="s">
        <v>30</v>
      </c>
      <c r="AX251" s="12" t="s">
        <v>73</v>
      </c>
      <c r="AY251" s="212" t="s">
        <v>124</v>
      </c>
    </row>
    <row r="252" spans="1:65" s="13" customFormat="1" ht="11.25">
      <c r="B252" s="213"/>
      <c r="C252" s="214"/>
      <c r="D252" s="193" t="s">
        <v>200</v>
      </c>
      <c r="E252" s="215" t="s">
        <v>1</v>
      </c>
      <c r="F252" s="216" t="s">
        <v>2402</v>
      </c>
      <c r="G252" s="214"/>
      <c r="H252" s="217">
        <v>115.69799999999999</v>
      </c>
      <c r="I252" s="218"/>
      <c r="J252" s="214"/>
      <c r="K252" s="214"/>
      <c r="L252" s="219"/>
      <c r="M252" s="220"/>
      <c r="N252" s="221"/>
      <c r="O252" s="221"/>
      <c r="P252" s="221"/>
      <c r="Q252" s="221"/>
      <c r="R252" s="221"/>
      <c r="S252" s="221"/>
      <c r="T252" s="222"/>
      <c r="AT252" s="223" t="s">
        <v>200</v>
      </c>
      <c r="AU252" s="223" t="s">
        <v>81</v>
      </c>
      <c r="AV252" s="13" t="s">
        <v>83</v>
      </c>
      <c r="AW252" s="13" t="s">
        <v>30</v>
      </c>
      <c r="AX252" s="13" t="s">
        <v>73</v>
      </c>
      <c r="AY252" s="223" t="s">
        <v>124</v>
      </c>
    </row>
    <row r="253" spans="1:65" s="14" customFormat="1" ht="11.25">
      <c r="B253" s="224"/>
      <c r="C253" s="225"/>
      <c r="D253" s="193" t="s">
        <v>200</v>
      </c>
      <c r="E253" s="226" t="s">
        <v>1</v>
      </c>
      <c r="F253" s="227" t="s">
        <v>205</v>
      </c>
      <c r="G253" s="225"/>
      <c r="H253" s="228">
        <v>115.69799999999999</v>
      </c>
      <c r="I253" s="229"/>
      <c r="J253" s="225"/>
      <c r="K253" s="225"/>
      <c r="L253" s="230"/>
      <c r="M253" s="231"/>
      <c r="N253" s="232"/>
      <c r="O253" s="232"/>
      <c r="P253" s="232"/>
      <c r="Q253" s="232"/>
      <c r="R253" s="232"/>
      <c r="S253" s="232"/>
      <c r="T253" s="233"/>
      <c r="AT253" s="234" t="s">
        <v>200</v>
      </c>
      <c r="AU253" s="234" t="s">
        <v>81</v>
      </c>
      <c r="AV253" s="14" t="s">
        <v>129</v>
      </c>
      <c r="AW253" s="14" t="s">
        <v>30</v>
      </c>
      <c r="AX253" s="14" t="s">
        <v>81</v>
      </c>
      <c r="AY253" s="234" t="s">
        <v>124</v>
      </c>
    </row>
    <row r="254" spans="1:65" s="11" customFormat="1" ht="25.9" customHeight="1">
      <c r="B254" s="165"/>
      <c r="C254" s="166"/>
      <c r="D254" s="167" t="s">
        <v>72</v>
      </c>
      <c r="E254" s="168" t="s">
        <v>631</v>
      </c>
      <c r="F254" s="168" t="s">
        <v>2403</v>
      </c>
      <c r="G254" s="166"/>
      <c r="H254" s="166"/>
      <c r="I254" s="169"/>
      <c r="J254" s="170">
        <f>BK254</f>
        <v>0</v>
      </c>
      <c r="K254" s="166"/>
      <c r="L254" s="171"/>
      <c r="M254" s="172"/>
      <c r="N254" s="173"/>
      <c r="O254" s="173"/>
      <c r="P254" s="174">
        <f>SUM(P255:P266)</f>
        <v>0</v>
      </c>
      <c r="Q254" s="173"/>
      <c r="R254" s="174">
        <f>SUM(R255:R266)</f>
        <v>0</v>
      </c>
      <c r="S254" s="173"/>
      <c r="T254" s="175">
        <f>SUM(T255:T266)</f>
        <v>0</v>
      </c>
      <c r="AR254" s="176" t="s">
        <v>81</v>
      </c>
      <c r="AT254" s="177" t="s">
        <v>72</v>
      </c>
      <c r="AU254" s="177" t="s">
        <v>73</v>
      </c>
      <c r="AY254" s="176" t="s">
        <v>124</v>
      </c>
      <c r="BK254" s="178">
        <f>SUM(BK255:BK266)</f>
        <v>0</v>
      </c>
    </row>
    <row r="255" spans="1:65" s="2" customFormat="1" ht="16.5" customHeight="1">
      <c r="A255" s="34"/>
      <c r="B255" s="35"/>
      <c r="C255" s="179" t="s">
        <v>300</v>
      </c>
      <c r="D255" s="179" t="s">
        <v>125</v>
      </c>
      <c r="E255" s="180" t="s">
        <v>2404</v>
      </c>
      <c r="F255" s="181" t="s">
        <v>2405</v>
      </c>
      <c r="G255" s="182" t="s">
        <v>216</v>
      </c>
      <c r="H255" s="183">
        <v>134.88499999999999</v>
      </c>
      <c r="I255" s="184"/>
      <c r="J255" s="185">
        <f>ROUND(I255*H255,2)</f>
        <v>0</v>
      </c>
      <c r="K255" s="186"/>
      <c r="L255" s="39"/>
      <c r="M255" s="187" t="s">
        <v>1</v>
      </c>
      <c r="N255" s="188" t="s">
        <v>38</v>
      </c>
      <c r="O255" s="71"/>
      <c r="P255" s="189">
        <f>O255*H255</f>
        <v>0</v>
      </c>
      <c r="Q255" s="189">
        <v>0</v>
      </c>
      <c r="R255" s="189">
        <f>Q255*H255</f>
        <v>0</v>
      </c>
      <c r="S255" s="189">
        <v>0</v>
      </c>
      <c r="T255" s="190">
        <f>S255*H255</f>
        <v>0</v>
      </c>
      <c r="U255" s="34"/>
      <c r="V255" s="34"/>
      <c r="W255" s="34"/>
      <c r="X255" s="34"/>
      <c r="Y255" s="34"/>
      <c r="Z255" s="34"/>
      <c r="AA255" s="34"/>
      <c r="AB255" s="34"/>
      <c r="AC255" s="34"/>
      <c r="AD255" s="34"/>
      <c r="AE255" s="34"/>
      <c r="AR255" s="191" t="s">
        <v>129</v>
      </c>
      <c r="AT255" s="191" t="s">
        <v>125</v>
      </c>
      <c r="AU255" s="191" t="s">
        <v>81</v>
      </c>
      <c r="AY255" s="17" t="s">
        <v>124</v>
      </c>
      <c r="BE255" s="192">
        <f>IF(N255="základní",J255,0)</f>
        <v>0</v>
      </c>
      <c r="BF255" s="192">
        <f>IF(N255="snížená",J255,0)</f>
        <v>0</v>
      </c>
      <c r="BG255" s="192">
        <f>IF(N255="zákl. přenesená",J255,0)</f>
        <v>0</v>
      </c>
      <c r="BH255" s="192">
        <f>IF(N255="sníž. přenesená",J255,0)</f>
        <v>0</v>
      </c>
      <c r="BI255" s="192">
        <f>IF(N255="nulová",J255,0)</f>
        <v>0</v>
      </c>
      <c r="BJ255" s="17" t="s">
        <v>81</v>
      </c>
      <c r="BK255" s="192">
        <f>ROUND(I255*H255,2)</f>
        <v>0</v>
      </c>
      <c r="BL255" s="17" t="s">
        <v>129</v>
      </c>
      <c r="BM255" s="191" t="s">
        <v>303</v>
      </c>
    </row>
    <row r="256" spans="1:65" s="2" customFormat="1" ht="29.25">
      <c r="A256" s="34"/>
      <c r="B256" s="35"/>
      <c r="C256" s="36"/>
      <c r="D256" s="193" t="s">
        <v>130</v>
      </c>
      <c r="E256" s="36"/>
      <c r="F256" s="194" t="s">
        <v>2406</v>
      </c>
      <c r="G256" s="36"/>
      <c r="H256" s="36"/>
      <c r="I256" s="195"/>
      <c r="J256" s="36"/>
      <c r="K256" s="36"/>
      <c r="L256" s="39"/>
      <c r="M256" s="196"/>
      <c r="N256" s="197"/>
      <c r="O256" s="71"/>
      <c r="P256" s="71"/>
      <c r="Q256" s="71"/>
      <c r="R256" s="71"/>
      <c r="S256" s="71"/>
      <c r="T256" s="72"/>
      <c r="U256" s="34"/>
      <c r="V256" s="34"/>
      <c r="W256" s="34"/>
      <c r="X256" s="34"/>
      <c r="Y256" s="34"/>
      <c r="Z256" s="34"/>
      <c r="AA256" s="34"/>
      <c r="AB256" s="34"/>
      <c r="AC256" s="34"/>
      <c r="AD256" s="34"/>
      <c r="AE256" s="34"/>
      <c r="AT256" s="17" t="s">
        <v>130</v>
      </c>
      <c r="AU256" s="17" t="s">
        <v>81</v>
      </c>
    </row>
    <row r="257" spans="1:65" s="12" customFormat="1" ht="11.25">
      <c r="B257" s="203"/>
      <c r="C257" s="204"/>
      <c r="D257" s="193" t="s">
        <v>200</v>
      </c>
      <c r="E257" s="205" t="s">
        <v>1</v>
      </c>
      <c r="F257" s="206" t="s">
        <v>2407</v>
      </c>
      <c r="G257" s="204"/>
      <c r="H257" s="205" t="s">
        <v>1</v>
      </c>
      <c r="I257" s="207"/>
      <c r="J257" s="204"/>
      <c r="K257" s="204"/>
      <c r="L257" s="208"/>
      <c r="M257" s="209"/>
      <c r="N257" s="210"/>
      <c r="O257" s="210"/>
      <c r="P257" s="210"/>
      <c r="Q257" s="210"/>
      <c r="R257" s="210"/>
      <c r="S257" s="210"/>
      <c r="T257" s="211"/>
      <c r="AT257" s="212" t="s">
        <v>200</v>
      </c>
      <c r="AU257" s="212" t="s">
        <v>81</v>
      </c>
      <c r="AV257" s="12" t="s">
        <v>81</v>
      </c>
      <c r="AW257" s="12" t="s">
        <v>30</v>
      </c>
      <c r="AX257" s="12" t="s">
        <v>73</v>
      </c>
      <c r="AY257" s="212" t="s">
        <v>124</v>
      </c>
    </row>
    <row r="258" spans="1:65" s="12" customFormat="1" ht="11.25">
      <c r="B258" s="203"/>
      <c r="C258" s="204"/>
      <c r="D258" s="193" t="s">
        <v>200</v>
      </c>
      <c r="E258" s="205" t="s">
        <v>1</v>
      </c>
      <c r="F258" s="206" t="s">
        <v>2348</v>
      </c>
      <c r="G258" s="204"/>
      <c r="H258" s="205" t="s">
        <v>1</v>
      </c>
      <c r="I258" s="207"/>
      <c r="J258" s="204"/>
      <c r="K258" s="204"/>
      <c r="L258" s="208"/>
      <c r="M258" s="209"/>
      <c r="N258" s="210"/>
      <c r="O258" s="210"/>
      <c r="P258" s="210"/>
      <c r="Q258" s="210"/>
      <c r="R258" s="210"/>
      <c r="S258" s="210"/>
      <c r="T258" s="211"/>
      <c r="AT258" s="212" t="s">
        <v>200</v>
      </c>
      <c r="AU258" s="212" t="s">
        <v>81</v>
      </c>
      <c r="AV258" s="12" t="s">
        <v>81</v>
      </c>
      <c r="AW258" s="12" t="s">
        <v>30</v>
      </c>
      <c r="AX258" s="12" t="s">
        <v>73</v>
      </c>
      <c r="AY258" s="212" t="s">
        <v>124</v>
      </c>
    </row>
    <row r="259" spans="1:65" s="13" customFormat="1" ht="11.25">
      <c r="B259" s="213"/>
      <c r="C259" s="214"/>
      <c r="D259" s="193" t="s">
        <v>200</v>
      </c>
      <c r="E259" s="215" t="s">
        <v>1</v>
      </c>
      <c r="F259" s="216" t="s">
        <v>2408</v>
      </c>
      <c r="G259" s="214"/>
      <c r="H259" s="217">
        <v>134.88499999999999</v>
      </c>
      <c r="I259" s="218"/>
      <c r="J259" s="214"/>
      <c r="K259" s="214"/>
      <c r="L259" s="219"/>
      <c r="M259" s="220"/>
      <c r="N259" s="221"/>
      <c r="O259" s="221"/>
      <c r="P259" s="221"/>
      <c r="Q259" s="221"/>
      <c r="R259" s="221"/>
      <c r="S259" s="221"/>
      <c r="T259" s="222"/>
      <c r="AT259" s="223" t="s">
        <v>200</v>
      </c>
      <c r="AU259" s="223" t="s">
        <v>81</v>
      </c>
      <c r="AV259" s="13" t="s">
        <v>83</v>
      </c>
      <c r="AW259" s="13" t="s">
        <v>30</v>
      </c>
      <c r="AX259" s="13" t="s">
        <v>73</v>
      </c>
      <c r="AY259" s="223" t="s">
        <v>124</v>
      </c>
    </row>
    <row r="260" spans="1:65" s="14" customFormat="1" ht="11.25">
      <c r="B260" s="224"/>
      <c r="C260" s="225"/>
      <c r="D260" s="193" t="s">
        <v>200</v>
      </c>
      <c r="E260" s="226" t="s">
        <v>1</v>
      </c>
      <c r="F260" s="227" t="s">
        <v>205</v>
      </c>
      <c r="G260" s="225"/>
      <c r="H260" s="228">
        <v>134.88499999999999</v>
      </c>
      <c r="I260" s="229"/>
      <c r="J260" s="225"/>
      <c r="K260" s="225"/>
      <c r="L260" s="230"/>
      <c r="M260" s="231"/>
      <c r="N260" s="232"/>
      <c r="O260" s="232"/>
      <c r="P260" s="232"/>
      <c r="Q260" s="232"/>
      <c r="R260" s="232"/>
      <c r="S260" s="232"/>
      <c r="T260" s="233"/>
      <c r="AT260" s="234" t="s">
        <v>200</v>
      </c>
      <c r="AU260" s="234" t="s">
        <v>81</v>
      </c>
      <c r="AV260" s="14" t="s">
        <v>129</v>
      </c>
      <c r="AW260" s="14" t="s">
        <v>30</v>
      </c>
      <c r="AX260" s="14" t="s">
        <v>81</v>
      </c>
      <c r="AY260" s="234" t="s">
        <v>124</v>
      </c>
    </row>
    <row r="261" spans="1:65" s="2" customFormat="1" ht="16.5" customHeight="1">
      <c r="A261" s="34"/>
      <c r="B261" s="35"/>
      <c r="C261" s="179" t="s">
        <v>244</v>
      </c>
      <c r="D261" s="179" t="s">
        <v>125</v>
      </c>
      <c r="E261" s="180" t="s">
        <v>2409</v>
      </c>
      <c r="F261" s="181" t="s">
        <v>2410</v>
      </c>
      <c r="G261" s="182" t="s">
        <v>216</v>
      </c>
      <c r="H261" s="183">
        <v>278.072</v>
      </c>
      <c r="I261" s="184"/>
      <c r="J261" s="185">
        <f>ROUND(I261*H261,2)</f>
        <v>0</v>
      </c>
      <c r="K261" s="186"/>
      <c r="L261" s="39"/>
      <c r="M261" s="187" t="s">
        <v>1</v>
      </c>
      <c r="N261" s="188" t="s">
        <v>38</v>
      </c>
      <c r="O261" s="71"/>
      <c r="P261" s="189">
        <f>O261*H261</f>
        <v>0</v>
      </c>
      <c r="Q261" s="189">
        <v>0</v>
      </c>
      <c r="R261" s="189">
        <f>Q261*H261</f>
        <v>0</v>
      </c>
      <c r="S261" s="189">
        <v>0</v>
      </c>
      <c r="T261" s="190">
        <f>S261*H261</f>
        <v>0</v>
      </c>
      <c r="U261" s="34"/>
      <c r="V261" s="34"/>
      <c r="W261" s="34"/>
      <c r="X261" s="34"/>
      <c r="Y261" s="34"/>
      <c r="Z261" s="34"/>
      <c r="AA261" s="34"/>
      <c r="AB261" s="34"/>
      <c r="AC261" s="34"/>
      <c r="AD261" s="34"/>
      <c r="AE261" s="34"/>
      <c r="AR261" s="191" t="s">
        <v>129</v>
      </c>
      <c r="AT261" s="191" t="s">
        <v>125</v>
      </c>
      <c r="AU261" s="191" t="s">
        <v>81</v>
      </c>
      <c r="AY261" s="17" t="s">
        <v>124</v>
      </c>
      <c r="BE261" s="192">
        <f>IF(N261="základní",J261,0)</f>
        <v>0</v>
      </c>
      <c r="BF261" s="192">
        <f>IF(N261="snížená",J261,0)</f>
        <v>0</v>
      </c>
      <c r="BG261" s="192">
        <f>IF(N261="zákl. přenesená",J261,0)</f>
        <v>0</v>
      </c>
      <c r="BH261" s="192">
        <f>IF(N261="sníž. přenesená",J261,0)</f>
        <v>0</v>
      </c>
      <c r="BI261" s="192">
        <f>IF(N261="nulová",J261,0)</f>
        <v>0</v>
      </c>
      <c r="BJ261" s="17" t="s">
        <v>81</v>
      </c>
      <c r="BK261" s="192">
        <f>ROUND(I261*H261,2)</f>
        <v>0</v>
      </c>
      <c r="BL261" s="17" t="s">
        <v>129</v>
      </c>
      <c r="BM261" s="191" t="s">
        <v>314</v>
      </c>
    </row>
    <row r="262" spans="1:65" s="2" customFormat="1" ht="29.25">
      <c r="A262" s="34"/>
      <c r="B262" s="35"/>
      <c r="C262" s="36"/>
      <c r="D262" s="193" t="s">
        <v>130</v>
      </c>
      <c r="E262" s="36"/>
      <c r="F262" s="194" t="s">
        <v>2411</v>
      </c>
      <c r="G262" s="36"/>
      <c r="H262" s="36"/>
      <c r="I262" s="195"/>
      <c r="J262" s="36"/>
      <c r="K262" s="36"/>
      <c r="L262" s="39"/>
      <c r="M262" s="196"/>
      <c r="N262" s="197"/>
      <c r="O262" s="71"/>
      <c r="P262" s="71"/>
      <c r="Q262" s="71"/>
      <c r="R262" s="71"/>
      <c r="S262" s="71"/>
      <c r="T262" s="72"/>
      <c r="U262" s="34"/>
      <c r="V262" s="34"/>
      <c r="W262" s="34"/>
      <c r="X262" s="34"/>
      <c r="Y262" s="34"/>
      <c r="Z262" s="34"/>
      <c r="AA262" s="34"/>
      <c r="AB262" s="34"/>
      <c r="AC262" s="34"/>
      <c r="AD262" s="34"/>
      <c r="AE262" s="34"/>
      <c r="AT262" s="17" t="s">
        <v>130</v>
      </c>
      <c r="AU262" s="17" t="s">
        <v>81</v>
      </c>
    </row>
    <row r="263" spans="1:65" s="12" customFormat="1" ht="11.25">
      <c r="B263" s="203"/>
      <c r="C263" s="204"/>
      <c r="D263" s="193" t="s">
        <v>200</v>
      </c>
      <c r="E263" s="205" t="s">
        <v>1</v>
      </c>
      <c r="F263" s="206" t="s">
        <v>2407</v>
      </c>
      <c r="G263" s="204"/>
      <c r="H263" s="205" t="s">
        <v>1</v>
      </c>
      <c r="I263" s="207"/>
      <c r="J263" s="204"/>
      <c r="K263" s="204"/>
      <c r="L263" s="208"/>
      <c r="M263" s="209"/>
      <c r="N263" s="210"/>
      <c r="O263" s="210"/>
      <c r="P263" s="210"/>
      <c r="Q263" s="210"/>
      <c r="R263" s="210"/>
      <c r="S263" s="210"/>
      <c r="T263" s="211"/>
      <c r="AT263" s="212" t="s">
        <v>200</v>
      </c>
      <c r="AU263" s="212" t="s">
        <v>81</v>
      </c>
      <c r="AV263" s="12" t="s">
        <v>81</v>
      </c>
      <c r="AW263" s="12" t="s">
        <v>30</v>
      </c>
      <c r="AX263" s="12" t="s">
        <v>73</v>
      </c>
      <c r="AY263" s="212" t="s">
        <v>124</v>
      </c>
    </row>
    <row r="264" spans="1:65" s="12" customFormat="1" ht="11.25">
      <c r="B264" s="203"/>
      <c r="C264" s="204"/>
      <c r="D264" s="193" t="s">
        <v>200</v>
      </c>
      <c r="E264" s="205" t="s">
        <v>1</v>
      </c>
      <c r="F264" s="206" t="s">
        <v>2412</v>
      </c>
      <c r="G264" s="204"/>
      <c r="H264" s="205" t="s">
        <v>1</v>
      </c>
      <c r="I264" s="207"/>
      <c r="J264" s="204"/>
      <c r="K264" s="204"/>
      <c r="L264" s="208"/>
      <c r="M264" s="209"/>
      <c r="N264" s="210"/>
      <c r="O264" s="210"/>
      <c r="P264" s="210"/>
      <c r="Q264" s="210"/>
      <c r="R264" s="210"/>
      <c r="S264" s="210"/>
      <c r="T264" s="211"/>
      <c r="AT264" s="212" t="s">
        <v>200</v>
      </c>
      <c r="AU264" s="212" t="s">
        <v>81</v>
      </c>
      <c r="AV264" s="12" t="s">
        <v>81</v>
      </c>
      <c r="AW264" s="12" t="s">
        <v>30</v>
      </c>
      <c r="AX264" s="12" t="s">
        <v>73</v>
      </c>
      <c r="AY264" s="212" t="s">
        <v>124</v>
      </c>
    </row>
    <row r="265" spans="1:65" s="13" customFormat="1" ht="11.25">
      <c r="B265" s="213"/>
      <c r="C265" s="214"/>
      <c r="D265" s="193" t="s">
        <v>200</v>
      </c>
      <c r="E265" s="215" t="s">
        <v>1</v>
      </c>
      <c r="F265" s="216" t="s">
        <v>2413</v>
      </c>
      <c r="G265" s="214"/>
      <c r="H265" s="217">
        <v>278.072</v>
      </c>
      <c r="I265" s="218"/>
      <c r="J265" s="214"/>
      <c r="K265" s="214"/>
      <c r="L265" s="219"/>
      <c r="M265" s="220"/>
      <c r="N265" s="221"/>
      <c r="O265" s="221"/>
      <c r="P265" s="221"/>
      <c r="Q265" s="221"/>
      <c r="R265" s="221"/>
      <c r="S265" s="221"/>
      <c r="T265" s="222"/>
      <c r="AT265" s="223" t="s">
        <v>200</v>
      </c>
      <c r="AU265" s="223" t="s">
        <v>81</v>
      </c>
      <c r="AV265" s="13" t="s">
        <v>83</v>
      </c>
      <c r="AW265" s="13" t="s">
        <v>30</v>
      </c>
      <c r="AX265" s="13" t="s">
        <v>73</v>
      </c>
      <c r="AY265" s="223" t="s">
        <v>124</v>
      </c>
    </row>
    <row r="266" spans="1:65" s="14" customFormat="1" ht="11.25">
      <c r="B266" s="224"/>
      <c r="C266" s="225"/>
      <c r="D266" s="193" t="s">
        <v>200</v>
      </c>
      <c r="E266" s="226" t="s">
        <v>1</v>
      </c>
      <c r="F266" s="227" t="s">
        <v>205</v>
      </c>
      <c r="G266" s="225"/>
      <c r="H266" s="228">
        <v>278.072</v>
      </c>
      <c r="I266" s="229"/>
      <c r="J266" s="225"/>
      <c r="K266" s="225"/>
      <c r="L266" s="230"/>
      <c r="M266" s="231"/>
      <c r="N266" s="232"/>
      <c r="O266" s="232"/>
      <c r="P266" s="232"/>
      <c r="Q266" s="232"/>
      <c r="R266" s="232"/>
      <c r="S266" s="232"/>
      <c r="T266" s="233"/>
      <c r="AT266" s="234" t="s">
        <v>200</v>
      </c>
      <c r="AU266" s="234" t="s">
        <v>81</v>
      </c>
      <c r="AV266" s="14" t="s">
        <v>129</v>
      </c>
      <c r="AW266" s="14" t="s">
        <v>30</v>
      </c>
      <c r="AX266" s="14" t="s">
        <v>81</v>
      </c>
      <c r="AY266" s="234" t="s">
        <v>124</v>
      </c>
    </row>
    <row r="267" spans="1:65" s="11" customFormat="1" ht="25.9" customHeight="1">
      <c r="B267" s="165"/>
      <c r="C267" s="166"/>
      <c r="D267" s="167" t="s">
        <v>72</v>
      </c>
      <c r="E267" s="168" t="s">
        <v>640</v>
      </c>
      <c r="F267" s="168" t="s">
        <v>2414</v>
      </c>
      <c r="G267" s="166"/>
      <c r="H267" s="166"/>
      <c r="I267" s="169"/>
      <c r="J267" s="170">
        <f>BK267</f>
        <v>0</v>
      </c>
      <c r="K267" s="166"/>
      <c r="L267" s="171"/>
      <c r="M267" s="172"/>
      <c r="N267" s="173"/>
      <c r="O267" s="173"/>
      <c r="P267" s="174">
        <f>SUM(P268:P315)</f>
        <v>0</v>
      </c>
      <c r="Q267" s="173"/>
      <c r="R267" s="174">
        <f>SUM(R268:R315)</f>
        <v>0</v>
      </c>
      <c r="S267" s="173"/>
      <c r="T267" s="175">
        <f>SUM(T268:T315)</f>
        <v>0</v>
      </c>
      <c r="AR267" s="176" t="s">
        <v>81</v>
      </c>
      <c r="AT267" s="177" t="s">
        <v>72</v>
      </c>
      <c r="AU267" s="177" t="s">
        <v>73</v>
      </c>
      <c r="AY267" s="176" t="s">
        <v>124</v>
      </c>
      <c r="BK267" s="178">
        <f>SUM(BK268:BK315)</f>
        <v>0</v>
      </c>
    </row>
    <row r="268" spans="1:65" s="2" customFormat="1" ht="24.2" customHeight="1">
      <c r="A268" s="34"/>
      <c r="B268" s="35"/>
      <c r="C268" s="179" t="s">
        <v>7</v>
      </c>
      <c r="D268" s="179" t="s">
        <v>125</v>
      </c>
      <c r="E268" s="180" t="s">
        <v>2415</v>
      </c>
      <c r="F268" s="181" t="s">
        <v>2416</v>
      </c>
      <c r="G268" s="182" t="s">
        <v>216</v>
      </c>
      <c r="H268" s="183">
        <v>134.88499999999999</v>
      </c>
      <c r="I268" s="184"/>
      <c r="J268" s="185">
        <f>ROUND(I268*H268,2)</f>
        <v>0</v>
      </c>
      <c r="K268" s="186"/>
      <c r="L268" s="39"/>
      <c r="M268" s="187" t="s">
        <v>1</v>
      </c>
      <c r="N268" s="188" t="s">
        <v>38</v>
      </c>
      <c r="O268" s="71"/>
      <c r="P268" s="189">
        <f>O268*H268</f>
        <v>0</v>
      </c>
      <c r="Q268" s="189">
        <v>0</v>
      </c>
      <c r="R268" s="189">
        <f>Q268*H268</f>
        <v>0</v>
      </c>
      <c r="S268" s="189">
        <v>0</v>
      </c>
      <c r="T268" s="190">
        <f>S268*H268</f>
        <v>0</v>
      </c>
      <c r="U268" s="34"/>
      <c r="V268" s="34"/>
      <c r="W268" s="34"/>
      <c r="X268" s="34"/>
      <c r="Y268" s="34"/>
      <c r="Z268" s="34"/>
      <c r="AA268" s="34"/>
      <c r="AB268" s="34"/>
      <c r="AC268" s="34"/>
      <c r="AD268" s="34"/>
      <c r="AE268" s="34"/>
      <c r="AR268" s="191" t="s">
        <v>129</v>
      </c>
      <c r="AT268" s="191" t="s">
        <v>125</v>
      </c>
      <c r="AU268" s="191" t="s">
        <v>81</v>
      </c>
      <c r="AY268" s="17" t="s">
        <v>124</v>
      </c>
      <c r="BE268" s="192">
        <f>IF(N268="základní",J268,0)</f>
        <v>0</v>
      </c>
      <c r="BF268" s="192">
        <f>IF(N268="snížená",J268,0)</f>
        <v>0</v>
      </c>
      <c r="BG268" s="192">
        <f>IF(N268="zákl. přenesená",J268,0)</f>
        <v>0</v>
      </c>
      <c r="BH268" s="192">
        <f>IF(N268="sníž. přenesená",J268,0)</f>
        <v>0</v>
      </c>
      <c r="BI268" s="192">
        <f>IF(N268="nulová",J268,0)</f>
        <v>0</v>
      </c>
      <c r="BJ268" s="17" t="s">
        <v>81</v>
      </c>
      <c r="BK268" s="192">
        <f>ROUND(I268*H268,2)</f>
        <v>0</v>
      </c>
      <c r="BL268" s="17" t="s">
        <v>129</v>
      </c>
      <c r="BM268" s="191" t="s">
        <v>531</v>
      </c>
    </row>
    <row r="269" spans="1:65" s="2" customFormat="1" ht="58.5">
      <c r="A269" s="34"/>
      <c r="B269" s="35"/>
      <c r="C269" s="36"/>
      <c r="D269" s="193" t="s">
        <v>130</v>
      </c>
      <c r="E269" s="36"/>
      <c r="F269" s="194" t="s">
        <v>2417</v>
      </c>
      <c r="G269" s="36"/>
      <c r="H269" s="36"/>
      <c r="I269" s="195"/>
      <c r="J269" s="36"/>
      <c r="K269" s="36"/>
      <c r="L269" s="39"/>
      <c r="M269" s="196"/>
      <c r="N269" s="197"/>
      <c r="O269" s="71"/>
      <c r="P269" s="71"/>
      <c r="Q269" s="71"/>
      <c r="R269" s="71"/>
      <c r="S269" s="71"/>
      <c r="T269" s="72"/>
      <c r="U269" s="34"/>
      <c r="V269" s="34"/>
      <c r="W269" s="34"/>
      <c r="X269" s="34"/>
      <c r="Y269" s="34"/>
      <c r="Z269" s="34"/>
      <c r="AA269" s="34"/>
      <c r="AB269" s="34"/>
      <c r="AC269" s="34"/>
      <c r="AD269" s="34"/>
      <c r="AE269" s="34"/>
      <c r="AT269" s="17" t="s">
        <v>130</v>
      </c>
      <c r="AU269" s="17" t="s">
        <v>81</v>
      </c>
    </row>
    <row r="270" spans="1:65" s="12" customFormat="1" ht="11.25">
      <c r="B270" s="203"/>
      <c r="C270" s="204"/>
      <c r="D270" s="193" t="s">
        <v>200</v>
      </c>
      <c r="E270" s="205" t="s">
        <v>1</v>
      </c>
      <c r="F270" s="206" t="s">
        <v>2347</v>
      </c>
      <c r="G270" s="204"/>
      <c r="H270" s="205" t="s">
        <v>1</v>
      </c>
      <c r="I270" s="207"/>
      <c r="J270" s="204"/>
      <c r="K270" s="204"/>
      <c r="L270" s="208"/>
      <c r="M270" s="209"/>
      <c r="N270" s="210"/>
      <c r="O270" s="210"/>
      <c r="P270" s="210"/>
      <c r="Q270" s="210"/>
      <c r="R270" s="210"/>
      <c r="S270" s="210"/>
      <c r="T270" s="211"/>
      <c r="AT270" s="212" t="s">
        <v>200</v>
      </c>
      <c r="AU270" s="212" t="s">
        <v>81</v>
      </c>
      <c r="AV270" s="12" t="s">
        <v>81</v>
      </c>
      <c r="AW270" s="12" t="s">
        <v>30</v>
      </c>
      <c r="AX270" s="12" t="s">
        <v>73</v>
      </c>
      <c r="AY270" s="212" t="s">
        <v>124</v>
      </c>
    </row>
    <row r="271" spans="1:65" s="12" customFormat="1" ht="11.25">
      <c r="B271" s="203"/>
      <c r="C271" s="204"/>
      <c r="D271" s="193" t="s">
        <v>200</v>
      </c>
      <c r="E271" s="205" t="s">
        <v>1</v>
      </c>
      <c r="F271" s="206" t="s">
        <v>2348</v>
      </c>
      <c r="G271" s="204"/>
      <c r="H271" s="205" t="s">
        <v>1</v>
      </c>
      <c r="I271" s="207"/>
      <c r="J271" s="204"/>
      <c r="K271" s="204"/>
      <c r="L271" s="208"/>
      <c r="M271" s="209"/>
      <c r="N271" s="210"/>
      <c r="O271" s="210"/>
      <c r="P271" s="210"/>
      <c r="Q271" s="210"/>
      <c r="R271" s="210"/>
      <c r="S271" s="210"/>
      <c r="T271" s="211"/>
      <c r="AT271" s="212" t="s">
        <v>200</v>
      </c>
      <c r="AU271" s="212" t="s">
        <v>81</v>
      </c>
      <c r="AV271" s="12" t="s">
        <v>81</v>
      </c>
      <c r="AW271" s="12" t="s">
        <v>30</v>
      </c>
      <c r="AX271" s="12" t="s">
        <v>73</v>
      </c>
      <c r="AY271" s="212" t="s">
        <v>124</v>
      </c>
    </row>
    <row r="272" spans="1:65" s="13" customFormat="1" ht="11.25">
      <c r="B272" s="213"/>
      <c r="C272" s="214"/>
      <c r="D272" s="193" t="s">
        <v>200</v>
      </c>
      <c r="E272" s="215" t="s">
        <v>1</v>
      </c>
      <c r="F272" s="216" t="s">
        <v>2408</v>
      </c>
      <c r="G272" s="214"/>
      <c r="H272" s="217">
        <v>134.88499999999999</v>
      </c>
      <c r="I272" s="218"/>
      <c r="J272" s="214"/>
      <c r="K272" s="214"/>
      <c r="L272" s="219"/>
      <c r="M272" s="220"/>
      <c r="N272" s="221"/>
      <c r="O272" s="221"/>
      <c r="P272" s="221"/>
      <c r="Q272" s="221"/>
      <c r="R272" s="221"/>
      <c r="S272" s="221"/>
      <c r="T272" s="222"/>
      <c r="AT272" s="223" t="s">
        <v>200</v>
      </c>
      <c r="AU272" s="223" t="s">
        <v>81</v>
      </c>
      <c r="AV272" s="13" t="s">
        <v>83</v>
      </c>
      <c r="AW272" s="13" t="s">
        <v>30</v>
      </c>
      <c r="AX272" s="13" t="s">
        <v>73</v>
      </c>
      <c r="AY272" s="223" t="s">
        <v>124</v>
      </c>
    </row>
    <row r="273" spans="1:65" s="14" customFormat="1" ht="11.25">
      <c r="B273" s="224"/>
      <c r="C273" s="225"/>
      <c r="D273" s="193" t="s">
        <v>200</v>
      </c>
      <c r="E273" s="226" t="s">
        <v>1</v>
      </c>
      <c r="F273" s="227" t="s">
        <v>205</v>
      </c>
      <c r="G273" s="225"/>
      <c r="H273" s="228">
        <v>134.88499999999999</v>
      </c>
      <c r="I273" s="229"/>
      <c r="J273" s="225"/>
      <c r="K273" s="225"/>
      <c r="L273" s="230"/>
      <c r="M273" s="231"/>
      <c r="N273" s="232"/>
      <c r="O273" s="232"/>
      <c r="P273" s="232"/>
      <c r="Q273" s="232"/>
      <c r="R273" s="232"/>
      <c r="S273" s="232"/>
      <c r="T273" s="233"/>
      <c r="AT273" s="234" t="s">
        <v>200</v>
      </c>
      <c r="AU273" s="234" t="s">
        <v>81</v>
      </c>
      <c r="AV273" s="14" t="s">
        <v>129</v>
      </c>
      <c r="AW273" s="14" t="s">
        <v>30</v>
      </c>
      <c r="AX273" s="14" t="s">
        <v>81</v>
      </c>
      <c r="AY273" s="234" t="s">
        <v>124</v>
      </c>
    </row>
    <row r="274" spans="1:65" s="2" customFormat="1" ht="21.75" customHeight="1">
      <c r="A274" s="34"/>
      <c r="B274" s="35"/>
      <c r="C274" s="179" t="s">
        <v>253</v>
      </c>
      <c r="D274" s="179" t="s">
        <v>125</v>
      </c>
      <c r="E274" s="180" t="s">
        <v>2418</v>
      </c>
      <c r="F274" s="181" t="s">
        <v>2419</v>
      </c>
      <c r="G274" s="182" t="s">
        <v>216</v>
      </c>
      <c r="H274" s="183">
        <v>141.62899999999999</v>
      </c>
      <c r="I274" s="184"/>
      <c r="J274" s="185">
        <f>ROUND(I274*H274,2)</f>
        <v>0</v>
      </c>
      <c r="K274" s="186"/>
      <c r="L274" s="39"/>
      <c r="M274" s="187" t="s">
        <v>1</v>
      </c>
      <c r="N274" s="188" t="s">
        <v>38</v>
      </c>
      <c r="O274" s="71"/>
      <c r="P274" s="189">
        <f>O274*H274</f>
        <v>0</v>
      </c>
      <c r="Q274" s="189">
        <v>0</v>
      </c>
      <c r="R274" s="189">
        <f>Q274*H274</f>
        <v>0</v>
      </c>
      <c r="S274" s="189">
        <v>0</v>
      </c>
      <c r="T274" s="190">
        <f>S274*H274</f>
        <v>0</v>
      </c>
      <c r="U274" s="34"/>
      <c r="V274" s="34"/>
      <c r="W274" s="34"/>
      <c r="X274" s="34"/>
      <c r="Y274" s="34"/>
      <c r="Z274" s="34"/>
      <c r="AA274" s="34"/>
      <c r="AB274" s="34"/>
      <c r="AC274" s="34"/>
      <c r="AD274" s="34"/>
      <c r="AE274" s="34"/>
      <c r="AR274" s="191" t="s">
        <v>129</v>
      </c>
      <c r="AT274" s="191" t="s">
        <v>125</v>
      </c>
      <c r="AU274" s="191" t="s">
        <v>81</v>
      </c>
      <c r="AY274" s="17" t="s">
        <v>124</v>
      </c>
      <c r="BE274" s="192">
        <f>IF(N274="základní",J274,0)</f>
        <v>0</v>
      </c>
      <c r="BF274" s="192">
        <f>IF(N274="snížená",J274,0)</f>
        <v>0</v>
      </c>
      <c r="BG274" s="192">
        <f>IF(N274="zákl. přenesená",J274,0)</f>
        <v>0</v>
      </c>
      <c r="BH274" s="192">
        <f>IF(N274="sníž. přenesená",J274,0)</f>
        <v>0</v>
      </c>
      <c r="BI274" s="192">
        <f>IF(N274="nulová",J274,0)</f>
        <v>0</v>
      </c>
      <c r="BJ274" s="17" t="s">
        <v>81</v>
      </c>
      <c r="BK274" s="192">
        <f>ROUND(I274*H274,2)</f>
        <v>0</v>
      </c>
      <c r="BL274" s="17" t="s">
        <v>129</v>
      </c>
      <c r="BM274" s="191" t="s">
        <v>545</v>
      </c>
    </row>
    <row r="275" spans="1:65" s="2" customFormat="1" ht="19.5">
      <c r="A275" s="34"/>
      <c r="B275" s="35"/>
      <c r="C275" s="36"/>
      <c r="D275" s="193" t="s">
        <v>130</v>
      </c>
      <c r="E275" s="36"/>
      <c r="F275" s="194" t="s">
        <v>2420</v>
      </c>
      <c r="G275" s="36"/>
      <c r="H275" s="36"/>
      <c r="I275" s="195"/>
      <c r="J275" s="36"/>
      <c r="K275" s="36"/>
      <c r="L275" s="39"/>
      <c r="M275" s="196"/>
      <c r="N275" s="197"/>
      <c r="O275" s="71"/>
      <c r="P275" s="71"/>
      <c r="Q275" s="71"/>
      <c r="R275" s="71"/>
      <c r="S275" s="71"/>
      <c r="T275" s="72"/>
      <c r="U275" s="34"/>
      <c r="V275" s="34"/>
      <c r="W275" s="34"/>
      <c r="X275" s="34"/>
      <c r="Y275" s="34"/>
      <c r="Z275" s="34"/>
      <c r="AA275" s="34"/>
      <c r="AB275" s="34"/>
      <c r="AC275" s="34"/>
      <c r="AD275" s="34"/>
      <c r="AE275" s="34"/>
      <c r="AT275" s="17" t="s">
        <v>130</v>
      </c>
      <c r="AU275" s="17" t="s">
        <v>81</v>
      </c>
    </row>
    <row r="276" spans="1:65" s="12" customFormat="1" ht="11.25">
      <c r="B276" s="203"/>
      <c r="C276" s="204"/>
      <c r="D276" s="193" t="s">
        <v>200</v>
      </c>
      <c r="E276" s="205" t="s">
        <v>1</v>
      </c>
      <c r="F276" s="206" t="s">
        <v>2347</v>
      </c>
      <c r="G276" s="204"/>
      <c r="H276" s="205" t="s">
        <v>1</v>
      </c>
      <c r="I276" s="207"/>
      <c r="J276" s="204"/>
      <c r="K276" s="204"/>
      <c r="L276" s="208"/>
      <c r="M276" s="209"/>
      <c r="N276" s="210"/>
      <c r="O276" s="210"/>
      <c r="P276" s="210"/>
      <c r="Q276" s="210"/>
      <c r="R276" s="210"/>
      <c r="S276" s="210"/>
      <c r="T276" s="211"/>
      <c r="AT276" s="212" t="s">
        <v>200</v>
      </c>
      <c r="AU276" s="212" t="s">
        <v>81</v>
      </c>
      <c r="AV276" s="12" t="s">
        <v>81</v>
      </c>
      <c r="AW276" s="12" t="s">
        <v>30</v>
      </c>
      <c r="AX276" s="12" t="s">
        <v>73</v>
      </c>
      <c r="AY276" s="212" t="s">
        <v>124</v>
      </c>
    </row>
    <row r="277" spans="1:65" s="12" customFormat="1" ht="11.25">
      <c r="B277" s="203"/>
      <c r="C277" s="204"/>
      <c r="D277" s="193" t="s">
        <v>200</v>
      </c>
      <c r="E277" s="205" t="s">
        <v>1</v>
      </c>
      <c r="F277" s="206" t="s">
        <v>2421</v>
      </c>
      <c r="G277" s="204"/>
      <c r="H277" s="205" t="s">
        <v>1</v>
      </c>
      <c r="I277" s="207"/>
      <c r="J277" s="204"/>
      <c r="K277" s="204"/>
      <c r="L277" s="208"/>
      <c r="M277" s="209"/>
      <c r="N277" s="210"/>
      <c r="O277" s="210"/>
      <c r="P277" s="210"/>
      <c r="Q277" s="210"/>
      <c r="R277" s="210"/>
      <c r="S277" s="210"/>
      <c r="T277" s="211"/>
      <c r="AT277" s="212" t="s">
        <v>200</v>
      </c>
      <c r="AU277" s="212" t="s">
        <v>81</v>
      </c>
      <c r="AV277" s="12" t="s">
        <v>81</v>
      </c>
      <c r="AW277" s="12" t="s">
        <v>30</v>
      </c>
      <c r="AX277" s="12" t="s">
        <v>73</v>
      </c>
      <c r="AY277" s="212" t="s">
        <v>124</v>
      </c>
    </row>
    <row r="278" spans="1:65" s="13" customFormat="1" ht="11.25">
      <c r="B278" s="213"/>
      <c r="C278" s="214"/>
      <c r="D278" s="193" t="s">
        <v>200</v>
      </c>
      <c r="E278" s="215" t="s">
        <v>1</v>
      </c>
      <c r="F278" s="216" t="s">
        <v>2422</v>
      </c>
      <c r="G278" s="214"/>
      <c r="H278" s="217">
        <v>141.62899999999999</v>
      </c>
      <c r="I278" s="218"/>
      <c r="J278" s="214"/>
      <c r="K278" s="214"/>
      <c r="L278" s="219"/>
      <c r="M278" s="220"/>
      <c r="N278" s="221"/>
      <c r="O278" s="221"/>
      <c r="P278" s="221"/>
      <c r="Q278" s="221"/>
      <c r="R278" s="221"/>
      <c r="S278" s="221"/>
      <c r="T278" s="222"/>
      <c r="AT278" s="223" t="s">
        <v>200</v>
      </c>
      <c r="AU278" s="223" t="s">
        <v>81</v>
      </c>
      <c r="AV278" s="13" t="s">
        <v>83</v>
      </c>
      <c r="AW278" s="13" t="s">
        <v>30</v>
      </c>
      <c r="AX278" s="13" t="s">
        <v>73</v>
      </c>
      <c r="AY278" s="223" t="s">
        <v>124</v>
      </c>
    </row>
    <row r="279" spans="1:65" s="14" customFormat="1" ht="11.25">
      <c r="B279" s="224"/>
      <c r="C279" s="225"/>
      <c r="D279" s="193" t="s">
        <v>200</v>
      </c>
      <c r="E279" s="226" t="s">
        <v>1</v>
      </c>
      <c r="F279" s="227" t="s">
        <v>205</v>
      </c>
      <c r="G279" s="225"/>
      <c r="H279" s="228">
        <v>141.62899999999999</v>
      </c>
      <c r="I279" s="229"/>
      <c r="J279" s="225"/>
      <c r="K279" s="225"/>
      <c r="L279" s="230"/>
      <c r="M279" s="231"/>
      <c r="N279" s="232"/>
      <c r="O279" s="232"/>
      <c r="P279" s="232"/>
      <c r="Q279" s="232"/>
      <c r="R279" s="232"/>
      <c r="S279" s="232"/>
      <c r="T279" s="233"/>
      <c r="AT279" s="234" t="s">
        <v>200</v>
      </c>
      <c r="AU279" s="234" t="s">
        <v>81</v>
      </c>
      <c r="AV279" s="14" t="s">
        <v>129</v>
      </c>
      <c r="AW279" s="14" t="s">
        <v>30</v>
      </c>
      <c r="AX279" s="14" t="s">
        <v>81</v>
      </c>
      <c r="AY279" s="234" t="s">
        <v>124</v>
      </c>
    </row>
    <row r="280" spans="1:65" s="2" customFormat="1" ht="24.2" customHeight="1">
      <c r="A280" s="34"/>
      <c r="B280" s="35"/>
      <c r="C280" s="179" t="s">
        <v>317</v>
      </c>
      <c r="D280" s="179" t="s">
        <v>125</v>
      </c>
      <c r="E280" s="180" t="s">
        <v>2423</v>
      </c>
      <c r="F280" s="181" t="s">
        <v>2424</v>
      </c>
      <c r="G280" s="182" t="s">
        <v>216</v>
      </c>
      <c r="H280" s="183">
        <v>271.29000000000002</v>
      </c>
      <c r="I280" s="184"/>
      <c r="J280" s="185">
        <f>ROUND(I280*H280,2)</f>
        <v>0</v>
      </c>
      <c r="K280" s="186"/>
      <c r="L280" s="39"/>
      <c r="M280" s="187" t="s">
        <v>1</v>
      </c>
      <c r="N280" s="188" t="s">
        <v>38</v>
      </c>
      <c r="O280" s="71"/>
      <c r="P280" s="189">
        <f>O280*H280</f>
        <v>0</v>
      </c>
      <c r="Q280" s="189">
        <v>0</v>
      </c>
      <c r="R280" s="189">
        <f>Q280*H280</f>
        <v>0</v>
      </c>
      <c r="S280" s="189">
        <v>0</v>
      </c>
      <c r="T280" s="190">
        <f>S280*H280</f>
        <v>0</v>
      </c>
      <c r="U280" s="34"/>
      <c r="V280" s="34"/>
      <c r="W280" s="34"/>
      <c r="X280" s="34"/>
      <c r="Y280" s="34"/>
      <c r="Z280" s="34"/>
      <c r="AA280" s="34"/>
      <c r="AB280" s="34"/>
      <c r="AC280" s="34"/>
      <c r="AD280" s="34"/>
      <c r="AE280" s="34"/>
      <c r="AR280" s="191" t="s">
        <v>129</v>
      </c>
      <c r="AT280" s="191" t="s">
        <v>125</v>
      </c>
      <c r="AU280" s="191" t="s">
        <v>81</v>
      </c>
      <c r="AY280" s="17" t="s">
        <v>124</v>
      </c>
      <c r="BE280" s="192">
        <f>IF(N280="základní",J280,0)</f>
        <v>0</v>
      </c>
      <c r="BF280" s="192">
        <f>IF(N280="snížená",J280,0)</f>
        <v>0</v>
      </c>
      <c r="BG280" s="192">
        <f>IF(N280="zákl. přenesená",J280,0)</f>
        <v>0</v>
      </c>
      <c r="BH280" s="192">
        <f>IF(N280="sníž. přenesená",J280,0)</f>
        <v>0</v>
      </c>
      <c r="BI280" s="192">
        <f>IF(N280="nulová",J280,0)</f>
        <v>0</v>
      </c>
      <c r="BJ280" s="17" t="s">
        <v>81</v>
      </c>
      <c r="BK280" s="192">
        <f>ROUND(I280*H280,2)</f>
        <v>0</v>
      </c>
      <c r="BL280" s="17" t="s">
        <v>129</v>
      </c>
      <c r="BM280" s="191" t="s">
        <v>320</v>
      </c>
    </row>
    <row r="281" spans="1:65" s="2" customFormat="1" ht="58.5">
      <c r="A281" s="34"/>
      <c r="B281" s="35"/>
      <c r="C281" s="36"/>
      <c r="D281" s="193" t="s">
        <v>130</v>
      </c>
      <c r="E281" s="36"/>
      <c r="F281" s="194" t="s">
        <v>2425</v>
      </c>
      <c r="G281" s="36"/>
      <c r="H281" s="36"/>
      <c r="I281" s="195"/>
      <c r="J281" s="36"/>
      <c r="K281" s="36"/>
      <c r="L281" s="39"/>
      <c r="M281" s="196"/>
      <c r="N281" s="197"/>
      <c r="O281" s="71"/>
      <c r="P281" s="71"/>
      <c r="Q281" s="71"/>
      <c r="R281" s="71"/>
      <c r="S281" s="71"/>
      <c r="T281" s="72"/>
      <c r="U281" s="34"/>
      <c r="V281" s="34"/>
      <c r="W281" s="34"/>
      <c r="X281" s="34"/>
      <c r="Y281" s="34"/>
      <c r="Z281" s="34"/>
      <c r="AA281" s="34"/>
      <c r="AB281" s="34"/>
      <c r="AC281" s="34"/>
      <c r="AD281" s="34"/>
      <c r="AE281" s="34"/>
      <c r="AT281" s="17" t="s">
        <v>130</v>
      </c>
      <c r="AU281" s="17" t="s">
        <v>81</v>
      </c>
    </row>
    <row r="282" spans="1:65" s="12" customFormat="1" ht="11.25">
      <c r="B282" s="203"/>
      <c r="C282" s="204"/>
      <c r="D282" s="193" t="s">
        <v>200</v>
      </c>
      <c r="E282" s="205" t="s">
        <v>1</v>
      </c>
      <c r="F282" s="206" t="s">
        <v>2349</v>
      </c>
      <c r="G282" s="204"/>
      <c r="H282" s="205" t="s">
        <v>1</v>
      </c>
      <c r="I282" s="207"/>
      <c r="J282" s="204"/>
      <c r="K282" s="204"/>
      <c r="L282" s="208"/>
      <c r="M282" s="209"/>
      <c r="N282" s="210"/>
      <c r="O282" s="210"/>
      <c r="P282" s="210"/>
      <c r="Q282" s="210"/>
      <c r="R282" s="210"/>
      <c r="S282" s="210"/>
      <c r="T282" s="211"/>
      <c r="AT282" s="212" t="s">
        <v>200</v>
      </c>
      <c r="AU282" s="212" t="s">
        <v>81</v>
      </c>
      <c r="AV282" s="12" t="s">
        <v>81</v>
      </c>
      <c r="AW282" s="12" t="s">
        <v>30</v>
      </c>
      <c r="AX282" s="12" t="s">
        <v>73</v>
      </c>
      <c r="AY282" s="212" t="s">
        <v>124</v>
      </c>
    </row>
    <row r="283" spans="1:65" s="12" customFormat="1" ht="11.25">
      <c r="B283" s="203"/>
      <c r="C283" s="204"/>
      <c r="D283" s="193" t="s">
        <v>200</v>
      </c>
      <c r="E283" s="205" t="s">
        <v>1</v>
      </c>
      <c r="F283" s="206" t="s">
        <v>2350</v>
      </c>
      <c r="G283" s="204"/>
      <c r="H283" s="205" t="s">
        <v>1</v>
      </c>
      <c r="I283" s="207"/>
      <c r="J283" s="204"/>
      <c r="K283" s="204"/>
      <c r="L283" s="208"/>
      <c r="M283" s="209"/>
      <c r="N283" s="210"/>
      <c r="O283" s="210"/>
      <c r="P283" s="210"/>
      <c r="Q283" s="210"/>
      <c r="R283" s="210"/>
      <c r="S283" s="210"/>
      <c r="T283" s="211"/>
      <c r="AT283" s="212" t="s">
        <v>200</v>
      </c>
      <c r="AU283" s="212" t="s">
        <v>81</v>
      </c>
      <c r="AV283" s="12" t="s">
        <v>81</v>
      </c>
      <c r="AW283" s="12" t="s">
        <v>30</v>
      </c>
      <c r="AX283" s="12" t="s">
        <v>73</v>
      </c>
      <c r="AY283" s="212" t="s">
        <v>124</v>
      </c>
    </row>
    <row r="284" spans="1:65" s="13" customFormat="1" ht="11.25">
      <c r="B284" s="213"/>
      <c r="C284" s="214"/>
      <c r="D284" s="193" t="s">
        <v>200</v>
      </c>
      <c r="E284" s="215" t="s">
        <v>1</v>
      </c>
      <c r="F284" s="216" t="s">
        <v>2426</v>
      </c>
      <c r="G284" s="214"/>
      <c r="H284" s="217">
        <v>271.29000000000002</v>
      </c>
      <c r="I284" s="218"/>
      <c r="J284" s="214"/>
      <c r="K284" s="214"/>
      <c r="L284" s="219"/>
      <c r="M284" s="220"/>
      <c r="N284" s="221"/>
      <c r="O284" s="221"/>
      <c r="P284" s="221"/>
      <c r="Q284" s="221"/>
      <c r="R284" s="221"/>
      <c r="S284" s="221"/>
      <c r="T284" s="222"/>
      <c r="AT284" s="223" t="s">
        <v>200</v>
      </c>
      <c r="AU284" s="223" t="s">
        <v>81</v>
      </c>
      <c r="AV284" s="13" t="s">
        <v>83</v>
      </c>
      <c r="AW284" s="13" t="s">
        <v>30</v>
      </c>
      <c r="AX284" s="13" t="s">
        <v>73</v>
      </c>
      <c r="AY284" s="223" t="s">
        <v>124</v>
      </c>
    </row>
    <row r="285" spans="1:65" s="14" customFormat="1" ht="11.25">
      <c r="B285" s="224"/>
      <c r="C285" s="225"/>
      <c r="D285" s="193" t="s">
        <v>200</v>
      </c>
      <c r="E285" s="226" t="s">
        <v>1</v>
      </c>
      <c r="F285" s="227" t="s">
        <v>205</v>
      </c>
      <c r="G285" s="225"/>
      <c r="H285" s="228">
        <v>271.29000000000002</v>
      </c>
      <c r="I285" s="229"/>
      <c r="J285" s="225"/>
      <c r="K285" s="225"/>
      <c r="L285" s="230"/>
      <c r="M285" s="231"/>
      <c r="N285" s="232"/>
      <c r="O285" s="232"/>
      <c r="P285" s="232"/>
      <c r="Q285" s="232"/>
      <c r="R285" s="232"/>
      <c r="S285" s="232"/>
      <c r="T285" s="233"/>
      <c r="AT285" s="234" t="s">
        <v>200</v>
      </c>
      <c r="AU285" s="234" t="s">
        <v>81</v>
      </c>
      <c r="AV285" s="14" t="s">
        <v>129</v>
      </c>
      <c r="AW285" s="14" t="s">
        <v>30</v>
      </c>
      <c r="AX285" s="14" t="s">
        <v>81</v>
      </c>
      <c r="AY285" s="234" t="s">
        <v>124</v>
      </c>
    </row>
    <row r="286" spans="1:65" s="2" customFormat="1" ht="21.75" customHeight="1">
      <c r="A286" s="34"/>
      <c r="B286" s="35"/>
      <c r="C286" s="179" t="s">
        <v>323</v>
      </c>
      <c r="D286" s="179" t="s">
        <v>125</v>
      </c>
      <c r="E286" s="180" t="s">
        <v>2427</v>
      </c>
      <c r="F286" s="181" t="s">
        <v>2428</v>
      </c>
      <c r="G286" s="182" t="s">
        <v>216</v>
      </c>
      <c r="H286" s="183">
        <v>284.85500000000002</v>
      </c>
      <c r="I286" s="184"/>
      <c r="J286" s="185">
        <f>ROUND(I286*H286,2)</f>
        <v>0</v>
      </c>
      <c r="K286" s="186"/>
      <c r="L286" s="39"/>
      <c r="M286" s="187" t="s">
        <v>1</v>
      </c>
      <c r="N286" s="188" t="s">
        <v>38</v>
      </c>
      <c r="O286" s="71"/>
      <c r="P286" s="189">
        <f>O286*H286</f>
        <v>0</v>
      </c>
      <c r="Q286" s="189">
        <v>0</v>
      </c>
      <c r="R286" s="189">
        <f>Q286*H286</f>
        <v>0</v>
      </c>
      <c r="S286" s="189">
        <v>0</v>
      </c>
      <c r="T286" s="190">
        <f>S286*H286</f>
        <v>0</v>
      </c>
      <c r="U286" s="34"/>
      <c r="V286" s="34"/>
      <c r="W286" s="34"/>
      <c r="X286" s="34"/>
      <c r="Y286" s="34"/>
      <c r="Z286" s="34"/>
      <c r="AA286" s="34"/>
      <c r="AB286" s="34"/>
      <c r="AC286" s="34"/>
      <c r="AD286" s="34"/>
      <c r="AE286" s="34"/>
      <c r="AR286" s="191" t="s">
        <v>129</v>
      </c>
      <c r="AT286" s="191" t="s">
        <v>125</v>
      </c>
      <c r="AU286" s="191" t="s">
        <v>81</v>
      </c>
      <c r="AY286" s="17" t="s">
        <v>124</v>
      </c>
      <c r="BE286" s="192">
        <f>IF(N286="základní",J286,0)</f>
        <v>0</v>
      </c>
      <c r="BF286" s="192">
        <f>IF(N286="snížená",J286,0)</f>
        <v>0</v>
      </c>
      <c r="BG286" s="192">
        <f>IF(N286="zákl. přenesená",J286,0)</f>
        <v>0</v>
      </c>
      <c r="BH286" s="192">
        <f>IF(N286="sníž. přenesená",J286,0)</f>
        <v>0</v>
      </c>
      <c r="BI286" s="192">
        <f>IF(N286="nulová",J286,0)</f>
        <v>0</v>
      </c>
      <c r="BJ286" s="17" t="s">
        <v>81</v>
      </c>
      <c r="BK286" s="192">
        <f>ROUND(I286*H286,2)</f>
        <v>0</v>
      </c>
      <c r="BL286" s="17" t="s">
        <v>129</v>
      </c>
      <c r="BM286" s="191" t="s">
        <v>326</v>
      </c>
    </row>
    <row r="287" spans="1:65" s="2" customFormat="1" ht="19.5">
      <c r="A287" s="34"/>
      <c r="B287" s="35"/>
      <c r="C287" s="36"/>
      <c r="D287" s="193" t="s">
        <v>130</v>
      </c>
      <c r="E287" s="36"/>
      <c r="F287" s="194" t="s">
        <v>2429</v>
      </c>
      <c r="G287" s="36"/>
      <c r="H287" s="36"/>
      <c r="I287" s="195"/>
      <c r="J287" s="36"/>
      <c r="K287" s="36"/>
      <c r="L287" s="39"/>
      <c r="M287" s="196"/>
      <c r="N287" s="197"/>
      <c r="O287" s="71"/>
      <c r="P287" s="71"/>
      <c r="Q287" s="71"/>
      <c r="R287" s="71"/>
      <c r="S287" s="71"/>
      <c r="T287" s="72"/>
      <c r="U287" s="34"/>
      <c r="V287" s="34"/>
      <c r="W287" s="34"/>
      <c r="X287" s="34"/>
      <c r="Y287" s="34"/>
      <c r="Z287" s="34"/>
      <c r="AA287" s="34"/>
      <c r="AB287" s="34"/>
      <c r="AC287" s="34"/>
      <c r="AD287" s="34"/>
      <c r="AE287" s="34"/>
      <c r="AT287" s="17" t="s">
        <v>130</v>
      </c>
      <c r="AU287" s="17" t="s">
        <v>81</v>
      </c>
    </row>
    <row r="288" spans="1:65" s="12" customFormat="1" ht="11.25">
      <c r="B288" s="203"/>
      <c r="C288" s="204"/>
      <c r="D288" s="193" t="s">
        <v>200</v>
      </c>
      <c r="E288" s="205" t="s">
        <v>1</v>
      </c>
      <c r="F288" s="206" t="s">
        <v>2349</v>
      </c>
      <c r="G288" s="204"/>
      <c r="H288" s="205" t="s">
        <v>1</v>
      </c>
      <c r="I288" s="207"/>
      <c r="J288" s="204"/>
      <c r="K288" s="204"/>
      <c r="L288" s="208"/>
      <c r="M288" s="209"/>
      <c r="N288" s="210"/>
      <c r="O288" s="210"/>
      <c r="P288" s="210"/>
      <c r="Q288" s="210"/>
      <c r="R288" s="210"/>
      <c r="S288" s="210"/>
      <c r="T288" s="211"/>
      <c r="AT288" s="212" t="s">
        <v>200</v>
      </c>
      <c r="AU288" s="212" t="s">
        <v>81</v>
      </c>
      <c r="AV288" s="12" t="s">
        <v>81</v>
      </c>
      <c r="AW288" s="12" t="s">
        <v>30</v>
      </c>
      <c r="AX288" s="12" t="s">
        <v>73</v>
      </c>
      <c r="AY288" s="212" t="s">
        <v>124</v>
      </c>
    </row>
    <row r="289" spans="1:65" s="12" customFormat="1" ht="11.25">
      <c r="B289" s="203"/>
      <c r="C289" s="204"/>
      <c r="D289" s="193" t="s">
        <v>200</v>
      </c>
      <c r="E289" s="205" t="s">
        <v>1</v>
      </c>
      <c r="F289" s="206" t="s">
        <v>2430</v>
      </c>
      <c r="G289" s="204"/>
      <c r="H289" s="205" t="s">
        <v>1</v>
      </c>
      <c r="I289" s="207"/>
      <c r="J289" s="204"/>
      <c r="K289" s="204"/>
      <c r="L289" s="208"/>
      <c r="M289" s="209"/>
      <c r="N289" s="210"/>
      <c r="O289" s="210"/>
      <c r="P289" s="210"/>
      <c r="Q289" s="210"/>
      <c r="R289" s="210"/>
      <c r="S289" s="210"/>
      <c r="T289" s="211"/>
      <c r="AT289" s="212" t="s">
        <v>200</v>
      </c>
      <c r="AU289" s="212" t="s">
        <v>81</v>
      </c>
      <c r="AV289" s="12" t="s">
        <v>81</v>
      </c>
      <c r="AW289" s="12" t="s">
        <v>30</v>
      </c>
      <c r="AX289" s="12" t="s">
        <v>73</v>
      </c>
      <c r="AY289" s="212" t="s">
        <v>124</v>
      </c>
    </row>
    <row r="290" spans="1:65" s="13" customFormat="1" ht="11.25">
      <c r="B290" s="213"/>
      <c r="C290" s="214"/>
      <c r="D290" s="193" t="s">
        <v>200</v>
      </c>
      <c r="E290" s="215" t="s">
        <v>1</v>
      </c>
      <c r="F290" s="216" t="s">
        <v>2431</v>
      </c>
      <c r="G290" s="214"/>
      <c r="H290" s="217">
        <v>284.85500000000002</v>
      </c>
      <c r="I290" s="218"/>
      <c r="J290" s="214"/>
      <c r="K290" s="214"/>
      <c r="L290" s="219"/>
      <c r="M290" s="220"/>
      <c r="N290" s="221"/>
      <c r="O290" s="221"/>
      <c r="P290" s="221"/>
      <c r="Q290" s="221"/>
      <c r="R290" s="221"/>
      <c r="S290" s="221"/>
      <c r="T290" s="222"/>
      <c r="AT290" s="223" t="s">
        <v>200</v>
      </c>
      <c r="AU290" s="223" t="s">
        <v>81</v>
      </c>
      <c r="AV290" s="13" t="s">
        <v>83</v>
      </c>
      <c r="AW290" s="13" t="s">
        <v>30</v>
      </c>
      <c r="AX290" s="13" t="s">
        <v>73</v>
      </c>
      <c r="AY290" s="223" t="s">
        <v>124</v>
      </c>
    </row>
    <row r="291" spans="1:65" s="14" customFormat="1" ht="11.25">
      <c r="B291" s="224"/>
      <c r="C291" s="225"/>
      <c r="D291" s="193" t="s">
        <v>200</v>
      </c>
      <c r="E291" s="226" t="s">
        <v>1</v>
      </c>
      <c r="F291" s="227" t="s">
        <v>205</v>
      </c>
      <c r="G291" s="225"/>
      <c r="H291" s="228">
        <v>284.85500000000002</v>
      </c>
      <c r="I291" s="229"/>
      <c r="J291" s="225"/>
      <c r="K291" s="225"/>
      <c r="L291" s="230"/>
      <c r="M291" s="231"/>
      <c r="N291" s="232"/>
      <c r="O291" s="232"/>
      <c r="P291" s="232"/>
      <c r="Q291" s="232"/>
      <c r="R291" s="232"/>
      <c r="S291" s="232"/>
      <c r="T291" s="233"/>
      <c r="AT291" s="234" t="s">
        <v>200</v>
      </c>
      <c r="AU291" s="234" t="s">
        <v>81</v>
      </c>
      <c r="AV291" s="14" t="s">
        <v>129</v>
      </c>
      <c r="AW291" s="14" t="s">
        <v>30</v>
      </c>
      <c r="AX291" s="14" t="s">
        <v>81</v>
      </c>
      <c r="AY291" s="234" t="s">
        <v>124</v>
      </c>
    </row>
    <row r="292" spans="1:65" s="2" customFormat="1" ht="33" customHeight="1">
      <c r="A292" s="34"/>
      <c r="B292" s="35"/>
      <c r="C292" s="179" t="s">
        <v>329</v>
      </c>
      <c r="D292" s="179" t="s">
        <v>125</v>
      </c>
      <c r="E292" s="180" t="s">
        <v>2432</v>
      </c>
      <c r="F292" s="181" t="s">
        <v>2433</v>
      </c>
      <c r="G292" s="182" t="s">
        <v>235</v>
      </c>
      <c r="H292" s="183">
        <v>95.18</v>
      </c>
      <c r="I292" s="184"/>
      <c r="J292" s="185">
        <f>ROUND(I292*H292,2)</f>
        <v>0</v>
      </c>
      <c r="K292" s="186"/>
      <c r="L292" s="39"/>
      <c r="M292" s="187" t="s">
        <v>1</v>
      </c>
      <c r="N292" s="188" t="s">
        <v>38</v>
      </c>
      <c r="O292" s="71"/>
      <c r="P292" s="189">
        <f>O292*H292</f>
        <v>0</v>
      </c>
      <c r="Q292" s="189">
        <v>0</v>
      </c>
      <c r="R292" s="189">
        <f>Q292*H292</f>
        <v>0</v>
      </c>
      <c r="S292" s="189">
        <v>0</v>
      </c>
      <c r="T292" s="190">
        <f>S292*H292</f>
        <v>0</v>
      </c>
      <c r="U292" s="34"/>
      <c r="V292" s="34"/>
      <c r="W292" s="34"/>
      <c r="X292" s="34"/>
      <c r="Y292" s="34"/>
      <c r="Z292" s="34"/>
      <c r="AA292" s="34"/>
      <c r="AB292" s="34"/>
      <c r="AC292" s="34"/>
      <c r="AD292" s="34"/>
      <c r="AE292" s="34"/>
      <c r="AR292" s="191" t="s">
        <v>129</v>
      </c>
      <c r="AT292" s="191" t="s">
        <v>125</v>
      </c>
      <c r="AU292" s="191" t="s">
        <v>81</v>
      </c>
      <c r="AY292" s="17" t="s">
        <v>124</v>
      </c>
      <c r="BE292" s="192">
        <f>IF(N292="základní",J292,0)</f>
        <v>0</v>
      </c>
      <c r="BF292" s="192">
        <f>IF(N292="snížená",J292,0)</f>
        <v>0</v>
      </c>
      <c r="BG292" s="192">
        <f>IF(N292="zákl. přenesená",J292,0)</f>
        <v>0</v>
      </c>
      <c r="BH292" s="192">
        <f>IF(N292="sníž. přenesená",J292,0)</f>
        <v>0</v>
      </c>
      <c r="BI292" s="192">
        <f>IF(N292="nulová",J292,0)</f>
        <v>0</v>
      </c>
      <c r="BJ292" s="17" t="s">
        <v>81</v>
      </c>
      <c r="BK292" s="192">
        <f>ROUND(I292*H292,2)</f>
        <v>0</v>
      </c>
      <c r="BL292" s="17" t="s">
        <v>129</v>
      </c>
      <c r="BM292" s="191" t="s">
        <v>332</v>
      </c>
    </row>
    <row r="293" spans="1:65" s="2" customFormat="1" ht="39">
      <c r="A293" s="34"/>
      <c r="B293" s="35"/>
      <c r="C293" s="36"/>
      <c r="D293" s="193" t="s">
        <v>130</v>
      </c>
      <c r="E293" s="36"/>
      <c r="F293" s="194" t="s">
        <v>2434</v>
      </c>
      <c r="G293" s="36"/>
      <c r="H293" s="36"/>
      <c r="I293" s="195"/>
      <c r="J293" s="36"/>
      <c r="K293" s="36"/>
      <c r="L293" s="39"/>
      <c r="M293" s="196"/>
      <c r="N293" s="197"/>
      <c r="O293" s="71"/>
      <c r="P293" s="71"/>
      <c r="Q293" s="71"/>
      <c r="R293" s="71"/>
      <c r="S293" s="71"/>
      <c r="T293" s="72"/>
      <c r="U293" s="34"/>
      <c r="V293" s="34"/>
      <c r="W293" s="34"/>
      <c r="X293" s="34"/>
      <c r="Y293" s="34"/>
      <c r="Z293" s="34"/>
      <c r="AA293" s="34"/>
      <c r="AB293" s="34"/>
      <c r="AC293" s="34"/>
      <c r="AD293" s="34"/>
      <c r="AE293" s="34"/>
      <c r="AT293" s="17" t="s">
        <v>130</v>
      </c>
      <c r="AU293" s="17" t="s">
        <v>81</v>
      </c>
    </row>
    <row r="294" spans="1:65" s="12" customFormat="1" ht="11.25">
      <c r="B294" s="203"/>
      <c r="C294" s="204"/>
      <c r="D294" s="193" t="s">
        <v>200</v>
      </c>
      <c r="E294" s="205" t="s">
        <v>1</v>
      </c>
      <c r="F294" s="206" t="s">
        <v>2435</v>
      </c>
      <c r="G294" s="204"/>
      <c r="H294" s="205" t="s">
        <v>1</v>
      </c>
      <c r="I294" s="207"/>
      <c r="J294" s="204"/>
      <c r="K294" s="204"/>
      <c r="L294" s="208"/>
      <c r="M294" s="209"/>
      <c r="N294" s="210"/>
      <c r="O294" s="210"/>
      <c r="P294" s="210"/>
      <c r="Q294" s="210"/>
      <c r="R294" s="210"/>
      <c r="S294" s="210"/>
      <c r="T294" s="211"/>
      <c r="AT294" s="212" t="s">
        <v>200</v>
      </c>
      <c r="AU294" s="212" t="s">
        <v>81</v>
      </c>
      <c r="AV294" s="12" t="s">
        <v>81</v>
      </c>
      <c r="AW294" s="12" t="s">
        <v>30</v>
      </c>
      <c r="AX294" s="12" t="s">
        <v>73</v>
      </c>
      <c r="AY294" s="212" t="s">
        <v>124</v>
      </c>
    </row>
    <row r="295" spans="1:65" s="12" customFormat="1" ht="11.25">
      <c r="B295" s="203"/>
      <c r="C295" s="204"/>
      <c r="D295" s="193" t="s">
        <v>200</v>
      </c>
      <c r="E295" s="205" t="s">
        <v>1</v>
      </c>
      <c r="F295" s="206" t="s">
        <v>2436</v>
      </c>
      <c r="G295" s="204"/>
      <c r="H295" s="205" t="s">
        <v>1</v>
      </c>
      <c r="I295" s="207"/>
      <c r="J295" s="204"/>
      <c r="K295" s="204"/>
      <c r="L295" s="208"/>
      <c r="M295" s="209"/>
      <c r="N295" s="210"/>
      <c r="O295" s="210"/>
      <c r="P295" s="210"/>
      <c r="Q295" s="210"/>
      <c r="R295" s="210"/>
      <c r="S295" s="210"/>
      <c r="T295" s="211"/>
      <c r="AT295" s="212" t="s">
        <v>200</v>
      </c>
      <c r="AU295" s="212" t="s">
        <v>81</v>
      </c>
      <c r="AV295" s="12" t="s">
        <v>81</v>
      </c>
      <c r="AW295" s="12" t="s">
        <v>30</v>
      </c>
      <c r="AX295" s="12" t="s">
        <v>73</v>
      </c>
      <c r="AY295" s="212" t="s">
        <v>124</v>
      </c>
    </row>
    <row r="296" spans="1:65" s="13" customFormat="1" ht="11.25">
      <c r="B296" s="213"/>
      <c r="C296" s="214"/>
      <c r="D296" s="193" t="s">
        <v>200</v>
      </c>
      <c r="E296" s="215" t="s">
        <v>1</v>
      </c>
      <c r="F296" s="216" t="s">
        <v>2437</v>
      </c>
      <c r="G296" s="214"/>
      <c r="H296" s="217">
        <v>95.18</v>
      </c>
      <c r="I296" s="218"/>
      <c r="J296" s="214"/>
      <c r="K296" s="214"/>
      <c r="L296" s="219"/>
      <c r="M296" s="220"/>
      <c r="N296" s="221"/>
      <c r="O296" s="221"/>
      <c r="P296" s="221"/>
      <c r="Q296" s="221"/>
      <c r="R296" s="221"/>
      <c r="S296" s="221"/>
      <c r="T296" s="222"/>
      <c r="AT296" s="223" t="s">
        <v>200</v>
      </c>
      <c r="AU296" s="223" t="s">
        <v>81</v>
      </c>
      <c r="AV296" s="13" t="s">
        <v>83</v>
      </c>
      <c r="AW296" s="13" t="s">
        <v>30</v>
      </c>
      <c r="AX296" s="13" t="s">
        <v>73</v>
      </c>
      <c r="AY296" s="223" t="s">
        <v>124</v>
      </c>
    </row>
    <row r="297" spans="1:65" s="14" customFormat="1" ht="11.25">
      <c r="B297" s="224"/>
      <c r="C297" s="225"/>
      <c r="D297" s="193" t="s">
        <v>200</v>
      </c>
      <c r="E297" s="226" t="s">
        <v>1</v>
      </c>
      <c r="F297" s="227" t="s">
        <v>205</v>
      </c>
      <c r="G297" s="225"/>
      <c r="H297" s="228">
        <v>95.18</v>
      </c>
      <c r="I297" s="229"/>
      <c r="J297" s="225"/>
      <c r="K297" s="225"/>
      <c r="L297" s="230"/>
      <c r="M297" s="231"/>
      <c r="N297" s="232"/>
      <c r="O297" s="232"/>
      <c r="P297" s="232"/>
      <c r="Q297" s="232"/>
      <c r="R297" s="232"/>
      <c r="S297" s="232"/>
      <c r="T297" s="233"/>
      <c r="AT297" s="234" t="s">
        <v>200</v>
      </c>
      <c r="AU297" s="234" t="s">
        <v>81</v>
      </c>
      <c r="AV297" s="14" t="s">
        <v>129</v>
      </c>
      <c r="AW297" s="14" t="s">
        <v>30</v>
      </c>
      <c r="AX297" s="14" t="s">
        <v>81</v>
      </c>
      <c r="AY297" s="234" t="s">
        <v>124</v>
      </c>
    </row>
    <row r="298" spans="1:65" s="2" customFormat="1" ht="16.5" customHeight="1">
      <c r="A298" s="34"/>
      <c r="B298" s="35"/>
      <c r="C298" s="179" t="s">
        <v>258</v>
      </c>
      <c r="D298" s="179" t="s">
        <v>125</v>
      </c>
      <c r="E298" s="180" t="s">
        <v>2438</v>
      </c>
      <c r="F298" s="181" t="s">
        <v>2439</v>
      </c>
      <c r="G298" s="182" t="s">
        <v>235</v>
      </c>
      <c r="H298" s="183">
        <v>95.18</v>
      </c>
      <c r="I298" s="184"/>
      <c r="J298" s="185">
        <f>ROUND(I298*H298,2)</f>
        <v>0</v>
      </c>
      <c r="K298" s="186"/>
      <c r="L298" s="39"/>
      <c r="M298" s="187" t="s">
        <v>1</v>
      </c>
      <c r="N298" s="188" t="s">
        <v>38</v>
      </c>
      <c r="O298" s="71"/>
      <c r="P298" s="189">
        <f>O298*H298</f>
        <v>0</v>
      </c>
      <c r="Q298" s="189">
        <v>0</v>
      </c>
      <c r="R298" s="189">
        <f>Q298*H298</f>
        <v>0</v>
      </c>
      <c r="S298" s="189">
        <v>0</v>
      </c>
      <c r="T298" s="190">
        <f>S298*H298</f>
        <v>0</v>
      </c>
      <c r="U298" s="34"/>
      <c r="V298" s="34"/>
      <c r="W298" s="34"/>
      <c r="X298" s="34"/>
      <c r="Y298" s="34"/>
      <c r="Z298" s="34"/>
      <c r="AA298" s="34"/>
      <c r="AB298" s="34"/>
      <c r="AC298" s="34"/>
      <c r="AD298" s="34"/>
      <c r="AE298" s="34"/>
      <c r="AR298" s="191" t="s">
        <v>129</v>
      </c>
      <c r="AT298" s="191" t="s">
        <v>125</v>
      </c>
      <c r="AU298" s="191" t="s">
        <v>81</v>
      </c>
      <c r="AY298" s="17" t="s">
        <v>124</v>
      </c>
      <c r="BE298" s="192">
        <f>IF(N298="základní",J298,0)</f>
        <v>0</v>
      </c>
      <c r="BF298" s="192">
        <f>IF(N298="snížená",J298,0)</f>
        <v>0</v>
      </c>
      <c r="BG298" s="192">
        <f>IF(N298="zákl. přenesená",J298,0)</f>
        <v>0</v>
      </c>
      <c r="BH298" s="192">
        <f>IF(N298="sníž. přenesená",J298,0)</f>
        <v>0</v>
      </c>
      <c r="BI298" s="192">
        <f>IF(N298="nulová",J298,0)</f>
        <v>0</v>
      </c>
      <c r="BJ298" s="17" t="s">
        <v>81</v>
      </c>
      <c r="BK298" s="192">
        <f>ROUND(I298*H298,2)</f>
        <v>0</v>
      </c>
      <c r="BL298" s="17" t="s">
        <v>129</v>
      </c>
      <c r="BM298" s="191" t="s">
        <v>335</v>
      </c>
    </row>
    <row r="299" spans="1:65" s="2" customFormat="1" ht="19.5">
      <c r="A299" s="34"/>
      <c r="B299" s="35"/>
      <c r="C299" s="36"/>
      <c r="D299" s="193" t="s">
        <v>130</v>
      </c>
      <c r="E299" s="36"/>
      <c r="F299" s="194" t="s">
        <v>2440</v>
      </c>
      <c r="G299" s="36"/>
      <c r="H299" s="36"/>
      <c r="I299" s="195"/>
      <c r="J299" s="36"/>
      <c r="K299" s="36"/>
      <c r="L299" s="39"/>
      <c r="M299" s="196"/>
      <c r="N299" s="197"/>
      <c r="O299" s="71"/>
      <c r="P299" s="71"/>
      <c r="Q299" s="71"/>
      <c r="R299" s="71"/>
      <c r="S299" s="71"/>
      <c r="T299" s="72"/>
      <c r="U299" s="34"/>
      <c r="V299" s="34"/>
      <c r="W299" s="34"/>
      <c r="X299" s="34"/>
      <c r="Y299" s="34"/>
      <c r="Z299" s="34"/>
      <c r="AA299" s="34"/>
      <c r="AB299" s="34"/>
      <c r="AC299" s="34"/>
      <c r="AD299" s="34"/>
      <c r="AE299" s="34"/>
      <c r="AT299" s="17" t="s">
        <v>130</v>
      </c>
      <c r="AU299" s="17" t="s">
        <v>81</v>
      </c>
    </row>
    <row r="300" spans="1:65" s="12" customFormat="1" ht="11.25">
      <c r="B300" s="203"/>
      <c r="C300" s="204"/>
      <c r="D300" s="193" t="s">
        <v>200</v>
      </c>
      <c r="E300" s="205" t="s">
        <v>1</v>
      </c>
      <c r="F300" s="206" t="s">
        <v>2435</v>
      </c>
      <c r="G300" s="204"/>
      <c r="H300" s="205" t="s">
        <v>1</v>
      </c>
      <c r="I300" s="207"/>
      <c r="J300" s="204"/>
      <c r="K300" s="204"/>
      <c r="L300" s="208"/>
      <c r="M300" s="209"/>
      <c r="N300" s="210"/>
      <c r="O300" s="210"/>
      <c r="P300" s="210"/>
      <c r="Q300" s="210"/>
      <c r="R300" s="210"/>
      <c r="S300" s="210"/>
      <c r="T300" s="211"/>
      <c r="AT300" s="212" t="s">
        <v>200</v>
      </c>
      <c r="AU300" s="212" t="s">
        <v>81</v>
      </c>
      <c r="AV300" s="12" t="s">
        <v>81</v>
      </c>
      <c r="AW300" s="12" t="s">
        <v>30</v>
      </c>
      <c r="AX300" s="12" t="s">
        <v>73</v>
      </c>
      <c r="AY300" s="212" t="s">
        <v>124</v>
      </c>
    </row>
    <row r="301" spans="1:65" s="12" customFormat="1" ht="11.25">
      <c r="B301" s="203"/>
      <c r="C301" s="204"/>
      <c r="D301" s="193" t="s">
        <v>200</v>
      </c>
      <c r="E301" s="205" t="s">
        <v>1</v>
      </c>
      <c r="F301" s="206" t="s">
        <v>2436</v>
      </c>
      <c r="G301" s="204"/>
      <c r="H301" s="205" t="s">
        <v>1</v>
      </c>
      <c r="I301" s="207"/>
      <c r="J301" s="204"/>
      <c r="K301" s="204"/>
      <c r="L301" s="208"/>
      <c r="M301" s="209"/>
      <c r="N301" s="210"/>
      <c r="O301" s="210"/>
      <c r="P301" s="210"/>
      <c r="Q301" s="210"/>
      <c r="R301" s="210"/>
      <c r="S301" s="210"/>
      <c r="T301" s="211"/>
      <c r="AT301" s="212" t="s">
        <v>200</v>
      </c>
      <c r="AU301" s="212" t="s">
        <v>81</v>
      </c>
      <c r="AV301" s="12" t="s">
        <v>81</v>
      </c>
      <c r="AW301" s="12" t="s">
        <v>30</v>
      </c>
      <c r="AX301" s="12" t="s">
        <v>73</v>
      </c>
      <c r="AY301" s="212" t="s">
        <v>124</v>
      </c>
    </row>
    <row r="302" spans="1:65" s="13" customFormat="1" ht="11.25">
      <c r="B302" s="213"/>
      <c r="C302" s="214"/>
      <c r="D302" s="193" t="s">
        <v>200</v>
      </c>
      <c r="E302" s="215" t="s">
        <v>1</v>
      </c>
      <c r="F302" s="216" t="s">
        <v>2437</v>
      </c>
      <c r="G302" s="214"/>
      <c r="H302" s="217">
        <v>95.18</v>
      </c>
      <c r="I302" s="218"/>
      <c r="J302" s="214"/>
      <c r="K302" s="214"/>
      <c r="L302" s="219"/>
      <c r="M302" s="220"/>
      <c r="N302" s="221"/>
      <c r="O302" s="221"/>
      <c r="P302" s="221"/>
      <c r="Q302" s="221"/>
      <c r="R302" s="221"/>
      <c r="S302" s="221"/>
      <c r="T302" s="222"/>
      <c r="AT302" s="223" t="s">
        <v>200</v>
      </c>
      <c r="AU302" s="223" t="s">
        <v>81</v>
      </c>
      <c r="AV302" s="13" t="s">
        <v>83</v>
      </c>
      <c r="AW302" s="13" t="s">
        <v>30</v>
      </c>
      <c r="AX302" s="13" t="s">
        <v>73</v>
      </c>
      <c r="AY302" s="223" t="s">
        <v>124</v>
      </c>
    </row>
    <row r="303" spans="1:65" s="14" customFormat="1" ht="11.25">
      <c r="B303" s="224"/>
      <c r="C303" s="225"/>
      <c r="D303" s="193" t="s">
        <v>200</v>
      </c>
      <c r="E303" s="226" t="s">
        <v>1</v>
      </c>
      <c r="F303" s="227" t="s">
        <v>205</v>
      </c>
      <c r="G303" s="225"/>
      <c r="H303" s="228">
        <v>95.18</v>
      </c>
      <c r="I303" s="229"/>
      <c r="J303" s="225"/>
      <c r="K303" s="225"/>
      <c r="L303" s="230"/>
      <c r="M303" s="231"/>
      <c r="N303" s="232"/>
      <c r="O303" s="232"/>
      <c r="P303" s="232"/>
      <c r="Q303" s="232"/>
      <c r="R303" s="232"/>
      <c r="S303" s="232"/>
      <c r="T303" s="233"/>
      <c r="AT303" s="234" t="s">
        <v>200</v>
      </c>
      <c r="AU303" s="234" t="s">
        <v>81</v>
      </c>
      <c r="AV303" s="14" t="s">
        <v>129</v>
      </c>
      <c r="AW303" s="14" t="s">
        <v>30</v>
      </c>
      <c r="AX303" s="14" t="s">
        <v>81</v>
      </c>
      <c r="AY303" s="234" t="s">
        <v>124</v>
      </c>
    </row>
    <row r="304" spans="1:65" s="2" customFormat="1" ht="33" customHeight="1">
      <c r="A304" s="34"/>
      <c r="B304" s="35"/>
      <c r="C304" s="179" t="s">
        <v>336</v>
      </c>
      <c r="D304" s="179" t="s">
        <v>125</v>
      </c>
      <c r="E304" s="180" t="s">
        <v>2441</v>
      </c>
      <c r="F304" s="181" t="s">
        <v>2442</v>
      </c>
      <c r="G304" s="182" t="s">
        <v>235</v>
      </c>
      <c r="H304" s="183">
        <v>163.04</v>
      </c>
      <c r="I304" s="184"/>
      <c r="J304" s="185">
        <f>ROUND(I304*H304,2)</f>
        <v>0</v>
      </c>
      <c r="K304" s="186"/>
      <c r="L304" s="39"/>
      <c r="M304" s="187" t="s">
        <v>1</v>
      </c>
      <c r="N304" s="188" t="s">
        <v>38</v>
      </c>
      <c r="O304" s="71"/>
      <c r="P304" s="189">
        <f>O304*H304</f>
        <v>0</v>
      </c>
      <c r="Q304" s="189">
        <v>0</v>
      </c>
      <c r="R304" s="189">
        <f>Q304*H304</f>
        <v>0</v>
      </c>
      <c r="S304" s="189">
        <v>0</v>
      </c>
      <c r="T304" s="190">
        <f>S304*H304</f>
        <v>0</v>
      </c>
      <c r="U304" s="34"/>
      <c r="V304" s="34"/>
      <c r="W304" s="34"/>
      <c r="X304" s="34"/>
      <c r="Y304" s="34"/>
      <c r="Z304" s="34"/>
      <c r="AA304" s="34"/>
      <c r="AB304" s="34"/>
      <c r="AC304" s="34"/>
      <c r="AD304" s="34"/>
      <c r="AE304" s="34"/>
      <c r="AR304" s="191" t="s">
        <v>129</v>
      </c>
      <c r="AT304" s="191" t="s">
        <v>125</v>
      </c>
      <c r="AU304" s="191" t="s">
        <v>81</v>
      </c>
      <c r="AY304" s="17" t="s">
        <v>124</v>
      </c>
      <c r="BE304" s="192">
        <f>IF(N304="základní",J304,0)</f>
        <v>0</v>
      </c>
      <c r="BF304" s="192">
        <f>IF(N304="snížená",J304,0)</f>
        <v>0</v>
      </c>
      <c r="BG304" s="192">
        <f>IF(N304="zákl. přenesená",J304,0)</f>
        <v>0</v>
      </c>
      <c r="BH304" s="192">
        <f>IF(N304="sníž. přenesená",J304,0)</f>
        <v>0</v>
      </c>
      <c r="BI304" s="192">
        <f>IF(N304="nulová",J304,0)</f>
        <v>0</v>
      </c>
      <c r="BJ304" s="17" t="s">
        <v>81</v>
      </c>
      <c r="BK304" s="192">
        <f>ROUND(I304*H304,2)</f>
        <v>0</v>
      </c>
      <c r="BL304" s="17" t="s">
        <v>129</v>
      </c>
      <c r="BM304" s="191" t="s">
        <v>339</v>
      </c>
    </row>
    <row r="305" spans="1:65" s="2" customFormat="1" ht="39">
      <c r="A305" s="34"/>
      <c r="B305" s="35"/>
      <c r="C305" s="36"/>
      <c r="D305" s="193" t="s">
        <v>130</v>
      </c>
      <c r="E305" s="36"/>
      <c r="F305" s="194" t="s">
        <v>2443</v>
      </c>
      <c r="G305" s="36"/>
      <c r="H305" s="36"/>
      <c r="I305" s="195"/>
      <c r="J305" s="36"/>
      <c r="K305" s="36"/>
      <c r="L305" s="39"/>
      <c r="M305" s="196"/>
      <c r="N305" s="197"/>
      <c r="O305" s="71"/>
      <c r="P305" s="71"/>
      <c r="Q305" s="71"/>
      <c r="R305" s="71"/>
      <c r="S305" s="71"/>
      <c r="T305" s="72"/>
      <c r="U305" s="34"/>
      <c r="V305" s="34"/>
      <c r="W305" s="34"/>
      <c r="X305" s="34"/>
      <c r="Y305" s="34"/>
      <c r="Z305" s="34"/>
      <c r="AA305" s="34"/>
      <c r="AB305" s="34"/>
      <c r="AC305" s="34"/>
      <c r="AD305" s="34"/>
      <c r="AE305" s="34"/>
      <c r="AT305" s="17" t="s">
        <v>130</v>
      </c>
      <c r="AU305" s="17" t="s">
        <v>81</v>
      </c>
    </row>
    <row r="306" spans="1:65" s="12" customFormat="1" ht="11.25">
      <c r="B306" s="203"/>
      <c r="C306" s="204"/>
      <c r="D306" s="193" t="s">
        <v>200</v>
      </c>
      <c r="E306" s="205" t="s">
        <v>1</v>
      </c>
      <c r="F306" s="206" t="s">
        <v>2444</v>
      </c>
      <c r="G306" s="204"/>
      <c r="H306" s="205" t="s">
        <v>1</v>
      </c>
      <c r="I306" s="207"/>
      <c r="J306" s="204"/>
      <c r="K306" s="204"/>
      <c r="L306" s="208"/>
      <c r="M306" s="209"/>
      <c r="N306" s="210"/>
      <c r="O306" s="210"/>
      <c r="P306" s="210"/>
      <c r="Q306" s="210"/>
      <c r="R306" s="210"/>
      <c r="S306" s="210"/>
      <c r="T306" s="211"/>
      <c r="AT306" s="212" t="s">
        <v>200</v>
      </c>
      <c r="AU306" s="212" t="s">
        <v>81</v>
      </c>
      <c r="AV306" s="12" t="s">
        <v>81</v>
      </c>
      <c r="AW306" s="12" t="s">
        <v>30</v>
      </c>
      <c r="AX306" s="12" t="s">
        <v>73</v>
      </c>
      <c r="AY306" s="212" t="s">
        <v>124</v>
      </c>
    </row>
    <row r="307" spans="1:65" s="12" customFormat="1" ht="11.25">
      <c r="B307" s="203"/>
      <c r="C307" s="204"/>
      <c r="D307" s="193" t="s">
        <v>200</v>
      </c>
      <c r="E307" s="205" t="s">
        <v>1</v>
      </c>
      <c r="F307" s="206" t="s">
        <v>2445</v>
      </c>
      <c r="G307" s="204"/>
      <c r="H307" s="205" t="s">
        <v>1</v>
      </c>
      <c r="I307" s="207"/>
      <c r="J307" s="204"/>
      <c r="K307" s="204"/>
      <c r="L307" s="208"/>
      <c r="M307" s="209"/>
      <c r="N307" s="210"/>
      <c r="O307" s="210"/>
      <c r="P307" s="210"/>
      <c r="Q307" s="210"/>
      <c r="R307" s="210"/>
      <c r="S307" s="210"/>
      <c r="T307" s="211"/>
      <c r="AT307" s="212" t="s">
        <v>200</v>
      </c>
      <c r="AU307" s="212" t="s">
        <v>81</v>
      </c>
      <c r="AV307" s="12" t="s">
        <v>81</v>
      </c>
      <c r="AW307" s="12" t="s">
        <v>30</v>
      </c>
      <c r="AX307" s="12" t="s">
        <v>73</v>
      </c>
      <c r="AY307" s="212" t="s">
        <v>124</v>
      </c>
    </row>
    <row r="308" spans="1:65" s="13" customFormat="1" ht="11.25">
      <c r="B308" s="213"/>
      <c r="C308" s="214"/>
      <c r="D308" s="193" t="s">
        <v>200</v>
      </c>
      <c r="E308" s="215" t="s">
        <v>1</v>
      </c>
      <c r="F308" s="216" t="s">
        <v>2446</v>
      </c>
      <c r="G308" s="214"/>
      <c r="H308" s="217">
        <v>163.04</v>
      </c>
      <c r="I308" s="218"/>
      <c r="J308" s="214"/>
      <c r="K308" s="214"/>
      <c r="L308" s="219"/>
      <c r="M308" s="220"/>
      <c r="N308" s="221"/>
      <c r="O308" s="221"/>
      <c r="P308" s="221"/>
      <c r="Q308" s="221"/>
      <c r="R308" s="221"/>
      <c r="S308" s="221"/>
      <c r="T308" s="222"/>
      <c r="AT308" s="223" t="s">
        <v>200</v>
      </c>
      <c r="AU308" s="223" t="s">
        <v>81</v>
      </c>
      <c r="AV308" s="13" t="s">
        <v>83</v>
      </c>
      <c r="AW308" s="13" t="s">
        <v>30</v>
      </c>
      <c r="AX308" s="13" t="s">
        <v>73</v>
      </c>
      <c r="AY308" s="223" t="s">
        <v>124</v>
      </c>
    </row>
    <row r="309" spans="1:65" s="14" customFormat="1" ht="11.25">
      <c r="B309" s="224"/>
      <c r="C309" s="225"/>
      <c r="D309" s="193" t="s">
        <v>200</v>
      </c>
      <c r="E309" s="226" t="s">
        <v>1</v>
      </c>
      <c r="F309" s="227" t="s">
        <v>205</v>
      </c>
      <c r="G309" s="225"/>
      <c r="H309" s="228">
        <v>163.04</v>
      </c>
      <c r="I309" s="229"/>
      <c r="J309" s="225"/>
      <c r="K309" s="225"/>
      <c r="L309" s="230"/>
      <c r="M309" s="231"/>
      <c r="N309" s="232"/>
      <c r="O309" s="232"/>
      <c r="P309" s="232"/>
      <c r="Q309" s="232"/>
      <c r="R309" s="232"/>
      <c r="S309" s="232"/>
      <c r="T309" s="233"/>
      <c r="AT309" s="234" t="s">
        <v>200</v>
      </c>
      <c r="AU309" s="234" t="s">
        <v>81</v>
      </c>
      <c r="AV309" s="14" t="s">
        <v>129</v>
      </c>
      <c r="AW309" s="14" t="s">
        <v>30</v>
      </c>
      <c r="AX309" s="14" t="s">
        <v>81</v>
      </c>
      <c r="AY309" s="234" t="s">
        <v>124</v>
      </c>
    </row>
    <row r="310" spans="1:65" s="2" customFormat="1" ht="16.5" customHeight="1">
      <c r="A310" s="34"/>
      <c r="B310" s="35"/>
      <c r="C310" s="179" t="s">
        <v>347</v>
      </c>
      <c r="D310" s="179" t="s">
        <v>125</v>
      </c>
      <c r="E310" s="180" t="s">
        <v>2447</v>
      </c>
      <c r="F310" s="181" t="s">
        <v>2448</v>
      </c>
      <c r="G310" s="182" t="s">
        <v>235</v>
      </c>
      <c r="H310" s="183">
        <v>163.04</v>
      </c>
      <c r="I310" s="184"/>
      <c r="J310" s="185">
        <f>ROUND(I310*H310,2)</f>
        <v>0</v>
      </c>
      <c r="K310" s="186"/>
      <c r="L310" s="39"/>
      <c r="M310" s="187" t="s">
        <v>1</v>
      </c>
      <c r="N310" s="188" t="s">
        <v>38</v>
      </c>
      <c r="O310" s="71"/>
      <c r="P310" s="189">
        <f>O310*H310</f>
        <v>0</v>
      </c>
      <c r="Q310" s="189">
        <v>0</v>
      </c>
      <c r="R310" s="189">
        <f>Q310*H310</f>
        <v>0</v>
      </c>
      <c r="S310" s="189">
        <v>0</v>
      </c>
      <c r="T310" s="190">
        <f>S310*H310</f>
        <v>0</v>
      </c>
      <c r="U310" s="34"/>
      <c r="V310" s="34"/>
      <c r="W310" s="34"/>
      <c r="X310" s="34"/>
      <c r="Y310" s="34"/>
      <c r="Z310" s="34"/>
      <c r="AA310" s="34"/>
      <c r="AB310" s="34"/>
      <c r="AC310" s="34"/>
      <c r="AD310" s="34"/>
      <c r="AE310" s="34"/>
      <c r="AR310" s="191" t="s">
        <v>129</v>
      </c>
      <c r="AT310" s="191" t="s">
        <v>125</v>
      </c>
      <c r="AU310" s="191" t="s">
        <v>81</v>
      </c>
      <c r="AY310" s="17" t="s">
        <v>124</v>
      </c>
      <c r="BE310" s="192">
        <f>IF(N310="základní",J310,0)</f>
        <v>0</v>
      </c>
      <c r="BF310" s="192">
        <f>IF(N310="snížená",J310,0)</f>
        <v>0</v>
      </c>
      <c r="BG310" s="192">
        <f>IF(N310="zákl. přenesená",J310,0)</f>
        <v>0</v>
      </c>
      <c r="BH310" s="192">
        <f>IF(N310="sníž. přenesená",J310,0)</f>
        <v>0</v>
      </c>
      <c r="BI310" s="192">
        <f>IF(N310="nulová",J310,0)</f>
        <v>0</v>
      </c>
      <c r="BJ310" s="17" t="s">
        <v>81</v>
      </c>
      <c r="BK310" s="192">
        <f>ROUND(I310*H310,2)</f>
        <v>0</v>
      </c>
      <c r="BL310" s="17" t="s">
        <v>129</v>
      </c>
      <c r="BM310" s="191" t="s">
        <v>350</v>
      </c>
    </row>
    <row r="311" spans="1:65" s="2" customFormat="1" ht="19.5">
      <c r="A311" s="34"/>
      <c r="B311" s="35"/>
      <c r="C311" s="36"/>
      <c r="D311" s="193" t="s">
        <v>130</v>
      </c>
      <c r="E311" s="36"/>
      <c r="F311" s="194" t="s">
        <v>2449</v>
      </c>
      <c r="G311" s="36"/>
      <c r="H311" s="36"/>
      <c r="I311" s="195"/>
      <c r="J311" s="36"/>
      <c r="K311" s="36"/>
      <c r="L311" s="39"/>
      <c r="M311" s="196"/>
      <c r="N311" s="197"/>
      <c r="O311" s="71"/>
      <c r="P311" s="71"/>
      <c r="Q311" s="71"/>
      <c r="R311" s="71"/>
      <c r="S311" s="71"/>
      <c r="T311" s="72"/>
      <c r="U311" s="34"/>
      <c r="V311" s="34"/>
      <c r="W311" s="34"/>
      <c r="X311" s="34"/>
      <c r="Y311" s="34"/>
      <c r="Z311" s="34"/>
      <c r="AA311" s="34"/>
      <c r="AB311" s="34"/>
      <c r="AC311" s="34"/>
      <c r="AD311" s="34"/>
      <c r="AE311" s="34"/>
      <c r="AT311" s="17" t="s">
        <v>130</v>
      </c>
      <c r="AU311" s="17" t="s">
        <v>81</v>
      </c>
    </row>
    <row r="312" spans="1:65" s="12" customFormat="1" ht="11.25">
      <c r="B312" s="203"/>
      <c r="C312" s="204"/>
      <c r="D312" s="193" t="s">
        <v>200</v>
      </c>
      <c r="E312" s="205" t="s">
        <v>1</v>
      </c>
      <c r="F312" s="206" t="s">
        <v>2444</v>
      </c>
      <c r="G312" s="204"/>
      <c r="H312" s="205" t="s">
        <v>1</v>
      </c>
      <c r="I312" s="207"/>
      <c r="J312" s="204"/>
      <c r="K312" s="204"/>
      <c r="L312" s="208"/>
      <c r="M312" s="209"/>
      <c r="N312" s="210"/>
      <c r="O312" s="210"/>
      <c r="P312" s="210"/>
      <c r="Q312" s="210"/>
      <c r="R312" s="210"/>
      <c r="S312" s="210"/>
      <c r="T312" s="211"/>
      <c r="AT312" s="212" t="s">
        <v>200</v>
      </c>
      <c r="AU312" s="212" t="s">
        <v>81</v>
      </c>
      <c r="AV312" s="12" t="s">
        <v>81</v>
      </c>
      <c r="AW312" s="12" t="s">
        <v>30</v>
      </c>
      <c r="AX312" s="12" t="s">
        <v>73</v>
      </c>
      <c r="AY312" s="212" t="s">
        <v>124</v>
      </c>
    </row>
    <row r="313" spans="1:65" s="12" customFormat="1" ht="11.25">
      <c r="B313" s="203"/>
      <c r="C313" s="204"/>
      <c r="D313" s="193" t="s">
        <v>200</v>
      </c>
      <c r="E313" s="205" t="s">
        <v>1</v>
      </c>
      <c r="F313" s="206" t="s">
        <v>2445</v>
      </c>
      <c r="G313" s="204"/>
      <c r="H313" s="205" t="s">
        <v>1</v>
      </c>
      <c r="I313" s="207"/>
      <c r="J313" s="204"/>
      <c r="K313" s="204"/>
      <c r="L313" s="208"/>
      <c r="M313" s="209"/>
      <c r="N313" s="210"/>
      <c r="O313" s="210"/>
      <c r="P313" s="210"/>
      <c r="Q313" s="210"/>
      <c r="R313" s="210"/>
      <c r="S313" s="210"/>
      <c r="T313" s="211"/>
      <c r="AT313" s="212" t="s">
        <v>200</v>
      </c>
      <c r="AU313" s="212" t="s">
        <v>81</v>
      </c>
      <c r="AV313" s="12" t="s">
        <v>81</v>
      </c>
      <c r="AW313" s="12" t="s">
        <v>30</v>
      </c>
      <c r="AX313" s="12" t="s">
        <v>73</v>
      </c>
      <c r="AY313" s="212" t="s">
        <v>124</v>
      </c>
    </row>
    <row r="314" spans="1:65" s="13" customFormat="1" ht="11.25">
      <c r="B314" s="213"/>
      <c r="C314" s="214"/>
      <c r="D314" s="193" t="s">
        <v>200</v>
      </c>
      <c r="E314" s="215" t="s">
        <v>1</v>
      </c>
      <c r="F314" s="216" t="s">
        <v>2446</v>
      </c>
      <c r="G314" s="214"/>
      <c r="H314" s="217">
        <v>163.04</v>
      </c>
      <c r="I314" s="218"/>
      <c r="J314" s="214"/>
      <c r="K314" s="214"/>
      <c r="L314" s="219"/>
      <c r="M314" s="220"/>
      <c r="N314" s="221"/>
      <c r="O314" s="221"/>
      <c r="P314" s="221"/>
      <c r="Q314" s="221"/>
      <c r="R314" s="221"/>
      <c r="S314" s="221"/>
      <c r="T314" s="222"/>
      <c r="AT314" s="223" t="s">
        <v>200</v>
      </c>
      <c r="AU314" s="223" t="s">
        <v>81</v>
      </c>
      <c r="AV314" s="13" t="s">
        <v>83</v>
      </c>
      <c r="AW314" s="13" t="s">
        <v>30</v>
      </c>
      <c r="AX314" s="13" t="s">
        <v>73</v>
      </c>
      <c r="AY314" s="223" t="s">
        <v>124</v>
      </c>
    </row>
    <row r="315" spans="1:65" s="14" customFormat="1" ht="11.25">
      <c r="B315" s="224"/>
      <c r="C315" s="225"/>
      <c r="D315" s="193" t="s">
        <v>200</v>
      </c>
      <c r="E315" s="226" t="s">
        <v>1</v>
      </c>
      <c r="F315" s="227" t="s">
        <v>205</v>
      </c>
      <c r="G315" s="225"/>
      <c r="H315" s="228">
        <v>163.04</v>
      </c>
      <c r="I315" s="229"/>
      <c r="J315" s="225"/>
      <c r="K315" s="225"/>
      <c r="L315" s="230"/>
      <c r="M315" s="231"/>
      <c r="N315" s="232"/>
      <c r="O315" s="232"/>
      <c r="P315" s="232"/>
      <c r="Q315" s="232"/>
      <c r="R315" s="232"/>
      <c r="S315" s="232"/>
      <c r="T315" s="233"/>
      <c r="AT315" s="234" t="s">
        <v>200</v>
      </c>
      <c r="AU315" s="234" t="s">
        <v>81</v>
      </c>
      <c r="AV315" s="14" t="s">
        <v>129</v>
      </c>
      <c r="AW315" s="14" t="s">
        <v>30</v>
      </c>
      <c r="AX315" s="14" t="s">
        <v>81</v>
      </c>
      <c r="AY315" s="234" t="s">
        <v>124</v>
      </c>
    </row>
    <row r="316" spans="1:65" s="11" customFormat="1" ht="25.9" customHeight="1">
      <c r="B316" s="165"/>
      <c r="C316" s="166"/>
      <c r="D316" s="167" t="s">
        <v>72</v>
      </c>
      <c r="E316" s="168" t="s">
        <v>164</v>
      </c>
      <c r="F316" s="168" t="s">
        <v>1502</v>
      </c>
      <c r="G316" s="166"/>
      <c r="H316" s="166"/>
      <c r="I316" s="169"/>
      <c r="J316" s="170">
        <f>BK316</f>
        <v>0</v>
      </c>
      <c r="K316" s="166"/>
      <c r="L316" s="171"/>
      <c r="M316" s="172"/>
      <c r="N316" s="173"/>
      <c r="O316" s="173"/>
      <c r="P316" s="174">
        <f>SUM(P317:P328)</f>
        <v>0</v>
      </c>
      <c r="Q316" s="173"/>
      <c r="R316" s="174">
        <f>SUM(R317:R328)</f>
        <v>0</v>
      </c>
      <c r="S316" s="173"/>
      <c r="T316" s="175">
        <f>SUM(T317:T328)</f>
        <v>0</v>
      </c>
      <c r="AR316" s="176" t="s">
        <v>81</v>
      </c>
      <c r="AT316" s="177" t="s">
        <v>72</v>
      </c>
      <c r="AU316" s="177" t="s">
        <v>73</v>
      </c>
      <c r="AY316" s="176" t="s">
        <v>124</v>
      </c>
      <c r="BK316" s="178">
        <f>SUM(BK317:BK328)</f>
        <v>0</v>
      </c>
    </row>
    <row r="317" spans="1:65" s="2" customFormat="1" ht="24.2" customHeight="1">
      <c r="A317" s="34"/>
      <c r="B317" s="35"/>
      <c r="C317" s="179" t="s">
        <v>377</v>
      </c>
      <c r="D317" s="179" t="s">
        <v>125</v>
      </c>
      <c r="E317" s="180" t="s">
        <v>2450</v>
      </c>
      <c r="F317" s="181" t="s">
        <v>2451</v>
      </c>
      <c r="G317" s="182" t="s">
        <v>226</v>
      </c>
      <c r="H317" s="183">
        <v>2</v>
      </c>
      <c r="I317" s="184"/>
      <c r="J317" s="185">
        <f>ROUND(I317*H317,2)</f>
        <v>0</v>
      </c>
      <c r="K317" s="186"/>
      <c r="L317" s="39"/>
      <c r="M317" s="187" t="s">
        <v>1</v>
      </c>
      <c r="N317" s="188" t="s">
        <v>38</v>
      </c>
      <c r="O317" s="71"/>
      <c r="P317" s="189">
        <f>O317*H317</f>
        <v>0</v>
      </c>
      <c r="Q317" s="189">
        <v>0</v>
      </c>
      <c r="R317" s="189">
        <f>Q317*H317</f>
        <v>0</v>
      </c>
      <c r="S317" s="189">
        <v>0</v>
      </c>
      <c r="T317" s="190">
        <f>S317*H317</f>
        <v>0</v>
      </c>
      <c r="U317" s="34"/>
      <c r="V317" s="34"/>
      <c r="W317" s="34"/>
      <c r="X317" s="34"/>
      <c r="Y317" s="34"/>
      <c r="Z317" s="34"/>
      <c r="AA317" s="34"/>
      <c r="AB317" s="34"/>
      <c r="AC317" s="34"/>
      <c r="AD317" s="34"/>
      <c r="AE317" s="34"/>
      <c r="AR317" s="191" t="s">
        <v>129</v>
      </c>
      <c r="AT317" s="191" t="s">
        <v>125</v>
      </c>
      <c r="AU317" s="191" t="s">
        <v>81</v>
      </c>
      <c r="AY317" s="17" t="s">
        <v>124</v>
      </c>
      <c r="BE317" s="192">
        <f>IF(N317="základní",J317,0)</f>
        <v>0</v>
      </c>
      <c r="BF317" s="192">
        <f>IF(N317="snížená",J317,0)</f>
        <v>0</v>
      </c>
      <c r="BG317" s="192">
        <f>IF(N317="zákl. přenesená",J317,0)</f>
        <v>0</v>
      </c>
      <c r="BH317" s="192">
        <f>IF(N317="sníž. přenesená",J317,0)</f>
        <v>0</v>
      </c>
      <c r="BI317" s="192">
        <f>IF(N317="nulová",J317,0)</f>
        <v>0</v>
      </c>
      <c r="BJ317" s="17" t="s">
        <v>81</v>
      </c>
      <c r="BK317" s="192">
        <f>ROUND(I317*H317,2)</f>
        <v>0</v>
      </c>
      <c r="BL317" s="17" t="s">
        <v>129</v>
      </c>
      <c r="BM317" s="191" t="s">
        <v>380</v>
      </c>
    </row>
    <row r="318" spans="1:65" s="2" customFormat="1" ht="29.25">
      <c r="A318" s="34"/>
      <c r="B318" s="35"/>
      <c r="C318" s="36"/>
      <c r="D318" s="193" t="s">
        <v>130</v>
      </c>
      <c r="E318" s="36"/>
      <c r="F318" s="194" t="s">
        <v>2452</v>
      </c>
      <c r="G318" s="36"/>
      <c r="H318" s="36"/>
      <c r="I318" s="195"/>
      <c r="J318" s="36"/>
      <c r="K318" s="36"/>
      <c r="L318" s="39"/>
      <c r="M318" s="196"/>
      <c r="N318" s="197"/>
      <c r="O318" s="71"/>
      <c r="P318" s="71"/>
      <c r="Q318" s="71"/>
      <c r="R318" s="71"/>
      <c r="S318" s="71"/>
      <c r="T318" s="72"/>
      <c r="U318" s="34"/>
      <c r="V318" s="34"/>
      <c r="W318" s="34"/>
      <c r="X318" s="34"/>
      <c r="Y318" s="34"/>
      <c r="Z318" s="34"/>
      <c r="AA318" s="34"/>
      <c r="AB318" s="34"/>
      <c r="AC318" s="34"/>
      <c r="AD318" s="34"/>
      <c r="AE318" s="34"/>
      <c r="AT318" s="17" t="s">
        <v>130</v>
      </c>
      <c r="AU318" s="17" t="s">
        <v>81</v>
      </c>
    </row>
    <row r="319" spans="1:65" s="12" customFormat="1" ht="11.25">
      <c r="B319" s="203"/>
      <c r="C319" s="204"/>
      <c r="D319" s="193" t="s">
        <v>200</v>
      </c>
      <c r="E319" s="205" t="s">
        <v>1</v>
      </c>
      <c r="F319" s="206" t="s">
        <v>2453</v>
      </c>
      <c r="G319" s="204"/>
      <c r="H319" s="205" t="s">
        <v>1</v>
      </c>
      <c r="I319" s="207"/>
      <c r="J319" s="204"/>
      <c r="K319" s="204"/>
      <c r="L319" s="208"/>
      <c r="M319" s="209"/>
      <c r="N319" s="210"/>
      <c r="O319" s="210"/>
      <c r="P319" s="210"/>
      <c r="Q319" s="210"/>
      <c r="R319" s="210"/>
      <c r="S319" s="210"/>
      <c r="T319" s="211"/>
      <c r="AT319" s="212" t="s">
        <v>200</v>
      </c>
      <c r="AU319" s="212" t="s">
        <v>81</v>
      </c>
      <c r="AV319" s="12" t="s">
        <v>81</v>
      </c>
      <c r="AW319" s="12" t="s">
        <v>30</v>
      </c>
      <c r="AX319" s="12" t="s">
        <v>73</v>
      </c>
      <c r="AY319" s="212" t="s">
        <v>124</v>
      </c>
    </row>
    <row r="320" spans="1:65" s="12" customFormat="1" ht="11.25">
      <c r="B320" s="203"/>
      <c r="C320" s="204"/>
      <c r="D320" s="193" t="s">
        <v>200</v>
      </c>
      <c r="E320" s="205" t="s">
        <v>1</v>
      </c>
      <c r="F320" s="206" t="s">
        <v>2454</v>
      </c>
      <c r="G320" s="204"/>
      <c r="H320" s="205" t="s">
        <v>1</v>
      </c>
      <c r="I320" s="207"/>
      <c r="J320" s="204"/>
      <c r="K320" s="204"/>
      <c r="L320" s="208"/>
      <c r="M320" s="209"/>
      <c r="N320" s="210"/>
      <c r="O320" s="210"/>
      <c r="P320" s="210"/>
      <c r="Q320" s="210"/>
      <c r="R320" s="210"/>
      <c r="S320" s="210"/>
      <c r="T320" s="211"/>
      <c r="AT320" s="212" t="s">
        <v>200</v>
      </c>
      <c r="AU320" s="212" t="s">
        <v>81</v>
      </c>
      <c r="AV320" s="12" t="s">
        <v>81</v>
      </c>
      <c r="AW320" s="12" t="s">
        <v>30</v>
      </c>
      <c r="AX320" s="12" t="s">
        <v>73</v>
      </c>
      <c r="AY320" s="212" t="s">
        <v>124</v>
      </c>
    </row>
    <row r="321" spans="1:65" s="13" customFormat="1" ht="11.25">
      <c r="B321" s="213"/>
      <c r="C321" s="214"/>
      <c r="D321" s="193" t="s">
        <v>200</v>
      </c>
      <c r="E321" s="215" t="s">
        <v>1</v>
      </c>
      <c r="F321" s="216" t="s">
        <v>83</v>
      </c>
      <c r="G321" s="214"/>
      <c r="H321" s="217">
        <v>2</v>
      </c>
      <c r="I321" s="218"/>
      <c r="J321" s="214"/>
      <c r="K321" s="214"/>
      <c r="L321" s="219"/>
      <c r="M321" s="220"/>
      <c r="N321" s="221"/>
      <c r="O321" s="221"/>
      <c r="P321" s="221"/>
      <c r="Q321" s="221"/>
      <c r="R321" s="221"/>
      <c r="S321" s="221"/>
      <c r="T321" s="222"/>
      <c r="AT321" s="223" t="s">
        <v>200</v>
      </c>
      <c r="AU321" s="223" t="s">
        <v>81</v>
      </c>
      <c r="AV321" s="13" t="s">
        <v>83</v>
      </c>
      <c r="AW321" s="13" t="s">
        <v>30</v>
      </c>
      <c r="AX321" s="13" t="s">
        <v>73</v>
      </c>
      <c r="AY321" s="223" t="s">
        <v>124</v>
      </c>
    </row>
    <row r="322" spans="1:65" s="14" customFormat="1" ht="11.25">
      <c r="B322" s="224"/>
      <c r="C322" s="225"/>
      <c r="D322" s="193" t="s">
        <v>200</v>
      </c>
      <c r="E322" s="226" t="s">
        <v>1</v>
      </c>
      <c r="F322" s="227" t="s">
        <v>205</v>
      </c>
      <c r="G322" s="225"/>
      <c r="H322" s="228">
        <v>2</v>
      </c>
      <c r="I322" s="229"/>
      <c r="J322" s="225"/>
      <c r="K322" s="225"/>
      <c r="L322" s="230"/>
      <c r="M322" s="231"/>
      <c r="N322" s="232"/>
      <c r="O322" s="232"/>
      <c r="P322" s="232"/>
      <c r="Q322" s="232"/>
      <c r="R322" s="232"/>
      <c r="S322" s="232"/>
      <c r="T322" s="233"/>
      <c r="AT322" s="234" t="s">
        <v>200</v>
      </c>
      <c r="AU322" s="234" t="s">
        <v>81</v>
      </c>
      <c r="AV322" s="14" t="s">
        <v>129</v>
      </c>
      <c r="AW322" s="14" t="s">
        <v>30</v>
      </c>
      <c r="AX322" s="14" t="s">
        <v>81</v>
      </c>
      <c r="AY322" s="234" t="s">
        <v>124</v>
      </c>
    </row>
    <row r="323" spans="1:65" s="2" customFormat="1" ht="33" customHeight="1">
      <c r="A323" s="34"/>
      <c r="B323" s="35"/>
      <c r="C323" s="179" t="s">
        <v>388</v>
      </c>
      <c r="D323" s="179" t="s">
        <v>125</v>
      </c>
      <c r="E323" s="180" t="s">
        <v>2455</v>
      </c>
      <c r="F323" s="181" t="s">
        <v>2456</v>
      </c>
      <c r="G323" s="182" t="s">
        <v>226</v>
      </c>
      <c r="H323" s="183">
        <v>3</v>
      </c>
      <c r="I323" s="184"/>
      <c r="J323" s="185">
        <f>ROUND(I323*H323,2)</f>
        <v>0</v>
      </c>
      <c r="K323" s="186"/>
      <c r="L323" s="39"/>
      <c r="M323" s="187" t="s">
        <v>1</v>
      </c>
      <c r="N323" s="188" t="s">
        <v>38</v>
      </c>
      <c r="O323" s="71"/>
      <c r="P323" s="189">
        <f>O323*H323</f>
        <v>0</v>
      </c>
      <c r="Q323" s="189">
        <v>0</v>
      </c>
      <c r="R323" s="189">
        <f>Q323*H323</f>
        <v>0</v>
      </c>
      <c r="S323" s="189">
        <v>0</v>
      </c>
      <c r="T323" s="190">
        <f>S323*H323</f>
        <v>0</v>
      </c>
      <c r="U323" s="34"/>
      <c r="V323" s="34"/>
      <c r="W323" s="34"/>
      <c r="X323" s="34"/>
      <c r="Y323" s="34"/>
      <c r="Z323" s="34"/>
      <c r="AA323" s="34"/>
      <c r="AB323" s="34"/>
      <c r="AC323" s="34"/>
      <c r="AD323" s="34"/>
      <c r="AE323" s="34"/>
      <c r="AR323" s="191" t="s">
        <v>129</v>
      </c>
      <c r="AT323" s="191" t="s">
        <v>125</v>
      </c>
      <c r="AU323" s="191" t="s">
        <v>81</v>
      </c>
      <c r="AY323" s="17" t="s">
        <v>124</v>
      </c>
      <c r="BE323" s="192">
        <f>IF(N323="základní",J323,0)</f>
        <v>0</v>
      </c>
      <c r="BF323" s="192">
        <f>IF(N323="snížená",J323,0)</f>
        <v>0</v>
      </c>
      <c r="BG323" s="192">
        <f>IF(N323="zákl. přenesená",J323,0)</f>
        <v>0</v>
      </c>
      <c r="BH323" s="192">
        <f>IF(N323="sníž. přenesená",J323,0)</f>
        <v>0</v>
      </c>
      <c r="BI323" s="192">
        <f>IF(N323="nulová",J323,0)</f>
        <v>0</v>
      </c>
      <c r="BJ323" s="17" t="s">
        <v>81</v>
      </c>
      <c r="BK323" s="192">
        <f>ROUND(I323*H323,2)</f>
        <v>0</v>
      </c>
      <c r="BL323" s="17" t="s">
        <v>129</v>
      </c>
      <c r="BM323" s="191" t="s">
        <v>391</v>
      </c>
    </row>
    <row r="324" spans="1:65" s="2" customFormat="1" ht="29.25">
      <c r="A324" s="34"/>
      <c r="B324" s="35"/>
      <c r="C324" s="36"/>
      <c r="D324" s="193" t="s">
        <v>130</v>
      </c>
      <c r="E324" s="36"/>
      <c r="F324" s="194" t="s">
        <v>2457</v>
      </c>
      <c r="G324" s="36"/>
      <c r="H324" s="36"/>
      <c r="I324" s="195"/>
      <c r="J324" s="36"/>
      <c r="K324" s="36"/>
      <c r="L324" s="39"/>
      <c r="M324" s="196"/>
      <c r="N324" s="197"/>
      <c r="O324" s="71"/>
      <c r="P324" s="71"/>
      <c r="Q324" s="71"/>
      <c r="R324" s="71"/>
      <c r="S324" s="71"/>
      <c r="T324" s="72"/>
      <c r="U324" s="34"/>
      <c r="V324" s="34"/>
      <c r="W324" s="34"/>
      <c r="X324" s="34"/>
      <c r="Y324" s="34"/>
      <c r="Z324" s="34"/>
      <c r="AA324" s="34"/>
      <c r="AB324" s="34"/>
      <c r="AC324" s="34"/>
      <c r="AD324" s="34"/>
      <c r="AE324" s="34"/>
      <c r="AT324" s="17" t="s">
        <v>130</v>
      </c>
      <c r="AU324" s="17" t="s">
        <v>81</v>
      </c>
    </row>
    <row r="325" spans="1:65" s="12" customFormat="1" ht="11.25">
      <c r="B325" s="203"/>
      <c r="C325" s="204"/>
      <c r="D325" s="193" t="s">
        <v>200</v>
      </c>
      <c r="E325" s="205" t="s">
        <v>1</v>
      </c>
      <c r="F325" s="206" t="s">
        <v>2458</v>
      </c>
      <c r="G325" s="204"/>
      <c r="H325" s="205" t="s">
        <v>1</v>
      </c>
      <c r="I325" s="207"/>
      <c r="J325" s="204"/>
      <c r="K325" s="204"/>
      <c r="L325" s="208"/>
      <c r="M325" s="209"/>
      <c r="N325" s="210"/>
      <c r="O325" s="210"/>
      <c r="P325" s="210"/>
      <c r="Q325" s="210"/>
      <c r="R325" s="210"/>
      <c r="S325" s="210"/>
      <c r="T325" s="211"/>
      <c r="AT325" s="212" t="s">
        <v>200</v>
      </c>
      <c r="AU325" s="212" t="s">
        <v>81</v>
      </c>
      <c r="AV325" s="12" t="s">
        <v>81</v>
      </c>
      <c r="AW325" s="12" t="s">
        <v>30</v>
      </c>
      <c r="AX325" s="12" t="s">
        <v>73</v>
      </c>
      <c r="AY325" s="212" t="s">
        <v>124</v>
      </c>
    </row>
    <row r="326" spans="1:65" s="12" customFormat="1" ht="11.25">
      <c r="B326" s="203"/>
      <c r="C326" s="204"/>
      <c r="D326" s="193" t="s">
        <v>200</v>
      </c>
      <c r="E326" s="205" t="s">
        <v>1</v>
      </c>
      <c r="F326" s="206" t="s">
        <v>2459</v>
      </c>
      <c r="G326" s="204"/>
      <c r="H326" s="205" t="s">
        <v>1</v>
      </c>
      <c r="I326" s="207"/>
      <c r="J326" s="204"/>
      <c r="K326" s="204"/>
      <c r="L326" s="208"/>
      <c r="M326" s="209"/>
      <c r="N326" s="210"/>
      <c r="O326" s="210"/>
      <c r="P326" s="210"/>
      <c r="Q326" s="210"/>
      <c r="R326" s="210"/>
      <c r="S326" s="210"/>
      <c r="T326" s="211"/>
      <c r="AT326" s="212" t="s">
        <v>200</v>
      </c>
      <c r="AU326" s="212" t="s">
        <v>81</v>
      </c>
      <c r="AV326" s="12" t="s">
        <v>81</v>
      </c>
      <c r="AW326" s="12" t="s">
        <v>30</v>
      </c>
      <c r="AX326" s="12" t="s">
        <v>73</v>
      </c>
      <c r="AY326" s="212" t="s">
        <v>124</v>
      </c>
    </row>
    <row r="327" spans="1:65" s="13" customFormat="1" ht="11.25">
      <c r="B327" s="213"/>
      <c r="C327" s="214"/>
      <c r="D327" s="193" t="s">
        <v>200</v>
      </c>
      <c r="E327" s="215" t="s">
        <v>1</v>
      </c>
      <c r="F327" s="216" t="s">
        <v>135</v>
      </c>
      <c r="G327" s="214"/>
      <c r="H327" s="217">
        <v>3</v>
      </c>
      <c r="I327" s="218"/>
      <c r="J327" s="214"/>
      <c r="K327" s="214"/>
      <c r="L327" s="219"/>
      <c r="M327" s="220"/>
      <c r="N327" s="221"/>
      <c r="O327" s="221"/>
      <c r="P327" s="221"/>
      <c r="Q327" s="221"/>
      <c r="R327" s="221"/>
      <c r="S327" s="221"/>
      <c r="T327" s="222"/>
      <c r="AT327" s="223" t="s">
        <v>200</v>
      </c>
      <c r="AU327" s="223" t="s">
        <v>81</v>
      </c>
      <c r="AV327" s="13" t="s">
        <v>83</v>
      </c>
      <c r="AW327" s="13" t="s">
        <v>30</v>
      </c>
      <c r="AX327" s="13" t="s">
        <v>73</v>
      </c>
      <c r="AY327" s="223" t="s">
        <v>124</v>
      </c>
    </row>
    <row r="328" spans="1:65" s="14" customFormat="1" ht="11.25">
      <c r="B328" s="224"/>
      <c r="C328" s="225"/>
      <c r="D328" s="193" t="s">
        <v>200</v>
      </c>
      <c r="E328" s="226" t="s">
        <v>1</v>
      </c>
      <c r="F328" s="227" t="s">
        <v>205</v>
      </c>
      <c r="G328" s="225"/>
      <c r="H328" s="228">
        <v>3</v>
      </c>
      <c r="I328" s="229"/>
      <c r="J328" s="225"/>
      <c r="K328" s="225"/>
      <c r="L328" s="230"/>
      <c r="M328" s="231"/>
      <c r="N328" s="232"/>
      <c r="O328" s="232"/>
      <c r="P328" s="232"/>
      <c r="Q328" s="232"/>
      <c r="R328" s="232"/>
      <c r="S328" s="232"/>
      <c r="T328" s="233"/>
      <c r="AT328" s="234" t="s">
        <v>200</v>
      </c>
      <c r="AU328" s="234" t="s">
        <v>81</v>
      </c>
      <c r="AV328" s="14" t="s">
        <v>129</v>
      </c>
      <c r="AW328" s="14" t="s">
        <v>30</v>
      </c>
      <c r="AX328" s="14" t="s">
        <v>81</v>
      </c>
      <c r="AY328" s="234" t="s">
        <v>124</v>
      </c>
    </row>
    <row r="329" spans="1:65" s="11" customFormat="1" ht="25.9" customHeight="1">
      <c r="B329" s="165"/>
      <c r="C329" s="166"/>
      <c r="D329" s="167" t="s">
        <v>72</v>
      </c>
      <c r="E329" s="168" t="s">
        <v>1864</v>
      </c>
      <c r="F329" s="168" t="s">
        <v>1527</v>
      </c>
      <c r="G329" s="166"/>
      <c r="H329" s="166"/>
      <c r="I329" s="169"/>
      <c r="J329" s="170">
        <f>BK329</f>
        <v>0</v>
      </c>
      <c r="K329" s="166"/>
      <c r="L329" s="171"/>
      <c r="M329" s="172"/>
      <c r="N329" s="173"/>
      <c r="O329" s="173"/>
      <c r="P329" s="174">
        <f>SUM(P330:P357)</f>
        <v>0</v>
      </c>
      <c r="Q329" s="173"/>
      <c r="R329" s="174">
        <f>SUM(R330:R357)</f>
        <v>0</v>
      </c>
      <c r="S329" s="173"/>
      <c r="T329" s="175">
        <f>SUM(T330:T357)</f>
        <v>0</v>
      </c>
      <c r="AR329" s="176" t="s">
        <v>81</v>
      </c>
      <c r="AT329" s="177" t="s">
        <v>72</v>
      </c>
      <c r="AU329" s="177" t="s">
        <v>73</v>
      </c>
      <c r="AY329" s="176" t="s">
        <v>124</v>
      </c>
      <c r="BK329" s="178">
        <f>SUM(BK330:BK357)</f>
        <v>0</v>
      </c>
    </row>
    <row r="330" spans="1:65" s="2" customFormat="1" ht="24.2" customHeight="1">
      <c r="A330" s="34"/>
      <c r="B330" s="35"/>
      <c r="C330" s="179" t="s">
        <v>395</v>
      </c>
      <c r="D330" s="179" t="s">
        <v>125</v>
      </c>
      <c r="E330" s="180" t="s">
        <v>2460</v>
      </c>
      <c r="F330" s="181" t="s">
        <v>2461</v>
      </c>
      <c r="G330" s="182" t="s">
        <v>526</v>
      </c>
      <c r="H330" s="183">
        <v>161.11199999999999</v>
      </c>
      <c r="I330" s="184"/>
      <c r="J330" s="185">
        <f>ROUND(I330*H330,2)</f>
        <v>0</v>
      </c>
      <c r="K330" s="186"/>
      <c r="L330" s="39"/>
      <c r="M330" s="187" t="s">
        <v>1</v>
      </c>
      <c r="N330" s="188" t="s">
        <v>38</v>
      </c>
      <c r="O330" s="71"/>
      <c r="P330" s="189">
        <f>O330*H330</f>
        <v>0</v>
      </c>
      <c r="Q330" s="189">
        <v>0</v>
      </c>
      <c r="R330" s="189">
        <f>Q330*H330</f>
        <v>0</v>
      </c>
      <c r="S330" s="189">
        <v>0</v>
      </c>
      <c r="T330" s="190">
        <f>S330*H330</f>
        <v>0</v>
      </c>
      <c r="U330" s="34"/>
      <c r="V330" s="34"/>
      <c r="W330" s="34"/>
      <c r="X330" s="34"/>
      <c r="Y330" s="34"/>
      <c r="Z330" s="34"/>
      <c r="AA330" s="34"/>
      <c r="AB330" s="34"/>
      <c r="AC330" s="34"/>
      <c r="AD330" s="34"/>
      <c r="AE330" s="34"/>
      <c r="AR330" s="191" t="s">
        <v>129</v>
      </c>
      <c r="AT330" s="191" t="s">
        <v>125</v>
      </c>
      <c r="AU330" s="191" t="s">
        <v>81</v>
      </c>
      <c r="AY330" s="17" t="s">
        <v>124</v>
      </c>
      <c r="BE330" s="192">
        <f>IF(N330="základní",J330,0)</f>
        <v>0</v>
      </c>
      <c r="BF330" s="192">
        <f>IF(N330="snížená",J330,0)</f>
        <v>0</v>
      </c>
      <c r="BG330" s="192">
        <f>IF(N330="zákl. přenesená",J330,0)</f>
        <v>0</v>
      </c>
      <c r="BH330" s="192">
        <f>IF(N330="sníž. přenesená",J330,0)</f>
        <v>0</v>
      </c>
      <c r="BI330" s="192">
        <f>IF(N330="nulová",J330,0)</f>
        <v>0</v>
      </c>
      <c r="BJ330" s="17" t="s">
        <v>81</v>
      </c>
      <c r="BK330" s="192">
        <f>ROUND(I330*H330,2)</f>
        <v>0</v>
      </c>
      <c r="BL330" s="17" t="s">
        <v>129</v>
      </c>
      <c r="BM330" s="191" t="s">
        <v>398</v>
      </c>
    </row>
    <row r="331" spans="1:65" s="2" customFormat="1" ht="29.25">
      <c r="A331" s="34"/>
      <c r="B331" s="35"/>
      <c r="C331" s="36"/>
      <c r="D331" s="193" t="s">
        <v>130</v>
      </c>
      <c r="E331" s="36"/>
      <c r="F331" s="194" t="s">
        <v>2462</v>
      </c>
      <c r="G331" s="36"/>
      <c r="H331" s="36"/>
      <c r="I331" s="195"/>
      <c r="J331" s="36"/>
      <c r="K331" s="36"/>
      <c r="L331" s="39"/>
      <c r="M331" s="196"/>
      <c r="N331" s="197"/>
      <c r="O331" s="71"/>
      <c r="P331" s="71"/>
      <c r="Q331" s="71"/>
      <c r="R331" s="71"/>
      <c r="S331" s="71"/>
      <c r="T331" s="72"/>
      <c r="U331" s="34"/>
      <c r="V331" s="34"/>
      <c r="W331" s="34"/>
      <c r="X331" s="34"/>
      <c r="Y331" s="34"/>
      <c r="Z331" s="34"/>
      <c r="AA331" s="34"/>
      <c r="AB331" s="34"/>
      <c r="AC331" s="34"/>
      <c r="AD331" s="34"/>
      <c r="AE331" s="34"/>
      <c r="AT331" s="17" t="s">
        <v>130</v>
      </c>
      <c r="AU331" s="17" t="s">
        <v>81</v>
      </c>
    </row>
    <row r="332" spans="1:65" s="12" customFormat="1" ht="11.25">
      <c r="B332" s="203"/>
      <c r="C332" s="204"/>
      <c r="D332" s="193" t="s">
        <v>200</v>
      </c>
      <c r="E332" s="205" t="s">
        <v>1</v>
      </c>
      <c r="F332" s="206" t="s">
        <v>2463</v>
      </c>
      <c r="G332" s="204"/>
      <c r="H332" s="205" t="s">
        <v>1</v>
      </c>
      <c r="I332" s="207"/>
      <c r="J332" s="204"/>
      <c r="K332" s="204"/>
      <c r="L332" s="208"/>
      <c r="M332" s="209"/>
      <c r="N332" s="210"/>
      <c r="O332" s="210"/>
      <c r="P332" s="210"/>
      <c r="Q332" s="210"/>
      <c r="R332" s="210"/>
      <c r="S332" s="210"/>
      <c r="T332" s="211"/>
      <c r="AT332" s="212" t="s">
        <v>200</v>
      </c>
      <c r="AU332" s="212" t="s">
        <v>81</v>
      </c>
      <c r="AV332" s="12" t="s">
        <v>81</v>
      </c>
      <c r="AW332" s="12" t="s">
        <v>30</v>
      </c>
      <c r="AX332" s="12" t="s">
        <v>73</v>
      </c>
      <c r="AY332" s="212" t="s">
        <v>124</v>
      </c>
    </row>
    <row r="333" spans="1:65" s="12" customFormat="1" ht="11.25">
      <c r="B333" s="203"/>
      <c r="C333" s="204"/>
      <c r="D333" s="193" t="s">
        <v>200</v>
      </c>
      <c r="E333" s="205" t="s">
        <v>1</v>
      </c>
      <c r="F333" s="206" t="s">
        <v>2464</v>
      </c>
      <c r="G333" s="204"/>
      <c r="H333" s="205" t="s">
        <v>1</v>
      </c>
      <c r="I333" s="207"/>
      <c r="J333" s="204"/>
      <c r="K333" s="204"/>
      <c r="L333" s="208"/>
      <c r="M333" s="209"/>
      <c r="N333" s="210"/>
      <c r="O333" s="210"/>
      <c r="P333" s="210"/>
      <c r="Q333" s="210"/>
      <c r="R333" s="210"/>
      <c r="S333" s="210"/>
      <c r="T333" s="211"/>
      <c r="AT333" s="212" t="s">
        <v>200</v>
      </c>
      <c r="AU333" s="212" t="s">
        <v>81</v>
      </c>
      <c r="AV333" s="12" t="s">
        <v>81</v>
      </c>
      <c r="AW333" s="12" t="s">
        <v>30</v>
      </c>
      <c r="AX333" s="12" t="s">
        <v>73</v>
      </c>
      <c r="AY333" s="212" t="s">
        <v>124</v>
      </c>
    </row>
    <row r="334" spans="1:65" s="12" customFormat="1" ht="11.25">
      <c r="B334" s="203"/>
      <c r="C334" s="204"/>
      <c r="D334" s="193" t="s">
        <v>200</v>
      </c>
      <c r="E334" s="205" t="s">
        <v>1</v>
      </c>
      <c r="F334" s="206" t="s">
        <v>2465</v>
      </c>
      <c r="G334" s="204"/>
      <c r="H334" s="205" t="s">
        <v>1</v>
      </c>
      <c r="I334" s="207"/>
      <c r="J334" s="204"/>
      <c r="K334" s="204"/>
      <c r="L334" s="208"/>
      <c r="M334" s="209"/>
      <c r="N334" s="210"/>
      <c r="O334" s="210"/>
      <c r="P334" s="210"/>
      <c r="Q334" s="210"/>
      <c r="R334" s="210"/>
      <c r="S334" s="210"/>
      <c r="T334" s="211"/>
      <c r="AT334" s="212" t="s">
        <v>200</v>
      </c>
      <c r="AU334" s="212" t="s">
        <v>81</v>
      </c>
      <c r="AV334" s="12" t="s">
        <v>81</v>
      </c>
      <c r="AW334" s="12" t="s">
        <v>30</v>
      </c>
      <c r="AX334" s="12" t="s">
        <v>73</v>
      </c>
      <c r="AY334" s="212" t="s">
        <v>124</v>
      </c>
    </row>
    <row r="335" spans="1:65" s="12" customFormat="1" ht="11.25">
      <c r="B335" s="203"/>
      <c r="C335" s="204"/>
      <c r="D335" s="193" t="s">
        <v>200</v>
      </c>
      <c r="E335" s="205" t="s">
        <v>1</v>
      </c>
      <c r="F335" s="206" t="s">
        <v>2466</v>
      </c>
      <c r="G335" s="204"/>
      <c r="H335" s="205" t="s">
        <v>1</v>
      </c>
      <c r="I335" s="207"/>
      <c r="J335" s="204"/>
      <c r="K335" s="204"/>
      <c r="L335" s="208"/>
      <c r="M335" s="209"/>
      <c r="N335" s="210"/>
      <c r="O335" s="210"/>
      <c r="P335" s="210"/>
      <c r="Q335" s="210"/>
      <c r="R335" s="210"/>
      <c r="S335" s="210"/>
      <c r="T335" s="211"/>
      <c r="AT335" s="212" t="s">
        <v>200</v>
      </c>
      <c r="AU335" s="212" t="s">
        <v>81</v>
      </c>
      <c r="AV335" s="12" t="s">
        <v>81</v>
      </c>
      <c r="AW335" s="12" t="s">
        <v>30</v>
      </c>
      <c r="AX335" s="12" t="s">
        <v>73</v>
      </c>
      <c r="AY335" s="212" t="s">
        <v>124</v>
      </c>
    </row>
    <row r="336" spans="1:65" s="13" customFormat="1" ht="11.25">
      <c r="B336" s="213"/>
      <c r="C336" s="214"/>
      <c r="D336" s="193" t="s">
        <v>200</v>
      </c>
      <c r="E336" s="215" t="s">
        <v>1</v>
      </c>
      <c r="F336" s="216" t="s">
        <v>2467</v>
      </c>
      <c r="G336" s="214"/>
      <c r="H336" s="217">
        <v>161.11199999999999</v>
      </c>
      <c r="I336" s="218"/>
      <c r="J336" s="214"/>
      <c r="K336" s="214"/>
      <c r="L336" s="219"/>
      <c r="M336" s="220"/>
      <c r="N336" s="221"/>
      <c r="O336" s="221"/>
      <c r="P336" s="221"/>
      <c r="Q336" s="221"/>
      <c r="R336" s="221"/>
      <c r="S336" s="221"/>
      <c r="T336" s="222"/>
      <c r="AT336" s="223" t="s">
        <v>200</v>
      </c>
      <c r="AU336" s="223" t="s">
        <v>81</v>
      </c>
      <c r="AV336" s="13" t="s">
        <v>83</v>
      </c>
      <c r="AW336" s="13" t="s">
        <v>30</v>
      </c>
      <c r="AX336" s="13" t="s">
        <v>73</v>
      </c>
      <c r="AY336" s="223" t="s">
        <v>124</v>
      </c>
    </row>
    <row r="337" spans="1:65" s="14" customFormat="1" ht="11.25">
      <c r="B337" s="224"/>
      <c r="C337" s="225"/>
      <c r="D337" s="193" t="s">
        <v>200</v>
      </c>
      <c r="E337" s="226" t="s">
        <v>1</v>
      </c>
      <c r="F337" s="227" t="s">
        <v>205</v>
      </c>
      <c r="G337" s="225"/>
      <c r="H337" s="228">
        <v>161.11199999999999</v>
      </c>
      <c r="I337" s="229"/>
      <c r="J337" s="225"/>
      <c r="K337" s="225"/>
      <c r="L337" s="230"/>
      <c r="M337" s="231"/>
      <c r="N337" s="232"/>
      <c r="O337" s="232"/>
      <c r="P337" s="232"/>
      <c r="Q337" s="232"/>
      <c r="R337" s="232"/>
      <c r="S337" s="232"/>
      <c r="T337" s="233"/>
      <c r="AT337" s="234" t="s">
        <v>200</v>
      </c>
      <c r="AU337" s="234" t="s">
        <v>81</v>
      </c>
      <c r="AV337" s="14" t="s">
        <v>129</v>
      </c>
      <c r="AW337" s="14" t="s">
        <v>30</v>
      </c>
      <c r="AX337" s="14" t="s">
        <v>81</v>
      </c>
      <c r="AY337" s="234" t="s">
        <v>124</v>
      </c>
    </row>
    <row r="338" spans="1:65" s="2" customFormat="1" ht="33" customHeight="1">
      <c r="A338" s="34"/>
      <c r="B338" s="35"/>
      <c r="C338" s="179" t="s">
        <v>402</v>
      </c>
      <c r="D338" s="179" t="s">
        <v>125</v>
      </c>
      <c r="E338" s="180" t="s">
        <v>2468</v>
      </c>
      <c r="F338" s="181" t="s">
        <v>2469</v>
      </c>
      <c r="G338" s="182" t="s">
        <v>526</v>
      </c>
      <c r="H338" s="183">
        <v>644.44799999999998</v>
      </c>
      <c r="I338" s="184"/>
      <c r="J338" s="185">
        <f>ROUND(I338*H338,2)</f>
        <v>0</v>
      </c>
      <c r="K338" s="186"/>
      <c r="L338" s="39"/>
      <c r="M338" s="187" t="s">
        <v>1</v>
      </c>
      <c r="N338" s="188" t="s">
        <v>38</v>
      </c>
      <c r="O338" s="71"/>
      <c r="P338" s="189">
        <f>O338*H338</f>
        <v>0</v>
      </c>
      <c r="Q338" s="189">
        <v>0</v>
      </c>
      <c r="R338" s="189">
        <f>Q338*H338</f>
        <v>0</v>
      </c>
      <c r="S338" s="189">
        <v>0</v>
      </c>
      <c r="T338" s="190">
        <f>S338*H338</f>
        <v>0</v>
      </c>
      <c r="U338" s="34"/>
      <c r="V338" s="34"/>
      <c r="W338" s="34"/>
      <c r="X338" s="34"/>
      <c r="Y338" s="34"/>
      <c r="Z338" s="34"/>
      <c r="AA338" s="34"/>
      <c r="AB338" s="34"/>
      <c r="AC338" s="34"/>
      <c r="AD338" s="34"/>
      <c r="AE338" s="34"/>
      <c r="AR338" s="191" t="s">
        <v>129</v>
      </c>
      <c r="AT338" s="191" t="s">
        <v>125</v>
      </c>
      <c r="AU338" s="191" t="s">
        <v>81</v>
      </c>
      <c r="AY338" s="17" t="s">
        <v>124</v>
      </c>
      <c r="BE338" s="192">
        <f>IF(N338="základní",J338,0)</f>
        <v>0</v>
      </c>
      <c r="BF338" s="192">
        <f>IF(N338="snížená",J338,0)</f>
        <v>0</v>
      </c>
      <c r="BG338" s="192">
        <f>IF(N338="zákl. přenesená",J338,0)</f>
        <v>0</v>
      </c>
      <c r="BH338" s="192">
        <f>IF(N338="sníž. přenesená",J338,0)</f>
        <v>0</v>
      </c>
      <c r="BI338" s="192">
        <f>IF(N338="nulová",J338,0)</f>
        <v>0</v>
      </c>
      <c r="BJ338" s="17" t="s">
        <v>81</v>
      </c>
      <c r="BK338" s="192">
        <f>ROUND(I338*H338,2)</f>
        <v>0</v>
      </c>
      <c r="BL338" s="17" t="s">
        <v>129</v>
      </c>
      <c r="BM338" s="191" t="s">
        <v>405</v>
      </c>
    </row>
    <row r="339" spans="1:65" s="2" customFormat="1" ht="39">
      <c r="A339" s="34"/>
      <c r="B339" s="35"/>
      <c r="C339" s="36"/>
      <c r="D339" s="193" t="s">
        <v>130</v>
      </c>
      <c r="E339" s="36"/>
      <c r="F339" s="194" t="s">
        <v>2470</v>
      </c>
      <c r="G339" s="36"/>
      <c r="H339" s="36"/>
      <c r="I339" s="195"/>
      <c r="J339" s="36"/>
      <c r="K339" s="36"/>
      <c r="L339" s="39"/>
      <c r="M339" s="196"/>
      <c r="N339" s="197"/>
      <c r="O339" s="71"/>
      <c r="P339" s="71"/>
      <c r="Q339" s="71"/>
      <c r="R339" s="71"/>
      <c r="S339" s="71"/>
      <c r="T339" s="72"/>
      <c r="U339" s="34"/>
      <c r="V339" s="34"/>
      <c r="W339" s="34"/>
      <c r="X339" s="34"/>
      <c r="Y339" s="34"/>
      <c r="Z339" s="34"/>
      <c r="AA339" s="34"/>
      <c r="AB339" s="34"/>
      <c r="AC339" s="34"/>
      <c r="AD339" s="34"/>
      <c r="AE339" s="34"/>
      <c r="AT339" s="17" t="s">
        <v>130</v>
      </c>
      <c r="AU339" s="17" t="s">
        <v>81</v>
      </c>
    </row>
    <row r="340" spans="1:65" s="12" customFormat="1" ht="11.25">
      <c r="B340" s="203"/>
      <c r="C340" s="204"/>
      <c r="D340" s="193" t="s">
        <v>200</v>
      </c>
      <c r="E340" s="205" t="s">
        <v>1</v>
      </c>
      <c r="F340" s="206" t="s">
        <v>2463</v>
      </c>
      <c r="G340" s="204"/>
      <c r="H340" s="205" t="s">
        <v>1</v>
      </c>
      <c r="I340" s="207"/>
      <c r="J340" s="204"/>
      <c r="K340" s="204"/>
      <c r="L340" s="208"/>
      <c r="M340" s="209"/>
      <c r="N340" s="210"/>
      <c r="O340" s="210"/>
      <c r="P340" s="210"/>
      <c r="Q340" s="210"/>
      <c r="R340" s="210"/>
      <c r="S340" s="210"/>
      <c r="T340" s="211"/>
      <c r="AT340" s="212" t="s">
        <v>200</v>
      </c>
      <c r="AU340" s="212" t="s">
        <v>81</v>
      </c>
      <c r="AV340" s="12" t="s">
        <v>81</v>
      </c>
      <c r="AW340" s="12" t="s">
        <v>30</v>
      </c>
      <c r="AX340" s="12" t="s">
        <v>73</v>
      </c>
      <c r="AY340" s="212" t="s">
        <v>124</v>
      </c>
    </row>
    <row r="341" spans="1:65" s="12" customFormat="1" ht="11.25">
      <c r="B341" s="203"/>
      <c r="C341" s="204"/>
      <c r="D341" s="193" t="s">
        <v>200</v>
      </c>
      <c r="E341" s="205" t="s">
        <v>1</v>
      </c>
      <c r="F341" s="206" t="s">
        <v>2471</v>
      </c>
      <c r="G341" s="204"/>
      <c r="H341" s="205" t="s">
        <v>1</v>
      </c>
      <c r="I341" s="207"/>
      <c r="J341" s="204"/>
      <c r="K341" s="204"/>
      <c r="L341" s="208"/>
      <c r="M341" s="209"/>
      <c r="N341" s="210"/>
      <c r="O341" s="210"/>
      <c r="P341" s="210"/>
      <c r="Q341" s="210"/>
      <c r="R341" s="210"/>
      <c r="S341" s="210"/>
      <c r="T341" s="211"/>
      <c r="AT341" s="212" t="s">
        <v>200</v>
      </c>
      <c r="AU341" s="212" t="s">
        <v>81</v>
      </c>
      <c r="AV341" s="12" t="s">
        <v>81</v>
      </c>
      <c r="AW341" s="12" t="s">
        <v>30</v>
      </c>
      <c r="AX341" s="12" t="s">
        <v>73</v>
      </c>
      <c r="AY341" s="212" t="s">
        <v>124</v>
      </c>
    </row>
    <row r="342" spans="1:65" s="12" customFormat="1" ht="11.25">
      <c r="B342" s="203"/>
      <c r="C342" s="204"/>
      <c r="D342" s="193" t="s">
        <v>200</v>
      </c>
      <c r="E342" s="205" t="s">
        <v>1</v>
      </c>
      <c r="F342" s="206" t="s">
        <v>2465</v>
      </c>
      <c r="G342" s="204"/>
      <c r="H342" s="205" t="s">
        <v>1</v>
      </c>
      <c r="I342" s="207"/>
      <c r="J342" s="204"/>
      <c r="K342" s="204"/>
      <c r="L342" s="208"/>
      <c r="M342" s="209"/>
      <c r="N342" s="210"/>
      <c r="O342" s="210"/>
      <c r="P342" s="210"/>
      <c r="Q342" s="210"/>
      <c r="R342" s="210"/>
      <c r="S342" s="210"/>
      <c r="T342" s="211"/>
      <c r="AT342" s="212" t="s">
        <v>200</v>
      </c>
      <c r="AU342" s="212" t="s">
        <v>81</v>
      </c>
      <c r="AV342" s="12" t="s">
        <v>81</v>
      </c>
      <c r="AW342" s="12" t="s">
        <v>30</v>
      </c>
      <c r="AX342" s="12" t="s">
        <v>73</v>
      </c>
      <c r="AY342" s="212" t="s">
        <v>124</v>
      </c>
    </row>
    <row r="343" spans="1:65" s="12" customFormat="1" ht="11.25">
      <c r="B343" s="203"/>
      <c r="C343" s="204"/>
      <c r="D343" s="193" t="s">
        <v>200</v>
      </c>
      <c r="E343" s="205" t="s">
        <v>1</v>
      </c>
      <c r="F343" s="206" t="s">
        <v>2472</v>
      </c>
      <c r="G343" s="204"/>
      <c r="H343" s="205" t="s">
        <v>1</v>
      </c>
      <c r="I343" s="207"/>
      <c r="J343" s="204"/>
      <c r="K343" s="204"/>
      <c r="L343" s="208"/>
      <c r="M343" s="209"/>
      <c r="N343" s="210"/>
      <c r="O343" s="210"/>
      <c r="P343" s="210"/>
      <c r="Q343" s="210"/>
      <c r="R343" s="210"/>
      <c r="S343" s="210"/>
      <c r="T343" s="211"/>
      <c r="AT343" s="212" t="s">
        <v>200</v>
      </c>
      <c r="AU343" s="212" t="s">
        <v>81</v>
      </c>
      <c r="AV343" s="12" t="s">
        <v>81</v>
      </c>
      <c r="AW343" s="12" t="s">
        <v>30</v>
      </c>
      <c r="AX343" s="12" t="s">
        <v>73</v>
      </c>
      <c r="AY343" s="212" t="s">
        <v>124</v>
      </c>
    </row>
    <row r="344" spans="1:65" s="13" customFormat="1" ht="11.25">
      <c r="B344" s="213"/>
      <c r="C344" s="214"/>
      <c r="D344" s="193" t="s">
        <v>200</v>
      </c>
      <c r="E344" s="215" t="s">
        <v>1</v>
      </c>
      <c r="F344" s="216" t="s">
        <v>2473</v>
      </c>
      <c r="G344" s="214"/>
      <c r="H344" s="217">
        <v>644.44799999999998</v>
      </c>
      <c r="I344" s="218"/>
      <c r="J344" s="214"/>
      <c r="K344" s="214"/>
      <c r="L344" s="219"/>
      <c r="M344" s="220"/>
      <c r="N344" s="221"/>
      <c r="O344" s="221"/>
      <c r="P344" s="221"/>
      <c r="Q344" s="221"/>
      <c r="R344" s="221"/>
      <c r="S344" s="221"/>
      <c r="T344" s="222"/>
      <c r="AT344" s="223" t="s">
        <v>200</v>
      </c>
      <c r="AU344" s="223" t="s">
        <v>81</v>
      </c>
      <c r="AV344" s="13" t="s">
        <v>83</v>
      </c>
      <c r="AW344" s="13" t="s">
        <v>30</v>
      </c>
      <c r="AX344" s="13" t="s">
        <v>73</v>
      </c>
      <c r="AY344" s="223" t="s">
        <v>124</v>
      </c>
    </row>
    <row r="345" spans="1:65" s="14" customFormat="1" ht="11.25">
      <c r="B345" s="224"/>
      <c r="C345" s="225"/>
      <c r="D345" s="193" t="s">
        <v>200</v>
      </c>
      <c r="E345" s="226" t="s">
        <v>1</v>
      </c>
      <c r="F345" s="227" t="s">
        <v>205</v>
      </c>
      <c r="G345" s="225"/>
      <c r="H345" s="228">
        <v>644.44799999999998</v>
      </c>
      <c r="I345" s="229"/>
      <c r="J345" s="225"/>
      <c r="K345" s="225"/>
      <c r="L345" s="230"/>
      <c r="M345" s="231"/>
      <c r="N345" s="232"/>
      <c r="O345" s="232"/>
      <c r="P345" s="232"/>
      <c r="Q345" s="232"/>
      <c r="R345" s="232"/>
      <c r="S345" s="232"/>
      <c r="T345" s="233"/>
      <c r="AT345" s="234" t="s">
        <v>200</v>
      </c>
      <c r="AU345" s="234" t="s">
        <v>81</v>
      </c>
      <c r="AV345" s="14" t="s">
        <v>129</v>
      </c>
      <c r="AW345" s="14" t="s">
        <v>30</v>
      </c>
      <c r="AX345" s="14" t="s">
        <v>81</v>
      </c>
      <c r="AY345" s="234" t="s">
        <v>124</v>
      </c>
    </row>
    <row r="346" spans="1:65" s="2" customFormat="1" ht="33" customHeight="1">
      <c r="A346" s="34"/>
      <c r="B346" s="35"/>
      <c r="C346" s="179" t="s">
        <v>451</v>
      </c>
      <c r="D346" s="179" t="s">
        <v>125</v>
      </c>
      <c r="E346" s="180" t="s">
        <v>2474</v>
      </c>
      <c r="F346" s="181" t="s">
        <v>2475</v>
      </c>
      <c r="G346" s="182" t="s">
        <v>526</v>
      </c>
      <c r="H346" s="183">
        <v>206.42599999999999</v>
      </c>
      <c r="I346" s="184"/>
      <c r="J346" s="185">
        <f>ROUND(I346*H346,2)</f>
        <v>0</v>
      </c>
      <c r="K346" s="186"/>
      <c r="L346" s="39"/>
      <c r="M346" s="187" t="s">
        <v>1</v>
      </c>
      <c r="N346" s="188" t="s">
        <v>38</v>
      </c>
      <c r="O346" s="71"/>
      <c r="P346" s="189">
        <f>O346*H346</f>
        <v>0</v>
      </c>
      <c r="Q346" s="189">
        <v>0</v>
      </c>
      <c r="R346" s="189">
        <f>Q346*H346</f>
        <v>0</v>
      </c>
      <c r="S346" s="189">
        <v>0</v>
      </c>
      <c r="T346" s="190">
        <f>S346*H346</f>
        <v>0</v>
      </c>
      <c r="U346" s="34"/>
      <c r="V346" s="34"/>
      <c r="W346" s="34"/>
      <c r="X346" s="34"/>
      <c r="Y346" s="34"/>
      <c r="Z346" s="34"/>
      <c r="AA346" s="34"/>
      <c r="AB346" s="34"/>
      <c r="AC346" s="34"/>
      <c r="AD346" s="34"/>
      <c r="AE346" s="34"/>
      <c r="AR346" s="191" t="s">
        <v>129</v>
      </c>
      <c r="AT346" s="191" t="s">
        <v>125</v>
      </c>
      <c r="AU346" s="191" t="s">
        <v>81</v>
      </c>
      <c r="AY346" s="17" t="s">
        <v>124</v>
      </c>
      <c r="BE346" s="192">
        <f>IF(N346="základní",J346,0)</f>
        <v>0</v>
      </c>
      <c r="BF346" s="192">
        <f>IF(N346="snížená",J346,0)</f>
        <v>0</v>
      </c>
      <c r="BG346" s="192">
        <f>IF(N346="zákl. přenesená",J346,0)</f>
        <v>0</v>
      </c>
      <c r="BH346" s="192">
        <f>IF(N346="sníž. přenesená",J346,0)</f>
        <v>0</v>
      </c>
      <c r="BI346" s="192">
        <f>IF(N346="nulová",J346,0)</f>
        <v>0</v>
      </c>
      <c r="BJ346" s="17" t="s">
        <v>81</v>
      </c>
      <c r="BK346" s="192">
        <f>ROUND(I346*H346,2)</f>
        <v>0</v>
      </c>
      <c r="BL346" s="17" t="s">
        <v>129</v>
      </c>
      <c r="BM346" s="191" t="s">
        <v>454</v>
      </c>
    </row>
    <row r="347" spans="1:65" s="2" customFormat="1" ht="39">
      <c r="A347" s="34"/>
      <c r="B347" s="35"/>
      <c r="C347" s="36"/>
      <c r="D347" s="193" t="s">
        <v>130</v>
      </c>
      <c r="E347" s="36"/>
      <c r="F347" s="194" t="s">
        <v>2476</v>
      </c>
      <c r="G347" s="36"/>
      <c r="H347" s="36"/>
      <c r="I347" s="195"/>
      <c r="J347" s="36"/>
      <c r="K347" s="36"/>
      <c r="L347" s="39"/>
      <c r="M347" s="196"/>
      <c r="N347" s="197"/>
      <c r="O347" s="71"/>
      <c r="P347" s="71"/>
      <c r="Q347" s="71"/>
      <c r="R347" s="71"/>
      <c r="S347" s="71"/>
      <c r="T347" s="72"/>
      <c r="U347" s="34"/>
      <c r="V347" s="34"/>
      <c r="W347" s="34"/>
      <c r="X347" s="34"/>
      <c r="Y347" s="34"/>
      <c r="Z347" s="34"/>
      <c r="AA347" s="34"/>
      <c r="AB347" s="34"/>
      <c r="AC347" s="34"/>
      <c r="AD347" s="34"/>
      <c r="AE347" s="34"/>
      <c r="AT347" s="17" t="s">
        <v>130</v>
      </c>
      <c r="AU347" s="17" t="s">
        <v>81</v>
      </c>
    </row>
    <row r="348" spans="1:65" s="12" customFormat="1" ht="11.25">
      <c r="B348" s="203"/>
      <c r="C348" s="204"/>
      <c r="D348" s="193" t="s">
        <v>200</v>
      </c>
      <c r="E348" s="205" t="s">
        <v>1</v>
      </c>
      <c r="F348" s="206" t="s">
        <v>2477</v>
      </c>
      <c r="G348" s="204"/>
      <c r="H348" s="205" t="s">
        <v>1</v>
      </c>
      <c r="I348" s="207"/>
      <c r="J348" s="204"/>
      <c r="K348" s="204"/>
      <c r="L348" s="208"/>
      <c r="M348" s="209"/>
      <c r="N348" s="210"/>
      <c r="O348" s="210"/>
      <c r="P348" s="210"/>
      <c r="Q348" s="210"/>
      <c r="R348" s="210"/>
      <c r="S348" s="210"/>
      <c r="T348" s="211"/>
      <c r="AT348" s="212" t="s">
        <v>200</v>
      </c>
      <c r="AU348" s="212" t="s">
        <v>81</v>
      </c>
      <c r="AV348" s="12" t="s">
        <v>81</v>
      </c>
      <c r="AW348" s="12" t="s">
        <v>30</v>
      </c>
      <c r="AX348" s="12" t="s">
        <v>73</v>
      </c>
      <c r="AY348" s="212" t="s">
        <v>124</v>
      </c>
    </row>
    <row r="349" spans="1:65" s="12" customFormat="1" ht="11.25">
      <c r="B349" s="203"/>
      <c r="C349" s="204"/>
      <c r="D349" s="193" t="s">
        <v>200</v>
      </c>
      <c r="E349" s="205" t="s">
        <v>1</v>
      </c>
      <c r="F349" s="206" t="s">
        <v>2478</v>
      </c>
      <c r="G349" s="204"/>
      <c r="H349" s="205" t="s">
        <v>1</v>
      </c>
      <c r="I349" s="207"/>
      <c r="J349" s="204"/>
      <c r="K349" s="204"/>
      <c r="L349" s="208"/>
      <c r="M349" s="209"/>
      <c r="N349" s="210"/>
      <c r="O349" s="210"/>
      <c r="P349" s="210"/>
      <c r="Q349" s="210"/>
      <c r="R349" s="210"/>
      <c r="S349" s="210"/>
      <c r="T349" s="211"/>
      <c r="AT349" s="212" t="s">
        <v>200</v>
      </c>
      <c r="AU349" s="212" t="s">
        <v>81</v>
      </c>
      <c r="AV349" s="12" t="s">
        <v>81</v>
      </c>
      <c r="AW349" s="12" t="s">
        <v>30</v>
      </c>
      <c r="AX349" s="12" t="s">
        <v>73</v>
      </c>
      <c r="AY349" s="212" t="s">
        <v>124</v>
      </c>
    </row>
    <row r="350" spans="1:65" s="13" customFormat="1" ht="11.25">
      <c r="B350" s="213"/>
      <c r="C350" s="214"/>
      <c r="D350" s="193" t="s">
        <v>200</v>
      </c>
      <c r="E350" s="215" t="s">
        <v>1</v>
      </c>
      <c r="F350" s="216" t="s">
        <v>2479</v>
      </c>
      <c r="G350" s="214"/>
      <c r="H350" s="217">
        <v>206.42599999999999</v>
      </c>
      <c r="I350" s="218"/>
      <c r="J350" s="214"/>
      <c r="K350" s="214"/>
      <c r="L350" s="219"/>
      <c r="M350" s="220"/>
      <c r="N350" s="221"/>
      <c r="O350" s="221"/>
      <c r="P350" s="221"/>
      <c r="Q350" s="221"/>
      <c r="R350" s="221"/>
      <c r="S350" s="221"/>
      <c r="T350" s="222"/>
      <c r="AT350" s="223" t="s">
        <v>200</v>
      </c>
      <c r="AU350" s="223" t="s">
        <v>81</v>
      </c>
      <c r="AV350" s="13" t="s">
        <v>83</v>
      </c>
      <c r="AW350" s="13" t="s">
        <v>30</v>
      </c>
      <c r="AX350" s="13" t="s">
        <v>73</v>
      </c>
      <c r="AY350" s="223" t="s">
        <v>124</v>
      </c>
    </row>
    <row r="351" spans="1:65" s="14" customFormat="1" ht="11.25">
      <c r="B351" s="224"/>
      <c r="C351" s="225"/>
      <c r="D351" s="193" t="s">
        <v>200</v>
      </c>
      <c r="E351" s="226" t="s">
        <v>1</v>
      </c>
      <c r="F351" s="227" t="s">
        <v>205</v>
      </c>
      <c r="G351" s="225"/>
      <c r="H351" s="228">
        <v>206.42599999999999</v>
      </c>
      <c r="I351" s="229"/>
      <c r="J351" s="225"/>
      <c r="K351" s="225"/>
      <c r="L351" s="230"/>
      <c r="M351" s="231"/>
      <c r="N351" s="232"/>
      <c r="O351" s="232"/>
      <c r="P351" s="232"/>
      <c r="Q351" s="232"/>
      <c r="R351" s="232"/>
      <c r="S351" s="232"/>
      <c r="T351" s="233"/>
      <c r="AT351" s="234" t="s">
        <v>200</v>
      </c>
      <c r="AU351" s="234" t="s">
        <v>81</v>
      </c>
      <c r="AV351" s="14" t="s">
        <v>129</v>
      </c>
      <c r="AW351" s="14" t="s">
        <v>30</v>
      </c>
      <c r="AX351" s="14" t="s">
        <v>81</v>
      </c>
      <c r="AY351" s="234" t="s">
        <v>124</v>
      </c>
    </row>
    <row r="352" spans="1:65" s="2" customFormat="1" ht="33" customHeight="1">
      <c r="A352" s="34"/>
      <c r="B352" s="35"/>
      <c r="C352" s="179" t="s">
        <v>264</v>
      </c>
      <c r="D352" s="179" t="s">
        <v>125</v>
      </c>
      <c r="E352" s="180" t="s">
        <v>2480</v>
      </c>
      <c r="F352" s="181" t="s">
        <v>2481</v>
      </c>
      <c r="G352" s="182" t="s">
        <v>526</v>
      </c>
      <c r="H352" s="183">
        <v>825.70399999999995</v>
      </c>
      <c r="I352" s="184"/>
      <c r="J352" s="185">
        <f>ROUND(I352*H352,2)</f>
        <v>0</v>
      </c>
      <c r="K352" s="186"/>
      <c r="L352" s="39"/>
      <c r="M352" s="187" t="s">
        <v>1</v>
      </c>
      <c r="N352" s="188" t="s">
        <v>38</v>
      </c>
      <c r="O352" s="71"/>
      <c r="P352" s="189">
        <f>O352*H352</f>
        <v>0</v>
      </c>
      <c r="Q352" s="189">
        <v>0</v>
      </c>
      <c r="R352" s="189">
        <f>Q352*H352</f>
        <v>0</v>
      </c>
      <c r="S352" s="189">
        <v>0</v>
      </c>
      <c r="T352" s="190">
        <f>S352*H352</f>
        <v>0</v>
      </c>
      <c r="U352" s="34"/>
      <c r="V352" s="34"/>
      <c r="W352" s="34"/>
      <c r="X352" s="34"/>
      <c r="Y352" s="34"/>
      <c r="Z352" s="34"/>
      <c r="AA352" s="34"/>
      <c r="AB352" s="34"/>
      <c r="AC352" s="34"/>
      <c r="AD352" s="34"/>
      <c r="AE352" s="34"/>
      <c r="AR352" s="191" t="s">
        <v>129</v>
      </c>
      <c r="AT352" s="191" t="s">
        <v>125</v>
      </c>
      <c r="AU352" s="191" t="s">
        <v>81</v>
      </c>
      <c r="AY352" s="17" t="s">
        <v>124</v>
      </c>
      <c r="BE352" s="192">
        <f>IF(N352="základní",J352,0)</f>
        <v>0</v>
      </c>
      <c r="BF352" s="192">
        <f>IF(N352="snížená",J352,0)</f>
        <v>0</v>
      </c>
      <c r="BG352" s="192">
        <f>IF(N352="zákl. přenesená",J352,0)</f>
        <v>0</v>
      </c>
      <c r="BH352" s="192">
        <f>IF(N352="sníž. přenesená",J352,0)</f>
        <v>0</v>
      </c>
      <c r="BI352" s="192">
        <f>IF(N352="nulová",J352,0)</f>
        <v>0</v>
      </c>
      <c r="BJ352" s="17" t="s">
        <v>81</v>
      </c>
      <c r="BK352" s="192">
        <f>ROUND(I352*H352,2)</f>
        <v>0</v>
      </c>
      <c r="BL352" s="17" t="s">
        <v>129</v>
      </c>
      <c r="BM352" s="191" t="s">
        <v>458</v>
      </c>
    </row>
    <row r="353" spans="1:51" s="2" customFormat="1" ht="48.75">
      <c r="A353" s="34"/>
      <c r="B353" s="35"/>
      <c r="C353" s="36"/>
      <c r="D353" s="193" t="s">
        <v>130</v>
      </c>
      <c r="E353" s="36"/>
      <c r="F353" s="194" t="s">
        <v>2482</v>
      </c>
      <c r="G353" s="36"/>
      <c r="H353" s="36"/>
      <c r="I353" s="195"/>
      <c r="J353" s="36"/>
      <c r="K353" s="36"/>
      <c r="L353" s="39"/>
      <c r="M353" s="196"/>
      <c r="N353" s="197"/>
      <c r="O353" s="71"/>
      <c r="P353" s="71"/>
      <c r="Q353" s="71"/>
      <c r="R353" s="71"/>
      <c r="S353" s="71"/>
      <c r="T353" s="72"/>
      <c r="U353" s="34"/>
      <c r="V353" s="34"/>
      <c r="W353" s="34"/>
      <c r="X353" s="34"/>
      <c r="Y353" s="34"/>
      <c r="Z353" s="34"/>
      <c r="AA353" s="34"/>
      <c r="AB353" s="34"/>
      <c r="AC353" s="34"/>
      <c r="AD353" s="34"/>
      <c r="AE353" s="34"/>
      <c r="AT353" s="17" t="s">
        <v>130</v>
      </c>
      <c r="AU353" s="17" t="s">
        <v>81</v>
      </c>
    </row>
    <row r="354" spans="1:51" s="12" customFormat="1" ht="11.25">
      <c r="B354" s="203"/>
      <c r="C354" s="204"/>
      <c r="D354" s="193" t="s">
        <v>200</v>
      </c>
      <c r="E354" s="205" t="s">
        <v>1</v>
      </c>
      <c r="F354" s="206" t="s">
        <v>2477</v>
      </c>
      <c r="G354" s="204"/>
      <c r="H354" s="205" t="s">
        <v>1</v>
      </c>
      <c r="I354" s="207"/>
      <c r="J354" s="204"/>
      <c r="K354" s="204"/>
      <c r="L354" s="208"/>
      <c r="M354" s="209"/>
      <c r="N354" s="210"/>
      <c r="O354" s="210"/>
      <c r="P354" s="210"/>
      <c r="Q354" s="210"/>
      <c r="R354" s="210"/>
      <c r="S354" s="210"/>
      <c r="T354" s="211"/>
      <c r="AT354" s="212" t="s">
        <v>200</v>
      </c>
      <c r="AU354" s="212" t="s">
        <v>81</v>
      </c>
      <c r="AV354" s="12" t="s">
        <v>81</v>
      </c>
      <c r="AW354" s="12" t="s">
        <v>30</v>
      </c>
      <c r="AX354" s="12" t="s">
        <v>73</v>
      </c>
      <c r="AY354" s="212" t="s">
        <v>124</v>
      </c>
    </row>
    <row r="355" spans="1:51" s="12" customFormat="1" ht="11.25">
      <c r="B355" s="203"/>
      <c r="C355" s="204"/>
      <c r="D355" s="193" t="s">
        <v>200</v>
      </c>
      <c r="E355" s="205" t="s">
        <v>1</v>
      </c>
      <c r="F355" s="206" t="s">
        <v>2483</v>
      </c>
      <c r="G355" s="204"/>
      <c r="H355" s="205" t="s">
        <v>1</v>
      </c>
      <c r="I355" s="207"/>
      <c r="J355" s="204"/>
      <c r="K355" s="204"/>
      <c r="L355" s="208"/>
      <c r="M355" s="209"/>
      <c r="N355" s="210"/>
      <c r="O355" s="210"/>
      <c r="P355" s="210"/>
      <c r="Q355" s="210"/>
      <c r="R355" s="210"/>
      <c r="S355" s="210"/>
      <c r="T355" s="211"/>
      <c r="AT355" s="212" t="s">
        <v>200</v>
      </c>
      <c r="AU355" s="212" t="s">
        <v>81</v>
      </c>
      <c r="AV355" s="12" t="s">
        <v>81</v>
      </c>
      <c r="AW355" s="12" t="s">
        <v>30</v>
      </c>
      <c r="AX355" s="12" t="s">
        <v>73</v>
      </c>
      <c r="AY355" s="212" t="s">
        <v>124</v>
      </c>
    </row>
    <row r="356" spans="1:51" s="13" customFormat="1" ht="11.25">
      <c r="B356" s="213"/>
      <c r="C356" s="214"/>
      <c r="D356" s="193" t="s">
        <v>200</v>
      </c>
      <c r="E356" s="215" t="s">
        <v>1</v>
      </c>
      <c r="F356" s="216" t="s">
        <v>2484</v>
      </c>
      <c r="G356" s="214"/>
      <c r="H356" s="217">
        <v>825.70399999999995</v>
      </c>
      <c r="I356" s="218"/>
      <c r="J356" s="214"/>
      <c r="K356" s="214"/>
      <c r="L356" s="219"/>
      <c r="M356" s="220"/>
      <c r="N356" s="221"/>
      <c r="O356" s="221"/>
      <c r="P356" s="221"/>
      <c r="Q356" s="221"/>
      <c r="R356" s="221"/>
      <c r="S356" s="221"/>
      <c r="T356" s="222"/>
      <c r="AT356" s="223" t="s">
        <v>200</v>
      </c>
      <c r="AU356" s="223" t="s">
        <v>81</v>
      </c>
      <c r="AV356" s="13" t="s">
        <v>83</v>
      </c>
      <c r="AW356" s="13" t="s">
        <v>30</v>
      </c>
      <c r="AX356" s="13" t="s">
        <v>73</v>
      </c>
      <c r="AY356" s="223" t="s">
        <v>124</v>
      </c>
    </row>
    <row r="357" spans="1:51" s="14" customFormat="1" ht="11.25">
      <c r="B357" s="224"/>
      <c r="C357" s="225"/>
      <c r="D357" s="193" t="s">
        <v>200</v>
      </c>
      <c r="E357" s="226" t="s">
        <v>1</v>
      </c>
      <c r="F357" s="227" t="s">
        <v>205</v>
      </c>
      <c r="G357" s="225"/>
      <c r="H357" s="228">
        <v>825.70399999999995</v>
      </c>
      <c r="I357" s="229"/>
      <c r="J357" s="225"/>
      <c r="K357" s="225"/>
      <c r="L357" s="230"/>
      <c r="M357" s="246"/>
      <c r="N357" s="247"/>
      <c r="O357" s="247"/>
      <c r="P357" s="247"/>
      <c r="Q357" s="247"/>
      <c r="R357" s="247"/>
      <c r="S357" s="247"/>
      <c r="T357" s="248"/>
      <c r="AT357" s="234" t="s">
        <v>200</v>
      </c>
      <c r="AU357" s="234" t="s">
        <v>81</v>
      </c>
      <c r="AV357" s="14" t="s">
        <v>129</v>
      </c>
      <c r="AW357" s="14" t="s">
        <v>30</v>
      </c>
      <c r="AX357" s="14" t="s">
        <v>81</v>
      </c>
      <c r="AY357" s="234" t="s">
        <v>124</v>
      </c>
    </row>
    <row r="358" spans="1:51" s="2" customFormat="1" ht="6.95" customHeight="1">
      <c r="A358" s="34"/>
      <c r="B358" s="54"/>
      <c r="C358" s="55"/>
      <c r="D358" s="55"/>
      <c r="E358" s="55"/>
      <c r="F358" s="55"/>
      <c r="G358" s="55"/>
      <c r="H358" s="55"/>
      <c r="I358" s="55"/>
      <c r="J358" s="55"/>
      <c r="K358" s="55"/>
      <c r="L358" s="39"/>
      <c r="M358" s="34"/>
      <c r="O358" s="34"/>
      <c r="P358" s="34"/>
      <c r="Q358" s="34"/>
      <c r="R358" s="34"/>
      <c r="S358" s="34"/>
      <c r="T358" s="34"/>
      <c r="U358" s="34"/>
      <c r="V358" s="34"/>
      <c r="W358" s="34"/>
      <c r="X358" s="34"/>
      <c r="Y358" s="34"/>
      <c r="Z358" s="34"/>
      <c r="AA358" s="34"/>
      <c r="AB358" s="34"/>
      <c r="AC358" s="34"/>
      <c r="AD358" s="34"/>
      <c r="AE358" s="34"/>
    </row>
  </sheetData>
  <sheetProtection algorithmName="SHA-512" hashValue="y6Ms3t3q6Cx/wbiJwfFHUQ4m7NY+Szl7K2FfOCMqbctL/2qgM0Dpl1xmNDGgzUh0UdDDzumueaWPttMfdawyqQ==" saltValue="qtlC/95vHLx8Bq66l5gLJyilh3IMccAfbpoWOPReAWvqUsTUpd4ouxEIrBxCEsc2gi7ybFBwGqfwGVAkP5/whQ==" spinCount="100000" sheet="1" objects="1" scenarios="1" formatColumns="0" formatRows="0" autoFilter="0"/>
  <autoFilter ref="C120:K357"/>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01 - SO 00 - Vedlejší roz...</vt:lpstr>
      <vt:lpstr>02 - SO 01 Stavební úprav...</vt:lpstr>
      <vt:lpstr>03 - SO 02 Zdravotechnika</vt:lpstr>
      <vt:lpstr>04 - SO 03 Ústřední vytápění</vt:lpstr>
      <vt:lpstr>05 - SO 04 Elektroinstalace</vt:lpstr>
      <vt:lpstr>06 - SO 05 Terénní úpravy</vt:lpstr>
      <vt:lpstr>'01 - SO 00 - Vedlejší roz...'!Názvy_tisku</vt:lpstr>
      <vt:lpstr>'02 - SO 01 Stavební úprav...'!Názvy_tisku</vt:lpstr>
      <vt:lpstr>'03 - SO 02 Zdravotechnika'!Názvy_tisku</vt:lpstr>
      <vt:lpstr>'04 - SO 03 Ústřední vytápění'!Názvy_tisku</vt:lpstr>
      <vt:lpstr>'05 - SO 04 Elektroinstalace'!Názvy_tisku</vt:lpstr>
      <vt:lpstr>'06 - SO 05 Terénní úpravy'!Názvy_tisku</vt:lpstr>
      <vt:lpstr>'Rekapitulace stavby'!Názvy_tisku</vt:lpstr>
      <vt:lpstr>'01 - SO 00 - Vedlejší roz...'!Oblast_tisku</vt:lpstr>
      <vt:lpstr>'02 - SO 01 Stavební úprav...'!Oblast_tisku</vt:lpstr>
      <vt:lpstr>'03 - SO 02 Zdravotechnika'!Oblast_tisku</vt:lpstr>
      <vt:lpstr>'04 - SO 03 Ústřední vytápění'!Oblast_tisku</vt:lpstr>
      <vt:lpstr>'05 - SO 04 Elektroinstalace'!Oblast_tisku</vt:lpstr>
      <vt:lpstr>'06 - SO 05 Terénní úpravy'!Oblast_tisku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Kurková Eva Ing.</dc:creator>
  <cp:lastModifiedBy>Marenczoková Radomíra Ing., Dis.</cp:lastModifiedBy>
  <dcterms:created xsi:type="dcterms:W3CDTF">2023-04-12T11:55:12Z</dcterms:created>
  <dcterms:modified xsi:type="dcterms:W3CDTF">2023-04-13T11:08:18Z</dcterms:modified>
</cp:coreProperties>
</file>