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OBH\w0322spa\Plocha\DNS\B Y T Y - volné\Kischova 10, b.č.7\BJ - Kischova 10, b.č.7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<sst xmlns="http://schemas.openxmlformats.org/spreadsheetml/2006/main" count="750" uniqueCount="322">
  <si>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</si>
  <si>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</si>
  <si>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</si>
  <si>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</si>
  <si>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</si>
  <si>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</si>
  <si>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</si>
  <si>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</si>
  <si>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</si>
  <si>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</si>
  <si>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</si>
  <si>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</si>
  <si>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</si>
  <si>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</si>
  <si>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</si>
  <si>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</si>
  <si>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</si>
  <si>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</si>
  <si>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</si>
  <si>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</si>
  <si>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</si>
  <si>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</si>
  <si>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</si>
  <si>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</si>
  <si>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</si>
  <si>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</si>
  <si>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</si>
  <si>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</si>
  <si>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</si>
  <si>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</si>
  <si>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</si>
  <si>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</si>
  <si>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</si>
  <si>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</si>
  <si>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</si>
  <si>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</si>
  <si>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</si>
  <si>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</si>
  <si>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</si>
  <si>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</si>
  <si>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</si>
  <si>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</si>
  <si>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</si>
  <si>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</si>
  <si>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</si>
  <si>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</si>
  <si>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</si>
  <si>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</si>
  <si>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</si>
  <si>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</si>
  <si>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</si>
  <si>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</si>
  <si>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</si>
  <si>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</si>
  <si>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</si>
  <si>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</si>
  <si>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</si>
  <si>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</si>
  <si>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</si>
  <si>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</si>
  <si>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</si>
  <si>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</si>
  <si>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</si>
  <si>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</si>
  <si>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</si>
  <si>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</si>
  <si>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</si>
  <si>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</si>
  <si>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</si>
  <si>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</si>
  <si>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</si>
  <si>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</si>
  <si>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</si>
  <si>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</si>
  <si>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</si>
  <si>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</si>
  <si>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</si>
  <si>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</si>
  <si>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</si>
  <si>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</si>
  <si>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</si>
  <si>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</si>
  <si>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</si>
  <si>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</si>
  <si>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</si>
  <si>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</si>
  <si>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</si>
  <si>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</si>
  <si>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</si>
  <si>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</si>
  <si>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</si>
  <si>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</si>
  <si>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</si>
  <si>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</si>
  <si>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</si>
  <si>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</si>
  <si>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</si>
  <si>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</si>
  <si>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</si>
  <si>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</si>
  <si>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</si>
  <si>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</si>
  <si>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</si>
  <si>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</si>
  <si>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</si>
  <si>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</si>
  <si>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</si>
  <si>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</si>
  <si>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</si>
  <si>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</si>
  <si>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</si>
  <si>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</si>
  <si>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</si>
  <si>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</si>
  <si>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</si>
  <si>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</si>
  <si>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</si>
  <si>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</si>
  <si>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</si>
  <si>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</si>
  <si>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</si>
  <si>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</si>
  <si>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</si>
  <si>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</si>
  <si>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</si>
  <si>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</si>
  <si>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</si>
  <si>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</si>
  <si>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</si>
  <si>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</si>
  <si>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</si>
  <si>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</si>
  <si>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</si>
  <si>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</si>
  <si>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</si>
  <si>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</si>
  <si>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</si>
  <si>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</si>
  <si>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</si>
  <si>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</si>
  <si>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</si>
  <si>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</si>
  <si>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</si>
  <si>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</si>
  <si>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</si>
  <si>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</si>
  <si>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</si>
  <si>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</si>
  <si>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</si>
  <si>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</si>
  <si>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</si>
  <si>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</si>
  <si>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</si>
  <si>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</si>
  <si>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</si>
  <si>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</si>
  <si>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</si>
  <si>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</si>
  <si>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</si>
  <si>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</si>
  <si>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</si>
  <si>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</si>
  <si>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</si>
  <si>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</si>
  <si>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</si>
  <si>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</si>
  <si>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</si>
  <si>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</si>
  <si>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</si>
  <si>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</si>
  <si>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</si>
  <si>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</si>
  <si>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</si>
  <si>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</si>
  <si>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</si>
  <si>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</si>
  <si>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</si>
  <si>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</si>
  <si>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</si>
  <si>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</si>
  <si>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</si>
  <si>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</si>
  <si>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</si>
  <si>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</si>
  <si>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</si>
  <si>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</si>
  <si>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</si>
  <si>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</si>
  <si>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</si>
  <si>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</si>
  <si>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</si>
  <si>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</si>
  <si>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</si>
  <si>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</si>
  <si>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</si>
  <si>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</si>
  <si>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</si>
  <si>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</si>
  <si>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</si>
  <si>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</si>
  <si>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</si>
  <si>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</si>
  <si>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</si>
  <si>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</si>
  <si>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</si>
  <si>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</si>
  <si>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</si>
  <si>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</si>
  <si>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</si>
  <si>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</si>
  <si>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</si>
  <si>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</si>
  <si>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</si>
  <si>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</si>
  <si>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</si>
  <si>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</si>
  <si>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</si>
  <si>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</si>
  <si>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</si>
  <si>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</si>
  <si>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</si>
  <si>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</si>
  <si>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</si>
  <si>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</si>
  <si>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</si>
  <si>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</si>
  <si>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</si>
  <si>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</si>
  <si>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</si>
  <si>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</si>
  <si>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</si>
  <si>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</si>
  <si>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</si>
  <si>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</si>
  <si>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</si>
  <si>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</si>
  <si>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</si>
  <si>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</si>
  <si>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</si>
  <si>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</si>
  <si>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</si>
  <si>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</si>
  <si>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</si>
  <si>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</si>
  <si>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</si>
  <si>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</si>
  <si>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</si>
  <si>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</si>
  <si>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</si>
  <si>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</si>
  <si>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</si>
  <si>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</si>
  <si>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</si>
  <si>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</si>
  <si>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</si>
  <si>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</si>
  <si>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</si>
  <si>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</si>
  <si>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</si>
  <si>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</si>
  <si>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</si>
  <si>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</si>
  <si>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</si>
  <si>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</si>
  <si>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</si>
  <si>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</si>
  <si>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</si>
  <si>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</si>
  <si>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</si>
  <si>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</si>
  <si>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</si>
  <si>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</si>
  <si>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</si>
  <si>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</si>
  <si>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</si>
  <si>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</si>
  <si>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</si>
  <si>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</si>
  <si>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</si>
  <si>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</si>
  <si>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</si>
  <si>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</si>
  <si>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</si>
  <si>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</si>
  <si>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</si>
  <si>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</si>
  <si>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</si>
  <si>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</si>
  <si>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</si>
  <si>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</si>
  <si>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</si>
  <si>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</si>
  <si>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</si>
  <si>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</si>
  <si>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</si>
  <si>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</si>
  <si>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</si>
  <si>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</si>
  <si>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</si>
  <si>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</si>
  <si>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</si>
  <si>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</si>
  <si>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</si>
  <si>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</si>
  <si>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</si>
  <si>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</si>
  <si>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</si>
  <si>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</si>
  <si>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</si>
  <si>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</si>
  <si>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</si>
  <si>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</si>
  <si>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</si>
  <si>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</si>
  <si>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D+M zárubní a dveří např.SAPELLI - odhad, povrchová úprava CPL laminát, dle výběru objednatele</t>
  </si>
  <si>
    <t>Vyrovnání podkladů samonivel. hmotou tl. do 20 mm</t>
  </si>
  <si>
    <t>Rozpočet - Kischova 10/2339</t>
  </si>
  <si>
    <t>Kischova 10/2339</t>
  </si>
  <si>
    <t>Rekonstrukce BJ1+BJ2, Kischova, O-Zábřeh</t>
  </si>
  <si>
    <t>Revize (2xrevizní zpráva), vč.vyřazovacího protokolu k PS, vpuštění plynu</t>
  </si>
  <si>
    <t>85/2023</t>
  </si>
  <si>
    <t>Rekonstrukce BJ1+BJ2,Kischova, O-Zábřeh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</si>
</sst>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2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3" t="s">
        <v>320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5" t="s">
        <v>317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2">
        <f>ZakladDPHSniVypocet+ZakladDPHZaklVypocet</f>
        <v>0</v>
      </c>
      <c r="H28" s="222"/>
      <c r="I28" s="222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1">
        <f>IF(A29&gt;50, ROUNDUP(A27, 0), ROUNDDOWN(A27, 0))</f>
        <v>0</v>
      </c>
      <c r="H29" s="221"/>
      <c r="I29" s="221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45055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04"/>
      <c r="D39" s="205"/>
      <c r="E39" s="205"/>
      <c r="F39" s="104">
        <f>'01 02 Pol'!AE125</f>
        <v>0</v>
      </c>
      <c r="G39" s="105">
        <f>'01 02 Pol'!AF125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06" t="s">
        <v>46</v>
      </c>
      <c r="D40" s="207"/>
      <c r="E40" s="207"/>
      <c r="F40" s="109">
        <f>'01 02 Pol'!AE125</f>
        <v>0</v>
      </c>
      <c r="G40" s="110">
        <f>'01 02 Pol'!AF125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04" t="s">
        <v>44</v>
      </c>
      <c r="D41" s="205"/>
      <c r="E41" s="205"/>
      <c r="F41" s="113">
        <f>'01 02 Pol'!AE125</f>
        <v>0</v>
      </c>
      <c r="G41" s="106">
        <f>'01 02 Pol'!AF125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08" t="s">
        <v>51</v>
      </c>
      <c r="C42" s="209"/>
      <c r="D42" s="209"/>
      <c r="E42" s="210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02" t="s">
        <v>56</v>
      </c>
      <c r="D49" s="203"/>
      <c r="E49" s="203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02" t="s">
        <v>58</v>
      </c>
      <c r="D50" s="203"/>
      <c r="E50" s="203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02" t="s">
        <v>60</v>
      </c>
      <c r="D51" s="203"/>
      <c r="E51" s="203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02" t="s">
        <v>62</v>
      </c>
      <c r="D52" s="203"/>
      <c r="E52" s="203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02" t="s">
        <v>64</v>
      </c>
      <c r="D53" s="203"/>
      <c r="E53" s="203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02" t="s">
        <v>66</v>
      </c>
      <c r="D54" s="203"/>
      <c r="E54" s="203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02" t="s">
        <v>68</v>
      </c>
      <c r="D55" s="203"/>
      <c r="E55" s="203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02" t="s">
        <v>70</v>
      </c>
      <c r="D56" s="203"/>
      <c r="E56" s="203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02" t="s">
        <v>72</v>
      </c>
      <c r="D57" s="203"/>
      <c r="E57" s="203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02" t="s">
        <v>74</v>
      </c>
      <c r="D58" s="203"/>
      <c r="E58" s="203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02" t="s">
        <v>76</v>
      </c>
      <c r="D59" s="203"/>
      <c r="E59" s="203"/>
      <c r="F59" s="136" t="s">
        <v>27</v>
      </c>
      <c r="G59" s="137"/>
      <c r="H59" s="137"/>
      <c r="I59" s="137">
        <f>'01 02 Pol'!G87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02" t="s">
        <v>78</v>
      </c>
      <c r="D60" s="203"/>
      <c r="E60" s="203"/>
      <c r="F60" s="136" t="s">
        <v>27</v>
      </c>
      <c r="G60" s="137"/>
      <c r="H60" s="137"/>
      <c r="I60" s="137">
        <f>'01 02 Pol'!G89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02" t="s">
        <v>80</v>
      </c>
      <c r="D61" s="203"/>
      <c r="E61" s="203"/>
      <c r="F61" s="136" t="s">
        <v>27</v>
      </c>
      <c r="G61" s="137"/>
      <c r="H61" s="137"/>
      <c r="I61" s="137">
        <f>'01 02 Pol'!G98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02" t="s">
        <v>82</v>
      </c>
      <c r="D62" s="203"/>
      <c r="E62" s="203"/>
      <c r="F62" s="136" t="s">
        <v>27</v>
      </c>
      <c r="G62" s="137"/>
      <c r="H62" s="137"/>
      <c r="I62" s="137">
        <f>'01 02 Pol'!G107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02" t="s">
        <v>84</v>
      </c>
      <c r="D63" s="203"/>
      <c r="E63" s="203"/>
      <c r="F63" s="136" t="s">
        <v>28</v>
      </c>
      <c r="G63" s="137"/>
      <c r="H63" s="137"/>
      <c r="I63" s="137">
        <f>'01 02 Pol'!G111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02" t="s">
        <v>86</v>
      </c>
      <c r="D64" s="203"/>
      <c r="E64" s="203"/>
      <c r="F64" s="136" t="s">
        <v>87</v>
      </c>
      <c r="G64" s="137"/>
      <c r="H64" s="137"/>
      <c r="I64" s="137">
        <f>'01 02 Pol'!G113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02" t="s">
        <v>29</v>
      </c>
      <c r="D65" s="203"/>
      <c r="E65" s="203"/>
      <c r="F65" s="136" t="s">
        <v>88</v>
      </c>
      <c r="G65" s="137"/>
      <c r="H65" s="137"/>
      <c r="I65" s="137">
        <f>'01 02 Pol'!G120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0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2" t="s">
        <v>8</v>
      </c>
      <c r="B2" s="200" t="s">
        <v>320</v>
      </c>
      <c r="C2" s="262" t="s">
        <v>321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5" t="s">
        <v>316</v>
      </c>
      <c r="D4" s="266"/>
      <c r="E4" s="266"/>
      <c r="F4" s="266"/>
      <c r="G4" s="267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289</v>
      </c>
      <c r="D9" s="164" t="s">
        <v>286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290</v>
      </c>
      <c r="D12" s="164" t="s">
        <v>286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286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286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295</v>
      </c>
      <c r="D20" s="164" t="s">
        <v>286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301</v>
      </c>
      <c r="D22" s="164" t="s">
        <v>286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286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0.14000000000000001</v>
      </c>
      <c r="R26" s="159"/>
      <c r="S26" s="159"/>
      <c r="T26" s="159"/>
      <c r="U26" s="159"/>
      <c r="V26" s="159">
        <f>SUM(V27:V37)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286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286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12</v>
      </c>
      <c r="B31" s="174" t="s">
        <v>304</v>
      </c>
      <c r="C31" s="175" t="s">
        <v>305</v>
      </c>
      <c r="D31" s="166" t="s">
        <v>286</v>
      </c>
      <c r="E31" s="176">
        <v>4</v>
      </c>
      <c r="F31" s="177"/>
      <c r="G31" s="178">
        <f>ROUND(E31*F31,2)</f>
        <v>0</v>
      </c>
      <c r="H31" s="158"/>
      <c r="I31" s="157"/>
      <c r="J31" s="15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149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150</v>
      </c>
      <c r="C33" s="169" t="s">
        <v>151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154</v>
      </c>
      <c r="C34" s="169" t="s">
        <v>155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153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157</v>
      </c>
      <c r="C35" s="169" t="s">
        <v>158</v>
      </c>
      <c r="D35" s="165" t="s">
        <v>156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160</v>
      </c>
      <c r="C36" s="169" t="s">
        <v>306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161</v>
      </c>
      <c r="C37" s="169" t="s">
        <v>307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159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162</v>
      </c>
      <c r="C39" s="169" t="s">
        <v>163</v>
      </c>
      <c r="D39" s="165" t="s">
        <v>164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4.71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166</v>
      </c>
      <c r="C41" s="175" t="s">
        <v>167</v>
      </c>
      <c r="D41" s="164" t="s">
        <v>286</v>
      </c>
      <c r="E41" s="176">
        <v>11.25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4.71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169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170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171</v>
      </c>
      <c r="C45" s="169" t="s">
        <v>172</v>
      </c>
      <c r="D45" s="165" t="s">
        <v>148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174</v>
      </c>
      <c r="C46" s="169" t="s">
        <v>175</v>
      </c>
      <c r="D46" s="165" t="s">
        <v>148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176</v>
      </c>
      <c r="C47" s="169" t="s">
        <v>177</v>
      </c>
      <c r="D47" s="165" t="s">
        <v>148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178</v>
      </c>
      <c r="C48" s="169" t="s">
        <v>179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180</v>
      </c>
      <c r="C49" s="175" t="s">
        <v>181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152</v>
      </c>
      <c r="T49" s="157" t="s">
        <v>153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182</v>
      </c>
      <c r="C50" s="192" t="s">
        <v>183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185</v>
      </c>
      <c r="C52" s="169" t="s">
        <v>186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187</v>
      </c>
      <c r="C53" s="169" t="s">
        <v>188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189</v>
      </c>
      <c r="C54" s="169" t="s">
        <v>190</v>
      </c>
      <c r="D54" s="165" t="s">
        <v>148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191</v>
      </c>
      <c r="C55" s="169" t="s">
        <v>192</v>
      </c>
      <c r="D55" s="165" t="s">
        <v>148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193</v>
      </c>
      <c r="C56" s="169" t="s">
        <v>194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195</v>
      </c>
      <c r="C57" s="169" t="s">
        <v>196</v>
      </c>
      <c r="D57" s="165" t="s">
        <v>197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198</v>
      </c>
      <c r="C58" s="169" t="s">
        <v>199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200</v>
      </c>
      <c r="C59" s="169" t="s">
        <v>201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202</v>
      </c>
      <c r="C60" s="169" t="s">
        <v>203</v>
      </c>
      <c r="D60" s="165" t="s">
        <v>148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204</v>
      </c>
      <c r="D61" s="166" t="s">
        <v>148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152</v>
      </c>
      <c r="T61" s="157" t="s">
        <v>159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205</v>
      </c>
      <c r="C62" s="192" t="s">
        <v>206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207</v>
      </c>
      <c r="C64" s="169" t="s">
        <v>294</v>
      </c>
      <c r="D64" s="165" t="s">
        <v>148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153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37</v>
      </c>
      <c r="B65" s="168" t="s">
        <v>71</v>
      </c>
      <c r="C65" s="169" t="s">
        <v>319</v>
      </c>
      <c r="D65" s="165" t="s">
        <v>156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208</v>
      </c>
      <c r="C66" s="175" t="s">
        <v>287</v>
      </c>
      <c r="D66" s="166" t="s">
        <v>156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152</v>
      </c>
      <c r="T66" s="157" t="s">
        <v>159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209</v>
      </c>
      <c r="C67" s="192" t="s">
        <v>210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SUMIF(AG69:AG86,"&lt;&gt;NOR",G69:G86)</f>
        <v>0</v>
      </c>
      <c r="H68" s="159"/>
      <c r="I68" s="159">
        <f>SUM(I69:I86)</f>
        <v>0</v>
      </c>
      <c r="J68" s="159"/>
      <c r="K68" s="159">
        <f>SUM(K69:K86)</f>
        <v>0</v>
      </c>
      <c r="L68" s="159"/>
      <c r="M68" s="159">
        <f>SUM(M69:M86)</f>
        <v>0</v>
      </c>
      <c r="N68" s="159"/>
      <c r="O68" s="159">
        <f>SUM(O69:O86)</f>
        <v>0</v>
      </c>
      <c r="P68" s="159"/>
      <c r="Q68" s="159">
        <f>SUM(Q69:Q86)</f>
        <v>0</v>
      </c>
      <c r="R68" s="159"/>
      <c r="S68" s="159"/>
      <c r="T68" s="159"/>
      <c r="U68" s="159"/>
      <c r="V68" s="159">
        <f>SUM(V69:V86)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211</v>
      </c>
      <c r="C69" s="169" t="s">
        <v>212</v>
      </c>
      <c r="D69" s="165" t="s">
        <v>213</v>
      </c>
      <c r="E69" s="170">
        <v>1</v>
      </c>
      <c r="F69" s="171"/>
      <c r="G69" s="172">
        <f t="shared" ref="G69:G86" si="14">ROUND(E69*F69,2)</f>
        <v>0</v>
      </c>
      <c r="H69" s="158"/>
      <c r="I69" s="157">
        <f t="shared" ref="I69:I86" si="15">ROUND(E69*H69,2)</f>
        <v>0</v>
      </c>
      <c r="J69" s="158"/>
      <c r="K69" s="157">
        <f t="shared" ref="K69:K86" si="16">ROUND(E69*J69,2)</f>
        <v>0</v>
      </c>
      <c r="L69" s="157">
        <v>15</v>
      </c>
      <c r="M69" s="157">
        <f t="shared" ref="M69:M86" si="17">G69*(1+L69/100)</f>
        <v>0</v>
      </c>
      <c r="N69" s="157">
        <v>1.41E-3</v>
      </c>
      <c r="O69" s="157">
        <f t="shared" ref="O69:O86" si="18">ROUND(E69*N69,2)</f>
        <v>0</v>
      </c>
      <c r="P69" s="157">
        <v>0</v>
      </c>
      <c r="Q69" s="157">
        <f t="shared" ref="Q69:Q86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6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214</v>
      </c>
      <c r="C70" s="169" t="s">
        <v>215</v>
      </c>
      <c r="D70" s="165" t="s">
        <v>213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216</v>
      </c>
      <c r="C71" s="169" t="s">
        <v>217</v>
      </c>
      <c r="D71" s="165" t="s">
        <v>213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218</v>
      </c>
      <c r="C72" s="169" t="s">
        <v>219</v>
      </c>
      <c r="D72" s="165" t="s">
        <v>213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220</v>
      </c>
      <c r="C73" s="169" t="s">
        <v>221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222</v>
      </c>
      <c r="C74" s="169" t="s">
        <v>288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223</v>
      </c>
      <c r="C75" s="169" t="s">
        <v>291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224</v>
      </c>
      <c r="C76" s="169" t="s">
        <v>296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225</v>
      </c>
      <c r="C77" s="169" t="s">
        <v>308</v>
      </c>
      <c r="D77" s="165" t="s">
        <v>156</v>
      </c>
      <c r="E77" s="170">
        <v>2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226</v>
      </c>
      <c r="C78" s="169" t="s">
        <v>309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153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50</v>
      </c>
      <c r="B79" s="168" t="s">
        <v>310</v>
      </c>
      <c r="C79" s="169" t="s">
        <v>311</v>
      </c>
      <c r="D79" s="165" t="s">
        <v>136</v>
      </c>
      <c r="E79" s="170">
        <v>1</v>
      </c>
      <c r="F79" s="171"/>
      <c r="G79" s="172">
        <f t="shared" ref="G79" si="21">ROUND(E79*F79,2)</f>
        <v>0</v>
      </c>
      <c r="H79" s="158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51</v>
      </c>
      <c r="B80" s="168" t="s">
        <v>227</v>
      </c>
      <c r="C80" s="169" t="s">
        <v>297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52</v>
      </c>
      <c r="B81" s="168" t="s">
        <v>228</v>
      </c>
      <c r="C81" s="169" t="s">
        <v>285</v>
      </c>
      <c r="D81" s="165" t="s">
        <v>136</v>
      </c>
      <c r="E81" s="170">
        <v>3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159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53</v>
      </c>
      <c r="B82" s="168" t="s">
        <v>229</v>
      </c>
      <c r="C82" s="169" t="s">
        <v>284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67">
        <v>54</v>
      </c>
      <c r="B83" s="168" t="s">
        <v>227</v>
      </c>
      <c r="C83" s="169" t="s">
        <v>298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1.8000000000000001E-4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55</v>
      </c>
      <c r="B84" s="168" t="s">
        <v>227</v>
      </c>
      <c r="C84" s="169" t="s">
        <v>312</v>
      </c>
      <c r="D84" s="165" t="s">
        <v>136</v>
      </c>
      <c r="E84" s="170">
        <v>1</v>
      </c>
      <c r="F84" s="171"/>
      <c r="G84" s="172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153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56</v>
      </c>
      <c r="B85" s="174" t="s">
        <v>227</v>
      </c>
      <c r="C85" s="175" t="s">
        <v>283</v>
      </c>
      <c r="D85" s="166" t="s">
        <v>136</v>
      </c>
      <c r="E85" s="176">
        <v>1</v>
      </c>
      <c r="F85" s="177"/>
      <c r="G85" s="178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>
        <v>57</v>
      </c>
      <c r="B86" s="180" t="s">
        <v>231</v>
      </c>
      <c r="C86" s="192" t="s">
        <v>232</v>
      </c>
      <c r="D86" s="193" t="s">
        <v>0</v>
      </c>
      <c r="E86" s="194"/>
      <c r="F86" s="195"/>
      <c r="G86" s="184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117</v>
      </c>
      <c r="T86" s="157" t="s">
        <v>117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85" t="s">
        <v>114</v>
      </c>
      <c r="B87" s="186" t="s">
        <v>75</v>
      </c>
      <c r="C87" s="187" t="s">
        <v>76</v>
      </c>
      <c r="D87" s="188"/>
      <c r="E87" s="189"/>
      <c r="F87" s="190"/>
      <c r="G87" s="191">
        <f>SUMIF(AG88:AG88,"&lt;&gt;NOR",G88:G88)</f>
        <v>0</v>
      </c>
      <c r="H87" s="159"/>
      <c r="I87" s="159">
        <f>SUM(I88:I88)</f>
        <v>0</v>
      </c>
      <c r="J87" s="159"/>
      <c r="K87" s="159">
        <f>SUM(K88:K88)</f>
        <v>0</v>
      </c>
      <c r="L87" s="159"/>
      <c r="M87" s="159">
        <f>SUM(M88:M88)</f>
        <v>0</v>
      </c>
      <c r="N87" s="159"/>
      <c r="O87" s="159">
        <f>SUM(O88:O88)</f>
        <v>0</v>
      </c>
      <c r="P87" s="159"/>
      <c r="Q87" s="159">
        <f>SUM(Q88:Q88)</f>
        <v>0</v>
      </c>
      <c r="R87" s="159"/>
      <c r="S87" s="159"/>
      <c r="T87" s="159"/>
      <c r="U87" s="159"/>
      <c r="V87" s="159">
        <f>SUM(V88:V88)</f>
        <v>0</v>
      </c>
      <c r="W87" s="159"/>
      <c r="AG87" t="s">
        <v>115</v>
      </c>
    </row>
    <row r="88" spans="1:60" ht="33.75" outlineLevel="1" x14ac:dyDescent="0.2">
      <c r="A88" s="167">
        <v>58</v>
      </c>
      <c r="B88" s="168" t="s">
        <v>233</v>
      </c>
      <c r="C88" s="169" t="s">
        <v>314</v>
      </c>
      <c r="D88" s="165" t="s">
        <v>136</v>
      </c>
      <c r="E88" s="170">
        <v>2</v>
      </c>
      <c r="F88" s="171"/>
      <c r="G88" s="172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152</v>
      </c>
      <c r="T88" s="157" t="s">
        <v>153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234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85" t="s">
        <v>114</v>
      </c>
      <c r="B89" s="186" t="s">
        <v>77</v>
      </c>
      <c r="C89" s="187" t="s">
        <v>78</v>
      </c>
      <c r="D89" s="188"/>
      <c r="E89" s="189"/>
      <c r="F89" s="190"/>
      <c r="G89" s="191">
        <f>SUMIF(AG90:AG97,"&lt;&gt;NOR",G90:G97)</f>
        <v>0</v>
      </c>
      <c r="H89" s="159"/>
      <c r="I89" s="159">
        <f>SUM(I90:I97)</f>
        <v>0</v>
      </c>
      <c r="J89" s="159"/>
      <c r="K89" s="159">
        <f>SUM(K90:K97)</f>
        <v>0</v>
      </c>
      <c r="L89" s="159"/>
      <c r="M89" s="159">
        <f>SUM(M90:M97)</f>
        <v>0</v>
      </c>
      <c r="N89" s="159"/>
      <c r="O89" s="159">
        <f>SUM(O90:O97)</f>
        <v>0.02</v>
      </c>
      <c r="P89" s="159"/>
      <c r="Q89" s="159">
        <f>SUM(Q90:Q97)</f>
        <v>0</v>
      </c>
      <c r="R89" s="159"/>
      <c r="S89" s="159"/>
      <c r="T89" s="159"/>
      <c r="U89" s="159"/>
      <c r="V89" s="159">
        <f>SUM(V90:V97)</f>
        <v>3.7800000000000002</v>
      </c>
      <c r="W89" s="159"/>
      <c r="AG89" t="s">
        <v>115</v>
      </c>
    </row>
    <row r="90" spans="1:60" outlineLevel="1" x14ac:dyDescent="0.2">
      <c r="A90" s="173">
        <v>59</v>
      </c>
      <c r="B90" s="174" t="s">
        <v>235</v>
      </c>
      <c r="C90" s="175" t="s">
        <v>315</v>
      </c>
      <c r="D90" s="164" t="s">
        <v>286</v>
      </c>
      <c r="E90" s="176">
        <v>3.1960000000000002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117</v>
      </c>
      <c r="T90" s="157" t="s">
        <v>117</v>
      </c>
      <c r="U90" s="157">
        <v>0.33100000000000002</v>
      </c>
      <c r="V90" s="157">
        <f>ROUND(E90*U90,2)</f>
        <v>1.06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9"/>
      <c r="B91" s="180"/>
      <c r="C91" s="181" t="s">
        <v>236</v>
      </c>
      <c r="D91" s="182"/>
      <c r="E91" s="183">
        <v>3.1960000000000002</v>
      </c>
      <c r="F91" s="184"/>
      <c r="G91" s="1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7">
        <v>60</v>
      </c>
      <c r="B92" s="168" t="s">
        <v>237</v>
      </c>
      <c r="C92" s="169" t="s">
        <v>238</v>
      </c>
      <c r="D92" s="164" t="s">
        <v>286</v>
      </c>
      <c r="E92" s="170">
        <v>3.1960000000000002</v>
      </c>
      <c r="F92" s="171"/>
      <c r="G92" s="17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2.5000000000000001E-3</v>
      </c>
      <c r="O92" s="157">
        <f>ROUND(E92*N92,2)</f>
        <v>0.01</v>
      </c>
      <c r="P92" s="157">
        <v>0</v>
      </c>
      <c r="Q92" s="157">
        <f>ROUND(E92*P92,2)</f>
        <v>0</v>
      </c>
      <c r="R92" s="157"/>
      <c r="S92" s="157" t="s">
        <v>239</v>
      </c>
      <c r="T92" s="157" t="s">
        <v>239</v>
      </c>
      <c r="U92" s="157">
        <v>0.85</v>
      </c>
      <c r="V92" s="157">
        <f>ROUND(E92*U92,2)</f>
        <v>2.72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61</v>
      </c>
      <c r="B93" s="174" t="s">
        <v>240</v>
      </c>
      <c r="C93" s="175" t="s">
        <v>281</v>
      </c>
      <c r="D93" s="164" t="s">
        <v>286</v>
      </c>
      <c r="E93" s="176">
        <v>3.1960000000000002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4.0000000000000002E-4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/>
      <c r="B94" s="180"/>
      <c r="C94" s="181" t="s">
        <v>236</v>
      </c>
      <c r="D94" s="182"/>
      <c r="E94" s="183">
        <v>3.1960000000000002</v>
      </c>
      <c r="F94" s="184"/>
      <c r="G94" s="1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62</v>
      </c>
      <c r="B95" s="174" t="s">
        <v>241</v>
      </c>
      <c r="C95" s="175" t="s">
        <v>292</v>
      </c>
      <c r="D95" s="164" t="s">
        <v>286</v>
      </c>
      <c r="E95" s="176">
        <v>3.5156000000000001</v>
      </c>
      <c r="F95" s="177"/>
      <c r="G95" s="178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1.5399999999999999E-3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152</v>
      </c>
      <c r="T95" s="157" t="s">
        <v>159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/>
      <c r="B96" s="180"/>
      <c r="C96" s="181" t="s">
        <v>242</v>
      </c>
      <c r="D96" s="182"/>
      <c r="E96" s="183">
        <v>3.5156000000000001</v>
      </c>
      <c r="F96" s="184"/>
      <c r="G96" s="1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9">
        <v>63</v>
      </c>
      <c r="B97" s="180" t="s">
        <v>243</v>
      </c>
      <c r="C97" s="192" t="s">
        <v>244</v>
      </c>
      <c r="D97" s="193" t="s">
        <v>0</v>
      </c>
      <c r="E97" s="194"/>
      <c r="F97" s="195"/>
      <c r="G97" s="184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85" t="s">
        <v>114</v>
      </c>
      <c r="B98" s="186" t="s">
        <v>79</v>
      </c>
      <c r="C98" s="187" t="s">
        <v>80</v>
      </c>
      <c r="D98" s="188"/>
      <c r="E98" s="189"/>
      <c r="F98" s="190"/>
      <c r="G98" s="191">
        <f>SUMIF(AG99:AG106,"&lt;&gt;NOR",G99:G106)</f>
        <v>0</v>
      </c>
      <c r="H98" s="159"/>
      <c r="I98" s="159">
        <f>SUM(I99:I106)</f>
        <v>0</v>
      </c>
      <c r="J98" s="159"/>
      <c r="K98" s="159">
        <f>SUM(K99:K106)</f>
        <v>0</v>
      </c>
      <c r="L98" s="159"/>
      <c r="M98" s="159">
        <f>SUM(M99:M106)</f>
        <v>0</v>
      </c>
      <c r="N98" s="159"/>
      <c r="O98" s="159">
        <f>SUM(O99:O106)</f>
        <v>1.85</v>
      </c>
      <c r="P98" s="159"/>
      <c r="Q98" s="159">
        <f>SUM(Q99:Q106)</f>
        <v>0</v>
      </c>
      <c r="R98" s="159"/>
      <c r="S98" s="159"/>
      <c r="T98" s="159"/>
      <c r="U98" s="159"/>
      <c r="V98" s="159">
        <f>SUM(V99:V106)</f>
        <v>39.54</v>
      </c>
      <c r="W98" s="159"/>
      <c r="AG98" t="s">
        <v>115</v>
      </c>
    </row>
    <row r="99" spans="1:60" ht="22.5" outlineLevel="1" x14ac:dyDescent="0.2">
      <c r="A99" s="173">
        <v>64</v>
      </c>
      <c r="B99" s="174" t="s">
        <v>245</v>
      </c>
      <c r="C99" s="175" t="s">
        <v>282</v>
      </c>
      <c r="D99" s="164" t="s">
        <v>286</v>
      </c>
      <c r="E99" s="176">
        <v>24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2.9999999999999997E-4</v>
      </c>
      <c r="O99" s="157">
        <f>ROUND(E99*N99,2)</f>
        <v>0.01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173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9"/>
      <c r="B100" s="180"/>
      <c r="C100" s="181">
        <v>24</v>
      </c>
      <c r="D100" s="182"/>
      <c r="E100" s="183">
        <v>24</v>
      </c>
      <c r="F100" s="184"/>
      <c r="G100" s="1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65</v>
      </c>
      <c r="B101" s="174" t="s">
        <v>246</v>
      </c>
      <c r="C101" s="175" t="s">
        <v>302</v>
      </c>
      <c r="D101" s="164" t="s">
        <v>286</v>
      </c>
      <c r="E101" s="176">
        <v>28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5.5800000000000002E-2</v>
      </c>
      <c r="O101" s="157">
        <f>ROUND(E101*N101,2)</f>
        <v>1.56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1.3480000000000001</v>
      </c>
      <c r="V101" s="157">
        <f>ROUND(E101*U101,2)</f>
        <v>37.74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9"/>
      <c r="B102" s="180"/>
      <c r="C102" s="181">
        <v>24</v>
      </c>
      <c r="D102" s="182"/>
      <c r="E102" s="183">
        <v>24</v>
      </c>
      <c r="F102" s="184"/>
      <c r="G102" s="1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7">
        <v>66</v>
      </c>
      <c r="B103" s="168" t="s">
        <v>247</v>
      </c>
      <c r="C103" s="169" t="s">
        <v>313</v>
      </c>
      <c r="D103" s="165" t="s">
        <v>148</v>
      </c>
      <c r="E103" s="170">
        <v>15</v>
      </c>
      <c r="F103" s="171"/>
      <c r="G103" s="172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0.12</v>
      </c>
      <c r="V103" s="157">
        <f>ROUND(E103*U103,2)</f>
        <v>1.8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3">
        <v>67</v>
      </c>
      <c r="B104" s="174" t="s">
        <v>248</v>
      </c>
      <c r="C104" s="175" t="s">
        <v>303</v>
      </c>
      <c r="D104" s="164" t="s">
        <v>286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0.01</v>
      </c>
      <c r="O104" s="157">
        <f>ROUND(E104*N104,2)</f>
        <v>0.28000000000000003</v>
      </c>
      <c r="P104" s="157">
        <v>0</v>
      </c>
      <c r="Q104" s="157">
        <f>ROUND(E104*P104,2)</f>
        <v>0</v>
      </c>
      <c r="R104" s="157" t="s">
        <v>249</v>
      </c>
      <c r="S104" s="157" t="s">
        <v>117</v>
      </c>
      <c r="T104" s="157" t="s">
        <v>153</v>
      </c>
      <c r="U104" s="157">
        <v>0</v>
      </c>
      <c r="V104" s="157">
        <f>ROUND(E104*U104,2)</f>
        <v>0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234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/>
      <c r="B105" s="180"/>
      <c r="C105" s="181" t="s">
        <v>300</v>
      </c>
      <c r="D105" s="182"/>
      <c r="E105" s="183">
        <v>28</v>
      </c>
      <c r="F105" s="184"/>
      <c r="G105" s="1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9">
        <v>68</v>
      </c>
      <c r="B106" s="180" t="s">
        <v>250</v>
      </c>
      <c r="C106" s="192" t="s">
        <v>251</v>
      </c>
      <c r="D106" s="193" t="s">
        <v>0</v>
      </c>
      <c r="E106" s="194"/>
      <c r="F106" s="195"/>
      <c r="G106" s="184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5" t="s">
        <v>114</v>
      </c>
      <c r="B107" s="186" t="s">
        <v>81</v>
      </c>
      <c r="C107" s="187" t="s">
        <v>82</v>
      </c>
      <c r="D107" s="188"/>
      <c r="E107" s="189"/>
      <c r="F107" s="190"/>
      <c r="G107" s="191">
        <f>SUMIF(AG108:AG110,"&lt;&gt;NOR",G108:G110)</f>
        <v>0</v>
      </c>
      <c r="H107" s="159"/>
      <c r="I107" s="159">
        <f>SUM(I108:I110)</f>
        <v>0</v>
      </c>
      <c r="J107" s="159"/>
      <c r="K107" s="159">
        <f>SUM(K108:K110)</f>
        <v>0</v>
      </c>
      <c r="L107" s="159"/>
      <c r="M107" s="159">
        <f>SUM(M108:M110)</f>
        <v>0</v>
      </c>
      <c r="N107" s="159"/>
      <c r="O107" s="159">
        <f>SUM(O108:O110)</f>
        <v>0</v>
      </c>
      <c r="P107" s="159"/>
      <c r="Q107" s="159">
        <f>SUM(Q108:Q110)</f>
        <v>0</v>
      </c>
      <c r="R107" s="159"/>
      <c r="S107" s="159"/>
      <c r="T107" s="159"/>
      <c r="U107" s="159"/>
      <c r="V107" s="159">
        <f>SUM(V108:V110)</f>
        <v>0.51</v>
      </c>
      <c r="W107" s="159"/>
      <c r="AG107" t="s">
        <v>115</v>
      </c>
    </row>
    <row r="108" spans="1:60" outlineLevel="1" x14ac:dyDescent="0.2">
      <c r="A108" s="173">
        <v>69</v>
      </c>
      <c r="B108" s="174" t="s">
        <v>252</v>
      </c>
      <c r="C108" s="175" t="s">
        <v>253</v>
      </c>
      <c r="D108" s="164" t="s">
        <v>286</v>
      </c>
      <c r="E108" s="176">
        <v>3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7.6999999999999996E-4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9.7439999999999999E-2</v>
      </c>
      <c r="V108" s="157">
        <f>ROUND(E108*U108,2)</f>
        <v>0.28999999999999998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9"/>
      <c r="B109" s="180"/>
      <c r="C109" s="181"/>
      <c r="D109" s="182"/>
      <c r="E109" s="183"/>
      <c r="F109" s="184"/>
      <c r="G109" s="1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70</v>
      </c>
      <c r="B110" s="168" t="s">
        <v>254</v>
      </c>
      <c r="C110" s="169" t="s">
        <v>299</v>
      </c>
      <c r="D110" s="164" t="s">
        <v>286</v>
      </c>
      <c r="E110" s="170">
        <v>3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4.6000000000000001E-4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117</v>
      </c>
      <c r="U110" s="157">
        <v>7.3099999999999998E-2</v>
      </c>
      <c r="V110" s="157">
        <f>ROUND(E110*U110,2)</f>
        <v>0.22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85" t="s">
        <v>114</v>
      </c>
      <c r="B111" s="186" t="s">
        <v>83</v>
      </c>
      <c r="C111" s="187" t="s">
        <v>84</v>
      </c>
      <c r="D111" s="188"/>
      <c r="E111" s="189"/>
      <c r="F111" s="190"/>
      <c r="G111" s="191">
        <f>SUMIF(AG112:AG112,"&lt;&gt;NOR",G112:G112)</f>
        <v>0</v>
      </c>
      <c r="H111" s="159"/>
      <c r="I111" s="159">
        <f>SUM(I112:I112)</f>
        <v>0</v>
      </c>
      <c r="J111" s="159"/>
      <c r="K111" s="159">
        <f>SUM(K112:K112)</f>
        <v>0</v>
      </c>
      <c r="L111" s="159"/>
      <c r="M111" s="159">
        <f>SUM(M112:M112)</f>
        <v>0</v>
      </c>
      <c r="N111" s="159"/>
      <c r="O111" s="159">
        <f>SUM(O112:O112)</f>
        <v>0</v>
      </c>
      <c r="P111" s="159"/>
      <c r="Q111" s="159">
        <f>SUM(Q112:Q112)</f>
        <v>0</v>
      </c>
      <c r="R111" s="159"/>
      <c r="S111" s="159"/>
      <c r="T111" s="159"/>
      <c r="U111" s="159"/>
      <c r="V111" s="159">
        <f>SUM(V112:V112)</f>
        <v>0</v>
      </c>
      <c r="W111" s="159"/>
      <c r="AG111" t="s">
        <v>115</v>
      </c>
    </row>
    <row r="112" spans="1:60" ht="22.5" outlineLevel="1" x14ac:dyDescent="0.2">
      <c r="A112" s="167">
        <v>71</v>
      </c>
      <c r="B112" s="168" t="s">
        <v>255</v>
      </c>
      <c r="C112" s="169" t="s">
        <v>293</v>
      </c>
      <c r="D112" s="165" t="s">
        <v>156</v>
      </c>
      <c r="E112" s="170">
        <v>1</v>
      </c>
      <c r="F112" s="171"/>
      <c r="G112" s="172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152</v>
      </c>
      <c r="T112" s="157" t="s">
        <v>153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5" t="s">
        <v>114</v>
      </c>
      <c r="B113" s="186" t="s">
        <v>85</v>
      </c>
      <c r="C113" s="187" t="s">
        <v>86</v>
      </c>
      <c r="D113" s="188"/>
      <c r="E113" s="189"/>
      <c r="F113" s="190"/>
      <c r="G113" s="191">
        <f>SUMIF(AG114:AG119,"&lt;&gt;NOR",G114:G119)</f>
        <v>0</v>
      </c>
      <c r="H113" s="159"/>
      <c r="I113" s="159">
        <f>SUM(I114:I119)</f>
        <v>0</v>
      </c>
      <c r="J113" s="159"/>
      <c r="K113" s="159">
        <f>SUM(K114:K119)</f>
        <v>0</v>
      </c>
      <c r="L113" s="159"/>
      <c r="M113" s="159">
        <f>SUM(M114:M119)</f>
        <v>0</v>
      </c>
      <c r="N113" s="159"/>
      <c r="O113" s="159">
        <f>SUM(O114:O119)</f>
        <v>0</v>
      </c>
      <c r="P113" s="159"/>
      <c r="Q113" s="159">
        <f>SUM(Q114:Q119)</f>
        <v>0</v>
      </c>
      <c r="R113" s="159"/>
      <c r="S113" s="159"/>
      <c r="T113" s="159"/>
      <c r="U113" s="159"/>
      <c r="V113" s="159">
        <f>SUM(V114:V119)</f>
        <v>7.68</v>
      </c>
      <c r="W113" s="159"/>
      <c r="AG113" t="s">
        <v>115</v>
      </c>
    </row>
    <row r="114" spans="1:60" outlineLevel="1" x14ac:dyDescent="0.2">
      <c r="A114" s="167">
        <v>72</v>
      </c>
      <c r="B114" s="168" t="s">
        <v>256</v>
      </c>
      <c r="C114" s="169" t="s">
        <v>257</v>
      </c>
      <c r="D114" s="165" t="s">
        <v>164</v>
      </c>
      <c r="E114" s="170">
        <v>1.774</v>
      </c>
      <c r="F114" s="171"/>
      <c r="G114" s="172">
        <f t="shared" ref="G114:G119" si="22">ROUND(E114*F114,2)</f>
        <v>0</v>
      </c>
      <c r="H114" s="158"/>
      <c r="I114" s="157">
        <f t="shared" ref="I114:I119" si="23">ROUND(E114*H114,2)</f>
        <v>0</v>
      </c>
      <c r="J114" s="158"/>
      <c r="K114" s="157">
        <f t="shared" ref="K114:K119" si="24">ROUND(E114*J114,2)</f>
        <v>0</v>
      </c>
      <c r="L114" s="157">
        <v>15</v>
      </c>
      <c r="M114" s="157">
        <f t="shared" ref="M114:M119" si="25">G114*(1+L114/100)</f>
        <v>0</v>
      </c>
      <c r="N114" s="157">
        <v>0</v>
      </c>
      <c r="O114" s="157">
        <f t="shared" ref="O114:O119" si="26">ROUND(E114*N114,2)</f>
        <v>0</v>
      </c>
      <c r="P114" s="157">
        <v>0</v>
      </c>
      <c r="Q114" s="157">
        <f t="shared" ref="Q114:Q119" si="27">ROUND(E114*P114,2)</f>
        <v>0</v>
      </c>
      <c r="R114" s="157"/>
      <c r="S114" s="157" t="s">
        <v>117</v>
      </c>
      <c r="T114" s="157" t="s">
        <v>117</v>
      </c>
      <c r="U114" s="157">
        <v>0.93300000000000005</v>
      </c>
      <c r="V114" s="157">
        <f t="shared" ref="V114:V119" si="28">ROUND(E114*U114,2)</f>
        <v>1.66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73</v>
      </c>
      <c r="B115" s="168" t="s">
        <v>259</v>
      </c>
      <c r="C115" s="169" t="s">
        <v>260</v>
      </c>
      <c r="D115" s="165" t="s">
        <v>164</v>
      </c>
      <c r="E115" s="170">
        <v>5.3220000000000001</v>
      </c>
      <c r="F115" s="171"/>
      <c r="G115" s="172">
        <f t="shared" si="22"/>
        <v>0</v>
      </c>
      <c r="H115" s="158"/>
      <c r="I115" s="157">
        <f t="shared" si="23"/>
        <v>0</v>
      </c>
      <c r="J115" s="158"/>
      <c r="K115" s="157">
        <f t="shared" si="24"/>
        <v>0</v>
      </c>
      <c r="L115" s="157">
        <v>15</v>
      </c>
      <c r="M115" s="157">
        <f t="shared" si="25"/>
        <v>0</v>
      </c>
      <c r="N115" s="157">
        <v>0</v>
      </c>
      <c r="O115" s="157">
        <f t="shared" si="26"/>
        <v>0</v>
      </c>
      <c r="P115" s="157">
        <v>0</v>
      </c>
      <c r="Q115" s="157">
        <f t="shared" si="27"/>
        <v>0</v>
      </c>
      <c r="R115" s="157"/>
      <c r="S115" s="157" t="s">
        <v>117</v>
      </c>
      <c r="T115" s="157" t="s">
        <v>117</v>
      </c>
      <c r="U115" s="157">
        <v>0.65300000000000002</v>
      </c>
      <c r="V115" s="157">
        <f t="shared" si="28"/>
        <v>3.48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74</v>
      </c>
      <c r="B116" s="168" t="s">
        <v>261</v>
      </c>
      <c r="C116" s="169" t="s">
        <v>262</v>
      </c>
      <c r="D116" s="165" t="s">
        <v>164</v>
      </c>
      <c r="E116" s="170">
        <v>1.774</v>
      </c>
      <c r="F116" s="171"/>
      <c r="G116" s="172">
        <f t="shared" si="22"/>
        <v>0</v>
      </c>
      <c r="H116" s="158"/>
      <c r="I116" s="157">
        <f t="shared" si="23"/>
        <v>0</v>
      </c>
      <c r="J116" s="158"/>
      <c r="K116" s="157">
        <f t="shared" si="24"/>
        <v>0</v>
      </c>
      <c r="L116" s="157">
        <v>15</v>
      </c>
      <c r="M116" s="157">
        <f t="shared" si="25"/>
        <v>0</v>
      </c>
      <c r="N116" s="157">
        <v>0</v>
      </c>
      <c r="O116" s="157">
        <f t="shared" si="26"/>
        <v>0</v>
      </c>
      <c r="P116" s="157">
        <v>0</v>
      </c>
      <c r="Q116" s="157">
        <f t="shared" si="27"/>
        <v>0</v>
      </c>
      <c r="R116" s="157"/>
      <c r="S116" s="157" t="s">
        <v>117</v>
      </c>
      <c r="T116" s="157" t="s">
        <v>117</v>
      </c>
      <c r="U116" s="157">
        <v>0.49</v>
      </c>
      <c r="V116" s="157">
        <f t="shared" si="28"/>
        <v>0.87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75</v>
      </c>
      <c r="B117" s="168" t="s">
        <v>263</v>
      </c>
      <c r="C117" s="169" t="s">
        <v>264</v>
      </c>
      <c r="D117" s="165" t="s">
        <v>164</v>
      </c>
      <c r="E117" s="170">
        <v>15.965999999999999</v>
      </c>
      <c r="F117" s="171"/>
      <c r="G117" s="172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</v>
      </c>
      <c r="V117" s="157">
        <f t="shared" si="28"/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76</v>
      </c>
      <c r="B118" s="168" t="s">
        <v>265</v>
      </c>
      <c r="C118" s="169" t="s">
        <v>266</v>
      </c>
      <c r="D118" s="165" t="s">
        <v>164</v>
      </c>
      <c r="E118" s="170">
        <v>1.774</v>
      </c>
      <c r="F118" s="171"/>
      <c r="G118" s="172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0.94199999999999995</v>
      </c>
      <c r="V118" s="157">
        <f t="shared" si="28"/>
        <v>1.67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77</v>
      </c>
      <c r="B119" s="168" t="s">
        <v>267</v>
      </c>
      <c r="C119" s="169" t="s">
        <v>268</v>
      </c>
      <c r="D119" s="165" t="s">
        <v>164</v>
      </c>
      <c r="E119" s="170">
        <v>1.774</v>
      </c>
      <c r="F119" s="171"/>
      <c r="G119" s="172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</v>
      </c>
      <c r="V119" s="157">
        <f t="shared" si="28"/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85" t="s">
        <v>114</v>
      </c>
      <c r="B120" s="186" t="s">
        <v>88</v>
      </c>
      <c r="C120" s="187" t="s">
        <v>29</v>
      </c>
      <c r="D120" s="188"/>
      <c r="E120" s="189"/>
      <c r="F120" s="190"/>
      <c r="G120" s="191">
        <f>SUMIF(AG121:AG123,"&lt;&gt;NOR",G121:G123)</f>
        <v>0</v>
      </c>
      <c r="H120" s="159"/>
      <c r="I120" s="159">
        <f>SUM(I121:I123)</f>
        <v>0</v>
      </c>
      <c r="J120" s="159"/>
      <c r="K120" s="159">
        <f>SUM(K121:K123)</f>
        <v>0</v>
      </c>
      <c r="L120" s="159"/>
      <c r="M120" s="159">
        <f>SUM(M121:M123)</f>
        <v>0</v>
      </c>
      <c r="N120" s="159"/>
      <c r="O120" s="159">
        <f>SUM(O121:O123)</f>
        <v>0</v>
      </c>
      <c r="P120" s="159"/>
      <c r="Q120" s="159">
        <f>SUM(Q121:Q123)</f>
        <v>0</v>
      </c>
      <c r="R120" s="159"/>
      <c r="S120" s="159"/>
      <c r="T120" s="159"/>
      <c r="U120" s="159"/>
      <c r="V120" s="159">
        <f>SUM(V121:V123)</f>
        <v>0</v>
      </c>
      <c r="W120" s="159"/>
      <c r="AG120" t="s">
        <v>115</v>
      </c>
    </row>
    <row r="121" spans="1:60" outlineLevel="1" x14ac:dyDescent="0.2">
      <c r="A121" s="167">
        <v>78</v>
      </c>
      <c r="B121" s="168" t="s">
        <v>269</v>
      </c>
      <c r="C121" s="169" t="s">
        <v>270</v>
      </c>
      <c r="D121" s="165" t="s">
        <v>271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117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79</v>
      </c>
      <c r="B122" s="168" t="s">
        <v>273</v>
      </c>
      <c r="C122" s="169" t="s">
        <v>274</v>
      </c>
      <c r="D122" s="165" t="s">
        <v>271</v>
      </c>
      <c r="E122" s="170">
        <v>1</v>
      </c>
      <c r="F122" s="171"/>
      <c r="G122" s="172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152</v>
      </c>
      <c r="T122" s="157" t="s">
        <v>153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80</v>
      </c>
      <c r="B123" s="174" t="s">
        <v>275</v>
      </c>
      <c r="C123" s="175" t="s">
        <v>276</v>
      </c>
      <c r="D123" s="166" t="s">
        <v>271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152</v>
      </c>
      <c r="T123" s="157" t="s">
        <v>153</v>
      </c>
      <c r="U123" s="157">
        <v>0</v>
      </c>
      <c r="V123" s="157">
        <f>ROUND(E123*U123,2)</f>
        <v>0</v>
      </c>
      <c r="W123" s="157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272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96"/>
      <c r="B124" s="197"/>
      <c r="C124" s="198"/>
      <c r="D124" s="199"/>
      <c r="E124" s="196"/>
      <c r="F124" s="196"/>
      <c r="G124" s="19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3"/>
      <c r="B125" s="154" t="s">
        <v>31</v>
      </c>
      <c r="C125" s="162"/>
      <c r="D125" s="155"/>
      <c r="E125" s="156"/>
      <c r="F125" s="156"/>
      <c r="G125" s="160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277</v>
      </c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278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279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3"/>
      <c r="D135" s="141"/>
      <c r="AG135" t="s">
        <v>280</v>
      </c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2023-05-09T04:25:25Z</cp:lastPrinted>
  <dcterms:created xsi:type="dcterms:W3CDTF">2009-04-08T07:15:50Z</dcterms:created>
  <dcterms:modified xsi:type="dcterms:W3CDTF">2023-05-09T04:25:26Z</dcterms:modified>
</cp:coreProperties>
</file>