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" sheetId="1" r:id="rId1"/>
    <sheet name="3. Rozpočet - standard na výšku" sheetId="2" r:id="rId2"/>
  </sheets>
  <definedNames>
    <definedName name="_xlnm.Print_Titles" localSheetId="1">'3. Rozpočet - standard na výšku'!$10:$12</definedName>
  </definedNames>
  <calcPr fullCalcOnLoad="1"/>
</workbook>
</file>

<file path=xl/sharedStrings.xml><?xml version="1.0" encoding="utf-8"?>
<sst xmlns="http://schemas.openxmlformats.org/spreadsheetml/2006/main" count="599" uniqueCount="439">
  <si>
    <t xml:space="preserve">ROZPOČET  </t>
  </si>
  <si>
    <t>Stavba:   P1911-2 - Vaňkova 1011-48 byt č.2 VYPLNĚNÝ</t>
  </si>
  <si>
    <t>Objekt:   Bytová jednotka č.2 ...</t>
  </si>
  <si>
    <t xml:space="preserve">Objednatel:   </t>
  </si>
  <si>
    <t xml:space="preserve">Zhotovitel:   </t>
  </si>
  <si>
    <t xml:space="preserve">Zpracoval:   </t>
  </si>
  <si>
    <t xml:space="preserve">Místo:   </t>
  </si>
  <si>
    <t>Datum:   10. 5. 2023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</si>
  <si>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</si>
  <si>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</si>
  <si>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</si>
  <si>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</si>
  <si>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</si>
  <si>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</si>
  <si>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</si>
  <si>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Hmotnost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</si>
  <si>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</si>
  <si>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</si>
  <si>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</si>
  <si>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</si>
  <si>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</si>
  <si>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</si>
  <si>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</si>
  <si>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</si>
  <si>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</si>
  <si>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</si>
  <si>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Svislé a kompletní konstrukce   </t>
  </si>
  <si>
    <t>346244353</t>
  </si>
  <si>
    <t xml:space="preserve">Obezdívka koupelnových van ploch rovných tl 75 mm z pórobetonových přesných tvárnic   </t>
  </si>
  <si>
    <t>m2</t>
  </si>
  <si>
    <t xml:space="preserve">Úpravy povrchů, podlahy a osazování výplní   </t>
  </si>
  <si>
    <t>342264051T3</t>
  </si>
  <si>
    <t xml:space="preserve">Podhled sádrokartónový na závěsnou ocel. konstr., desky standard impreg. tl. 12,5 mm bez izolace   </t>
  </si>
  <si>
    <t>713111221RK2</t>
  </si>
  <si>
    <t xml:space="preserve">Montáž pározábrany závěsného podhledu s přelepením spojů, vč. Dodávky pározábrany   </t>
  </si>
  <si>
    <t>612131121</t>
  </si>
  <si>
    <t xml:space="preserve">Penetrační disperzní nátěr vnitřních stěn nanášený ručně   </t>
  </si>
  <si>
    <t>612142001</t>
  </si>
  <si>
    <t xml:space="preserve">Potažení vnitřních stěn sklovláknitým pletivem vtlačeným do tenkovrstvé hmoty   </t>
  </si>
  <si>
    <t>612311131</t>
  </si>
  <si>
    <t xml:space="preserve">Potažení vnitřních stěn vápenným štukem tloušťky do 3 mm   </t>
  </si>
  <si>
    <t>612321111</t>
  </si>
  <si>
    <t xml:space="preserve">Vápenocementová omítka hrubá jednovrstvá zatřená vnitřních stěn nanášená ručně   </t>
  </si>
  <si>
    <t>632441112</t>
  </si>
  <si>
    <t xml:space="preserve">Potěr anhydritový samonivelační tl do 30 mm ze suchých směsí   </t>
  </si>
  <si>
    <t>642944121</t>
  </si>
  <si>
    <t xml:space="preserve">Osazování ocelových zárubní dodatečné pl do 2,5 m2   </t>
  </si>
  <si>
    <t>kus</t>
  </si>
  <si>
    <t>55331521</t>
  </si>
  <si>
    <t xml:space="preserve">zárubeň ocelová pro sádrokarton 100 700 L/P   </t>
  </si>
  <si>
    <t>9</t>
  </si>
  <si>
    <t xml:space="preserve">Ostatní konstrukce a práce, bourání   </t>
  </si>
  <si>
    <t>784111001</t>
  </si>
  <si>
    <t xml:space="preserve">Oprášení (ometení ) podkladu v místnostech výšky do 3,80 m   </t>
  </si>
  <si>
    <t>784111011</t>
  </si>
  <si>
    <t xml:space="preserve">Obroušení podkladu omítnutého v místnostech výšky do 3,80 m   </t>
  </si>
  <si>
    <t>952901111</t>
  </si>
  <si>
    <t xml:space="preserve">Vyčištění budov bytové a občanské výstavby při výšce podlaží do 4 m   </t>
  </si>
  <si>
    <t>962084121</t>
  </si>
  <si>
    <t xml:space="preserve">Bourání příček umakartových tl do 50 mm   </t>
  </si>
  <si>
    <t>997</t>
  </si>
  <si>
    <t xml:space="preserve">Přesun sutě   </t>
  </si>
  <si>
    <t>997013157</t>
  </si>
  <si>
    <t xml:space="preserve">Vnitrostaveništní doprava suti a vybouraných hmot pro budovy v do 24 m s omezením mechanizace   </t>
  </si>
  <si>
    <t>t</t>
  </si>
  <si>
    <t>997013219</t>
  </si>
  <si>
    <t xml:space="preserve">Příplatek k vnitrostaveništní dopravě suti a vybouraných hmot za zvětšenou dopravu suti ZKD 10 m   </t>
  </si>
  <si>
    <t>997013501</t>
  </si>
  <si>
    <t xml:space="preserve">Odvoz suti a vybouraných hmot na skládku nebo meziskládku do 1 km se složením   </t>
  </si>
  <si>
    <t>997013509</t>
  </si>
  <si>
    <t xml:space="preserve">Příplatek k odvozu suti a vybouraných hmot na skládku ZKD 1 km přes 1 km   </t>
  </si>
  <si>
    <t>997013831</t>
  </si>
  <si>
    <t xml:space="preserve">Poplatek za uložení na skládce (skládkovné) stavebního odpadu směsného kód odpadu 170 904   </t>
  </si>
  <si>
    <t>998</t>
  </si>
  <si>
    <t xml:space="preserve">Přesun hmot   </t>
  </si>
  <si>
    <t>998011003</t>
  </si>
  <si>
    <t xml:space="preserve">Přesun hmot pro budovy zděné v do 24 m   </t>
  </si>
  <si>
    <t>PSV</t>
  </si>
  <si>
    <t xml:space="preserve">Práce a dodávky PSV   </t>
  </si>
  <si>
    <t>711</t>
  </si>
  <si>
    <t xml:space="preserve">Izolace proti vodě, vlhkosti a plynům   </t>
  </si>
  <si>
    <t>711191201</t>
  </si>
  <si>
    <t xml:space="preserve">Provedení izolace hydroizolační stěrkou vodorovné na betonu, 2 vrstvy   </t>
  </si>
  <si>
    <t>711192201</t>
  </si>
  <si>
    <t xml:space="preserve">Provedení izolace hydroizolační stěrkou svislé na betonu, 2 vrstvy   </t>
  </si>
  <si>
    <t>24617150</t>
  </si>
  <si>
    <t xml:space="preserve">hmota nátěrová hydroizolační elastická na beton nebo omítku   </t>
  </si>
  <si>
    <t>kg</t>
  </si>
  <si>
    <t>711199095</t>
  </si>
  <si>
    <t xml:space="preserve">Příplatek k izolacím proti zemní vlhkosti za plochu do 10 m2 natěradly za studena nebo za horka   </t>
  </si>
  <si>
    <t>711199101</t>
  </si>
  <si>
    <t xml:space="preserve">Provedení těsnícího pásu do spoje dilatační nebo styčné spáry podlaha - stěna   </t>
  </si>
  <si>
    <t>m</t>
  </si>
  <si>
    <t>711199102</t>
  </si>
  <si>
    <t xml:space="preserve">Provedení těsnícího koutu pro vnější nebo vnitřní roh spáry podlaha - stěna   </t>
  </si>
  <si>
    <t>28355020</t>
  </si>
  <si>
    <t xml:space="preserve">páska pružná těsnící š 80mm   </t>
  </si>
  <si>
    <t>998711103</t>
  </si>
  <si>
    <t xml:space="preserve">Přesun hmot tonážní pro izolace proti vodě, vlhkosti a plynům v objektech výšky do 60 m   </t>
  </si>
  <si>
    <t>721</t>
  </si>
  <si>
    <t xml:space="preserve">Zdravotechnika - vnitřní kanalizace   </t>
  </si>
  <si>
    <t>721171808</t>
  </si>
  <si>
    <t xml:space="preserve">Demontáž potrubí z PVC do D 114   </t>
  </si>
  <si>
    <t>721173706</t>
  </si>
  <si>
    <t xml:space="preserve">Potrubí kanalizační z PE odpadní DN 100   </t>
  </si>
  <si>
    <t>721173722</t>
  </si>
  <si>
    <t xml:space="preserve">Potrubí kanalizační z PE připojovací DN 40   </t>
  </si>
  <si>
    <t>721173724</t>
  </si>
  <si>
    <t xml:space="preserve">Potrubí kanalizační z PE připojovací DN 70   </t>
  </si>
  <si>
    <t>721220801</t>
  </si>
  <si>
    <t xml:space="preserve">Demontáž uzávěrek zápachových DN 70   </t>
  </si>
  <si>
    <t>721290111</t>
  </si>
  <si>
    <t xml:space="preserve">Zkouška těsnosti potrubí kanalizace vodou do DN 125   </t>
  </si>
  <si>
    <t>998721103</t>
  </si>
  <si>
    <t xml:space="preserve">Přesun hmot tonážní pro vnitřní kanalizace v objektech v do 24 m   </t>
  </si>
  <si>
    <t>722</t>
  </si>
  <si>
    <t xml:space="preserve">Zdravotechnika - vnitřní vodovod   </t>
  </si>
  <si>
    <t>722170801</t>
  </si>
  <si>
    <t xml:space="preserve">Demontáž rozvodů vody z plastů do D 25   </t>
  </si>
  <si>
    <t>722176113</t>
  </si>
  <si>
    <t xml:space="preserve">Montáž potrubí plastové spojované svary polyfuzně do D 25 mm   </t>
  </si>
  <si>
    <t>28615150</t>
  </si>
  <si>
    <t xml:space="preserve">trubka vodovodní tlaková PPR řada PN 20 D 16mm dl 4m   </t>
  </si>
  <si>
    <t>28615152</t>
  </si>
  <si>
    <t xml:space="preserve">trubka vodovodní tlaková PPR řada PN 20 D 20mm dl 4m   </t>
  </si>
  <si>
    <t>28615153</t>
  </si>
  <si>
    <t xml:space="preserve">trubka vodovodní tlaková PPR řada PN 20 D 25mm dl 4m   </t>
  </si>
  <si>
    <t>722179191</t>
  </si>
  <si>
    <t xml:space="preserve">Příplatek k rozvodu vody z plastů za malý rozsah prací na zakázce do 20 m   </t>
  </si>
  <si>
    <t>soubor</t>
  </si>
  <si>
    <t>722179192</t>
  </si>
  <si>
    <t xml:space="preserve">Příplatek k rozvodu vody z plastů za potrubí do D 32 mm do 15 svarů   </t>
  </si>
  <si>
    <t>722290215</t>
  </si>
  <si>
    <t xml:space="preserve">Zkouška těsnosti vodovodního potrubí hrdlového nebo přírubového do DN 100   </t>
  </si>
  <si>
    <t>722290234</t>
  </si>
  <si>
    <t xml:space="preserve">Proplach a dezinfekce vodovodního potrubí do DN 80   </t>
  </si>
  <si>
    <t>998722103</t>
  </si>
  <si>
    <t xml:space="preserve">Přesun hmot tonážní pro vnitřní vodovod v objektech v do 24 m   </t>
  </si>
  <si>
    <t>723</t>
  </si>
  <si>
    <t xml:space="preserve">Zdravotechnika - vnitřní plynovod   </t>
  </si>
  <si>
    <t>723120804</t>
  </si>
  <si>
    <t xml:space="preserve">Demontáž potrubí ocelové závitové svařované do DN 25   </t>
  </si>
  <si>
    <t>723150402</t>
  </si>
  <si>
    <t xml:space="preserve">Potrubí plyn ocelové z ušlechtilé oceli spojované lisováním DN 15   </t>
  </si>
  <si>
    <t>723181002</t>
  </si>
  <si>
    <t xml:space="preserve">Potrubí měděné měkké spojované lisováním DN 15 ZTI   </t>
  </si>
  <si>
    <t>723190105</t>
  </si>
  <si>
    <t xml:space="preserve">Přípojka plynovodní nerezová hadice G1/2 F x G1/2 F délky 100 cm spojovaná na závit   </t>
  </si>
  <si>
    <t>723190901</t>
  </si>
  <si>
    <t xml:space="preserve">Uzavření,otevření plynovodního potrubí při opravě   </t>
  </si>
  <si>
    <t>723190907</t>
  </si>
  <si>
    <t xml:space="preserve">Odvzdušnění nebo napuštění plynovodního potrubí   </t>
  </si>
  <si>
    <t>723190909</t>
  </si>
  <si>
    <t xml:space="preserve">Zkouška těsnosti potrubí plynovodního   </t>
  </si>
  <si>
    <t>998723103</t>
  </si>
  <si>
    <t xml:space="preserve">Přesun hmot tonážní pro vnitřní plynovod v objektech v přes 12 do 24 m   </t>
  </si>
  <si>
    <t>725</t>
  </si>
  <si>
    <t xml:space="preserve">Zdravotechnika - zařizovací předměty   </t>
  </si>
  <si>
    <t>725110811</t>
  </si>
  <si>
    <t xml:space="preserve">Demontáž klozetů splachovací s nádrží   </t>
  </si>
  <si>
    <t>725112001</t>
  </si>
  <si>
    <t xml:space="preserve">Klozet keramický standardní samostatně stojící s hlubokým splachováním odpad vodorovný   </t>
  </si>
  <si>
    <t>725210821</t>
  </si>
  <si>
    <t xml:space="preserve">Demontáž umyvadel bez výtokových armatur   </t>
  </si>
  <si>
    <t>725211602</t>
  </si>
  <si>
    <t xml:space="preserve">Umyvadlo keramické připevněné na stěnu šrouby bílé bez krytu na sifon 550 mm   </t>
  </si>
  <si>
    <t>725220841</t>
  </si>
  <si>
    <t xml:space="preserve">Demontáž van ocelová   </t>
  </si>
  <si>
    <t>725222116</t>
  </si>
  <si>
    <t xml:space="preserve">Vana bez armatur výtokových akrylátová se zápachovou uzávěrkou 1500x700 mm   </t>
  </si>
  <si>
    <t>725810811</t>
  </si>
  <si>
    <t xml:space="preserve">Demontáž ventilů výtokových nástěnných   </t>
  </si>
  <si>
    <t>725811115</t>
  </si>
  <si>
    <t xml:space="preserve">Ventil nástěnný pevný výtok G1/2x80 mm   </t>
  </si>
  <si>
    <t>725820801</t>
  </si>
  <si>
    <t xml:space="preserve">Demontáž baterie nástěnné do G 3 / 4   </t>
  </si>
  <si>
    <t>725822611</t>
  </si>
  <si>
    <t xml:space="preserve">Baterie umyvadlová stojánková páková bez výpusti   </t>
  </si>
  <si>
    <t>725831313</t>
  </si>
  <si>
    <t xml:space="preserve">Baterie vanová nástěnná páková s příslušenstvím a pohyblivým držákem   </t>
  </si>
  <si>
    <t>725865501</t>
  </si>
  <si>
    <t xml:space="preserve">Odpadní souprava DN 40/50 se zápachovou uzávěrkou pro vanu, ovládání bovdenem   </t>
  </si>
  <si>
    <t>725869101</t>
  </si>
  <si>
    <t xml:space="preserve">Montáž zápachových uzávěrek do DN 40   </t>
  </si>
  <si>
    <t>55161837</t>
  </si>
  <si>
    <t xml:space="preserve">uzávěrka zápachová pro pračku a myčku nástěnná PP-bílá DN 40   </t>
  </si>
  <si>
    <t>ZUU</t>
  </si>
  <si>
    <t xml:space="preserve">Zápachová uzávěra - sifon pro umyvadla, provedení chrom   </t>
  </si>
  <si>
    <t>725980123</t>
  </si>
  <si>
    <t xml:space="preserve">Dvířka 40/20 vč. montáže a začištění k obkladu vanové dvířka na magnet   </t>
  </si>
  <si>
    <t>998725103</t>
  </si>
  <si>
    <t xml:space="preserve">Přesun hmot tonážní pro zařizovací předměty v objektech v do 24 m   </t>
  </si>
  <si>
    <t>OIM</t>
  </si>
  <si>
    <t xml:space="preserve">Ostatní instalační materiál nutný pro dopojení zařizovacích předmětů (pancéřové hadičky, těsnění atd...)   </t>
  </si>
  <si>
    <t>kpl</t>
  </si>
  <si>
    <t>726</t>
  </si>
  <si>
    <t xml:space="preserve">Zdravotechnika - předstěnové instalace   </t>
  </si>
  <si>
    <t>726131001</t>
  </si>
  <si>
    <t xml:space="preserve">Instalační předstěna - umyvadlo do v 1120 mm se stojánkovou baterií do lehkých stěn s kovovou kcí   </t>
  </si>
  <si>
    <t>998726113</t>
  </si>
  <si>
    <t xml:space="preserve">Přesun hmot tonážní pro instalační prefabrikáty v objektech v do 24 m   </t>
  </si>
  <si>
    <t>741</t>
  </si>
  <si>
    <t xml:space="preserve">Elektroinstalace - silnoproud   </t>
  </si>
  <si>
    <t>725610902</t>
  </si>
  <si>
    <t xml:space="preserve">Výměna plynových sporáků s úpravou instalace   </t>
  </si>
  <si>
    <t>54111971</t>
  </si>
  <si>
    <t xml:space="preserve">montáž plynové varné desky povrch černé sklo, montáž vestavné el. trouby s ventilátorem   </t>
  </si>
  <si>
    <t>741112001</t>
  </si>
  <si>
    <t xml:space="preserve">Montáž krabice zapuštěná plastová kruhová   </t>
  </si>
  <si>
    <t>34571515</t>
  </si>
  <si>
    <t xml:space="preserve">krabice přístrojová instalační 400 V, 142x71x45mm do dutých stěn   </t>
  </si>
  <si>
    <t>741120001</t>
  </si>
  <si>
    <t xml:space="preserve">Montáž vodič Cu izolovaný plný a laněný žíla 0,35-6 mm2 pod omítku (CY)   </t>
  </si>
  <si>
    <t>34111036</t>
  </si>
  <si>
    <t xml:space="preserve">kabel silový s Cu jádrem 1 kV 3x2,5mm2   </t>
  </si>
  <si>
    <t>34111018</t>
  </si>
  <si>
    <t xml:space="preserve">kabel silový s Cu jádrem 6mm2   </t>
  </si>
  <si>
    <t>741210001</t>
  </si>
  <si>
    <t xml:space="preserve">Montáž rozvodnice oceloplechová nebo plastová běžná do 20 kg   </t>
  </si>
  <si>
    <t>35713850</t>
  </si>
  <si>
    <t xml:space="preserve">rozvodnice elektroměrové s jedním 1 fázovým místem bez požární úpravy 18 pozic   </t>
  </si>
  <si>
    <t>741310001</t>
  </si>
  <si>
    <t xml:space="preserve">Montáž vypínač nástěnný 1-jednopólový prostředí normální   </t>
  </si>
  <si>
    <t>34535799</t>
  </si>
  <si>
    <t xml:space="preserve">ovladač zapínací tlačítkový 10A 3553-80289 velkoplošný   </t>
  </si>
  <si>
    <t>741313001</t>
  </si>
  <si>
    <t xml:space="preserve">Montáž zásuvka (polo)zapuštěná bezšroubové připojení 2P+PE se zapojením vodičů   </t>
  </si>
  <si>
    <t>35811077</t>
  </si>
  <si>
    <t xml:space="preserve">zásuvka nepropustná nástěnná 16A 220 V 3pólová   </t>
  </si>
  <si>
    <t>741370002</t>
  </si>
  <si>
    <t xml:space="preserve">Montáž svítidlo žárovkové bytové stropní přisazené 1 zdroj se sklem   </t>
  </si>
  <si>
    <t>34821275</t>
  </si>
  <si>
    <t xml:space="preserve">svítidlo bytové žárovkové IP 42, max. 60 W E27   </t>
  </si>
  <si>
    <t>34111030</t>
  </si>
  <si>
    <t xml:space="preserve">kabel silový s Cu jádrem 1 kV 3x1,5mm2   </t>
  </si>
  <si>
    <t>741810001</t>
  </si>
  <si>
    <t xml:space="preserve">Celková prohlídka elektrického rozvodu a zařízení do 100 000,- Kč   </t>
  </si>
  <si>
    <t>998741103</t>
  </si>
  <si>
    <t xml:space="preserve">Přesun hmot tonážní pro silnoproud v objektech v do 24 m   </t>
  </si>
  <si>
    <t>34823735</t>
  </si>
  <si>
    <t xml:space="preserve">svítidlo zářivkové interiérové s kompenzací, barva bílá, 18W, délka 974 mm   </t>
  </si>
  <si>
    <t>751</t>
  </si>
  <si>
    <t xml:space="preserve">Vzduchotechnika   </t>
  </si>
  <si>
    <t>751111012</t>
  </si>
  <si>
    <t xml:space="preserve">Mtž vent ax ntl nástěnného základního D do 200 mm   </t>
  </si>
  <si>
    <t>V</t>
  </si>
  <si>
    <t xml:space="preserve">Axiální ventilátor max. 20x20cm, pr. 125 mm   </t>
  </si>
  <si>
    <t>751111811</t>
  </si>
  <si>
    <t xml:space="preserve">Demontáž ventilátoru axiálního nízkotlakého kruhové potrubí D do 200 mm   </t>
  </si>
  <si>
    <t>998751102</t>
  </si>
  <si>
    <t xml:space="preserve">Přesun hmot tonážní pro vzduchotechniku v objektech v do 24 m   </t>
  </si>
  <si>
    <t>763</t>
  </si>
  <si>
    <t xml:space="preserve">Konstrukce suché výstavby   </t>
  </si>
  <si>
    <t>763111331</t>
  </si>
  <si>
    <t xml:space="preserve">SDK příčka tl 80 mm profil CW+UW 50 desky 1xH2 15 TI 40 mm (v ploše 19,90m2) SDK příčka tl 100 mm profil CW+UW desky 1 H2 tl 15mm, TI 60mm (v ploše 5,07m2)   </t>
  </si>
  <si>
    <t>763111718</t>
  </si>
  <si>
    <t xml:space="preserve">SDK příčka úprava styku příčky a stropu/stávající stěny páskou nebo silikonováním   </t>
  </si>
  <si>
    <t>763111724</t>
  </si>
  <si>
    <t xml:space="preserve">SDK příčka páska k vyztužení různých úhlů   </t>
  </si>
  <si>
    <t>763111751</t>
  </si>
  <si>
    <t xml:space="preserve">Příplatek k SDK příčce za plochu do 6 m2 jednotlivě   </t>
  </si>
  <si>
    <t>763111762</t>
  </si>
  <si>
    <t xml:space="preserve">Příplatek k SDK příčce s jednoduchou nosnou konstrukcí za zahuštění profilů na vzdálenost 41 mm   </t>
  </si>
  <si>
    <t>763111771</t>
  </si>
  <si>
    <t xml:space="preserve">Příplatek k SDK příčce za rovinnost kvality Q3   </t>
  </si>
  <si>
    <t>998763303</t>
  </si>
  <si>
    <t xml:space="preserve">Přesun hmot tonážní pro sádrokartonové konstrukce v objektech v do 24 m   </t>
  </si>
  <si>
    <t>VS</t>
  </si>
  <si>
    <t xml:space="preserve">Příplatek za použití vysokopevnostního sádrokartonu tvrzeného v místě zavěšení kuchyňské linky   </t>
  </si>
  <si>
    <t>766</t>
  </si>
  <si>
    <t xml:space="preserve">Konstrukce truhlářské   </t>
  </si>
  <si>
    <t>766421812</t>
  </si>
  <si>
    <t xml:space="preserve">Demontáž truhlářského obložení podhledů z panelů plochy přes 1,5 m2   </t>
  </si>
  <si>
    <t>766660001</t>
  </si>
  <si>
    <t xml:space="preserve">Montáž dveřních křídel otvíravých 1křídlových š do 0,8 m do ocelové zárubně   </t>
  </si>
  <si>
    <t>61162854</t>
  </si>
  <si>
    <t xml:space="preserve">dveře vnitřní HDF povrchová úprava  plné 1křídlové 70x197 cm povrch CPL   </t>
  </si>
  <si>
    <t>54914610</t>
  </si>
  <si>
    <t xml:space="preserve">kování vrchní dveřní klika včetně rozet a montážního materiál nerez PK   </t>
  </si>
  <si>
    <t>766660722</t>
  </si>
  <si>
    <t xml:space="preserve">Montáž dveřního kování - zámku, WC zámek koupelna a WC   </t>
  </si>
  <si>
    <t>54925015</t>
  </si>
  <si>
    <t xml:space="preserve">zámek stavební zadlabací 02-03 L Z, WC zámek do kouplelny a WC   </t>
  </si>
  <si>
    <t>766695212</t>
  </si>
  <si>
    <t xml:space="preserve">Montáž truhlářských prahů dveří 1křídlových šířky do 10 cm   </t>
  </si>
  <si>
    <t>61187416</t>
  </si>
  <si>
    <t xml:space="preserve">práh dveřní dřevěný bukový tl 2cm dl 92cm š 10cm   </t>
  </si>
  <si>
    <t>998766103</t>
  </si>
  <si>
    <t xml:space="preserve">Přesun hmot tonážní pro konstrukce truhlářské v objektech v do 24 m   </t>
  </si>
  <si>
    <t>DV</t>
  </si>
  <si>
    <t xml:space="preserve">Dodávka a osazení SDK konstrukce dvířek za wc - pro obklad vč. úchytek a začištění   </t>
  </si>
  <si>
    <t>KL</t>
  </si>
  <si>
    <t xml:space="preserve">Kuchyňská linka dle specifikace vč. dřezu - dodávka   </t>
  </si>
  <si>
    <t>MKL</t>
  </si>
  <si>
    <t xml:space="preserve">Montáž kuchyňské linky dle specifikace   </t>
  </si>
  <si>
    <t>UP</t>
  </si>
  <si>
    <t xml:space="preserve">Dodatečná úprava dveřních prahů vzhledem k výškovým rozdílům podlah   </t>
  </si>
  <si>
    <t>771</t>
  </si>
  <si>
    <t xml:space="preserve">Podlahy z dlaždic   </t>
  </si>
  <si>
    <t>771571113</t>
  </si>
  <si>
    <t xml:space="preserve">Montáž podlah z keramických dlaždic režných hladkých do malty do 12 ks/m2   </t>
  </si>
  <si>
    <t>771591111</t>
  </si>
  <si>
    <t xml:space="preserve">Podlahy penetrace podkladu   </t>
  </si>
  <si>
    <t>59761408</t>
  </si>
  <si>
    <t xml:space="preserve">dlaždice keramická barevná přes 9 do 12 ks/m2   </t>
  </si>
  <si>
    <t>998771103</t>
  </si>
  <si>
    <t xml:space="preserve">Přesun hmot tonážní pro podlahy z dlaždic v objektech v do 24 m   </t>
  </si>
  <si>
    <t>776</t>
  </si>
  <si>
    <t xml:space="preserve">Podlahy povlakové   </t>
  </si>
  <si>
    <t>776201812</t>
  </si>
  <si>
    <t xml:space="preserve">Demontáž lepených povlakových podlah s podložkou ručně   </t>
  </si>
  <si>
    <t>776421111</t>
  </si>
  <si>
    <t xml:space="preserve">Montáž obvodových lišt lepením   </t>
  </si>
  <si>
    <t>28411003</t>
  </si>
  <si>
    <t xml:space="preserve">lišta soklová PVC 30 x 30 mm   </t>
  </si>
  <si>
    <t>998776103</t>
  </si>
  <si>
    <t xml:space="preserve">Přesun hmot tonážní pro podlahy povlakové v objektech v do 24 m   </t>
  </si>
  <si>
    <t>781</t>
  </si>
  <si>
    <t xml:space="preserve">Dokončovací práce - obklady   </t>
  </si>
  <si>
    <t>781471113</t>
  </si>
  <si>
    <t xml:space="preserve">Montáž obkladů vnitřních keramických hladkých do 19 ks/m2 kladených do malty   </t>
  </si>
  <si>
    <t>59761155</t>
  </si>
  <si>
    <t xml:space="preserve">dlaždice keramické koupelnové(barevné) přes 19 do 25 ks/m2   </t>
  </si>
  <si>
    <t>781495111</t>
  </si>
  <si>
    <t xml:space="preserve">Penetrace podkladu vnitřních obkladů   </t>
  </si>
  <si>
    <t>998781103</t>
  </si>
  <si>
    <t xml:space="preserve">Přesun hmot tonážní pro obklady keramické v objektech v do 24 m   </t>
  </si>
  <si>
    <t>783</t>
  </si>
  <si>
    <t xml:space="preserve">Dokončovací práce - nátěry   </t>
  </si>
  <si>
    <t>783314101</t>
  </si>
  <si>
    <t xml:space="preserve">Základní jednonásobný syntetický nátěr zámečnických konstrukcí   </t>
  </si>
  <si>
    <t>783301313</t>
  </si>
  <si>
    <t xml:space="preserve">Odmaštění zámečnických konstrukcí ředidlovým odmašťovačem   </t>
  </si>
  <si>
    <t>783317101</t>
  </si>
  <si>
    <t xml:space="preserve">Krycí jednonásobný syntetický standardní nátěr zámečnických konstrukcí   </t>
  </si>
  <si>
    <t>784</t>
  </si>
  <si>
    <t xml:space="preserve">Dokončovací práce - malby a tapety   </t>
  </si>
  <si>
    <t>784181111</t>
  </si>
  <si>
    <t xml:space="preserve">Základní silikátová jednonásobná penetrace podkladu v místnostech výšky do 3,80m   </t>
  </si>
  <si>
    <t>784321001</t>
  </si>
  <si>
    <t xml:space="preserve">Jednonásobné silikátové bílé malby v místnosti výšky do 3,80 m   </t>
  </si>
  <si>
    <t>HZS</t>
  </si>
  <si>
    <t xml:space="preserve">Hodinové zúčtovací sazby   </t>
  </si>
  <si>
    <t>HZS1292</t>
  </si>
  <si>
    <t xml:space="preserve">Hodinová zúčtovací sazba stavební dělník   </t>
  </si>
  <si>
    <t>hod</t>
  </si>
  <si>
    <t>HZS2212</t>
  </si>
  <si>
    <t xml:space="preserve">Hodinová zúčtovací sazba instalatér odborný   </t>
  </si>
  <si>
    <t>HZS3111</t>
  </si>
  <si>
    <t xml:space="preserve">Hodinová zúčtovací sazba montér potrubí   </t>
  </si>
  <si>
    <t>HZS4212</t>
  </si>
  <si>
    <t xml:space="preserve">Hodinová zúčtovací sazba revizní technik specialista   </t>
  </si>
  <si>
    <t>VRN</t>
  </si>
  <si>
    <t xml:space="preserve">Vedlejší rozpočtové náklady   </t>
  </si>
  <si>
    <t>VRN3</t>
  </si>
  <si>
    <t xml:space="preserve">Zařízení staveniště   </t>
  </si>
  <si>
    <t>030001000</t>
  </si>
  <si>
    <t>VRN7</t>
  </si>
  <si>
    <t xml:space="preserve">Provozní vlivy   </t>
  </si>
  <si>
    <t>070001000</t>
  </si>
  <si>
    <t xml:space="preserve">Celkem   </t>
  </si>
  <si>
    <t>KRYCÍ LIST ROZPOČTU</t>
  </si>
  <si>
    <t>Název stavby</t>
  </si>
  <si>
    <t>P1911-2 - Vaňkova 1011-48 byt č.2 VYPLNĚNÝ</t>
  </si>
  <si>
    <t>JKSO</t>
  </si>
  <si>
    <t>Název objektu</t>
  </si>
  <si>
    <t>Bytová jednotka č.2 ...</t>
  </si>
  <si>
    <t>EČO</t>
  </si>
  <si>
    <t xml:space="preserve">   </t>
  </si>
  <si>
    <t>Místo</t>
  </si>
  <si>
    <t>IČO</t>
  </si>
  <si>
    <t>DIČ</t>
  </si>
  <si>
    <t>Objednatel</t>
  </si>
  <si>
    <t>Projektant</t>
  </si>
  <si>
    <t>Zhotovitel</t>
  </si>
  <si>
    <t>Zpracoval</t>
  </si>
  <si>
    <t>Rozpočet číslo</t>
  </si>
  <si>
    <t>Dne</t>
  </si>
  <si>
    <t>CZ-CPV</t>
  </si>
  <si>
    <t>10.05.2023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</si>
  <si>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</si>
  <si>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</si>
  <si>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</si>
  <si>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</si>
  <si>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</si>
  <si>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</si>
  <si>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</si>
  <si>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</si>
  <si>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</si>
  <si>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</si>
  <si>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</si>
  <si>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</si>
  <si>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</si>
  <si>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</si>
  <si>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</si>
  <si>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</si>
  <si>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Dodávky</t>
  </si>
  <si>
    <t>Práce přesčas</t>
  </si>
  <si>
    <t>13</t>
  </si>
  <si>
    <t>Montáž</t>
  </si>
  <si>
    <t>Bez pevné podl.</t>
  </si>
  <si>
    <t>14</t>
  </si>
  <si>
    <t xml:space="preserve">Projektové práce   </t>
  </si>
  <si>
    <t>10</t>
  </si>
  <si>
    <t>Kulturní památka</t>
  </si>
  <si>
    <t>15</t>
  </si>
  <si>
    <t xml:space="preserve">Územní vlivy   </t>
  </si>
  <si>
    <t>11</t>
  </si>
  <si>
    <t>16</t>
  </si>
  <si>
    <t>"M"</t>
  </si>
  <si>
    <t>17</t>
  </si>
  <si>
    <t xml:space="preserve">Jiné VRN   </t>
  </si>
  <si>
    <t>18</t>
  </si>
  <si>
    <t>VRN z rozpočtu</t>
  </si>
  <si>
    <t>ZRN (ř. 1-6)</t>
  </si>
  <si>
    <t>12</t>
  </si>
  <si>
    <t>DN (ř. 8-11)</t>
  </si>
  <si>
    <t>19</t>
  </si>
  <si>
    <t>VRN (ř. 13-18)</t>
  </si>
  <si>
    <t>20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</si>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</sst>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;\-#,##0.000"/>
    <numFmt numFmtId="165" formatCode="###0;\-###0"/>
    <numFmt numFmtId="166" formatCode="0.00%;\-0.00%"/>
    <numFmt numFmtId="167" formatCode="###0.0;\-###0.0"/>
    <numFmt numFmtId="168" formatCode="#,##0.00_ ;\-#,##0.00\ 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4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164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37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64" fontId="5" fillId="0" borderId="10" xfId="0" applyNumberFormat="1" applyFont="1" applyBorder="1" applyAlignment="1">
      <alignment horizontal="right"/>
    </xf>
    <xf numFmtId="37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164" fontId="10" fillId="0" borderId="10" xfId="0" applyNumberFormat="1" applyFont="1" applyBorder="1" applyAlignment="1">
      <alignment horizontal="right"/>
    </xf>
    <xf numFmtId="3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39" fontId="11" fillId="0" borderId="0" xfId="0" applyNumberFormat="1" applyFont="1" applyAlignment="1">
      <alignment horizontal="right"/>
    </xf>
    <xf numFmtId="0" fontId="12" fillId="0" borderId="11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left"/>
      <protection/>
    </xf>
    <xf numFmtId="0" fontId="12" fillId="0" borderId="14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 horizontal="left"/>
      <protection/>
    </xf>
    <xf numFmtId="0" fontId="12" fillId="0" borderId="17" xfId="0" applyFont="1" applyBorder="1" applyAlignment="1" applyProtection="1">
      <alignment horizontal="left"/>
      <protection/>
    </xf>
    <xf numFmtId="0" fontId="12" fillId="0" borderId="18" xfId="0" applyFont="1" applyBorder="1" applyAlignment="1" applyProtection="1">
      <alignment horizontal="left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14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14" fillId="0" borderId="21" xfId="0" applyFont="1" applyBorder="1" applyAlignment="1" applyProtection="1">
      <alignment horizontal="left" vertical="top"/>
      <protection/>
    </xf>
    <xf numFmtId="0" fontId="1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14" fillId="0" borderId="24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15" fillId="0" borderId="23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14" fillId="0" borderId="30" xfId="0" applyFont="1" applyBorder="1" applyAlignment="1" applyProtection="1">
      <alignment horizontal="left" vertical="center"/>
      <protection/>
    </xf>
    <xf numFmtId="0" fontId="14" fillId="0" borderId="17" xfId="0" applyFont="1" applyBorder="1" applyAlignment="1" applyProtection="1">
      <alignment horizontal="left" vertical="center"/>
      <protection/>
    </xf>
    <xf numFmtId="0" fontId="14" fillId="0" borderId="31" xfId="0" applyFont="1" applyBorder="1" applyAlignment="1" applyProtection="1">
      <alignment horizontal="left" vertical="center"/>
      <protection/>
    </xf>
    <xf numFmtId="0" fontId="14" fillId="0" borderId="32" xfId="0" applyFont="1" applyBorder="1" applyAlignment="1" applyProtection="1">
      <alignment horizontal="left" vertical="center"/>
      <protection/>
    </xf>
    <xf numFmtId="0" fontId="14" fillId="0" borderId="33" xfId="0" applyFont="1" applyBorder="1" applyAlignment="1" applyProtection="1">
      <alignment horizontal="left" vertical="center"/>
      <protection/>
    </xf>
    <xf numFmtId="0" fontId="16" fillId="0" borderId="33" xfId="0" applyFont="1" applyBorder="1" applyAlignment="1" applyProtection="1">
      <alignment horizontal="left" vertical="center"/>
      <protection/>
    </xf>
    <xf numFmtId="0" fontId="14" fillId="0" borderId="34" xfId="0" applyFont="1" applyBorder="1" applyAlignment="1" applyProtection="1">
      <alignment horizontal="left" vertical="center"/>
      <protection/>
    </xf>
    <xf numFmtId="0" fontId="14" fillId="0" borderId="35" xfId="0" applyFont="1" applyBorder="1" applyAlignment="1" applyProtection="1">
      <alignment horizontal="left" vertical="center"/>
      <protection/>
    </xf>
    <xf numFmtId="0" fontId="14" fillId="0" borderId="36" xfId="0" applyFont="1" applyBorder="1" applyAlignment="1" applyProtection="1">
      <alignment horizontal="left" vertical="center"/>
      <protection/>
    </xf>
    <xf numFmtId="0" fontId="14" fillId="0" borderId="37" xfId="0" applyFont="1" applyBorder="1" applyAlignment="1" applyProtection="1">
      <alignment horizontal="left" vertical="center"/>
      <protection/>
    </xf>
    <xf numFmtId="0" fontId="14" fillId="0" borderId="38" xfId="0" applyFont="1" applyBorder="1" applyAlignment="1" applyProtection="1">
      <alignment horizontal="left" vertical="center"/>
      <protection/>
    </xf>
    <xf numFmtId="0" fontId="14" fillId="0" borderId="39" xfId="0" applyFont="1" applyBorder="1" applyAlignment="1" applyProtection="1">
      <alignment horizontal="left" vertical="center"/>
      <protection/>
    </xf>
    <xf numFmtId="165" fontId="12" fillId="0" borderId="40" xfId="0" applyNumberFormat="1" applyFont="1" applyBorder="1" applyAlignment="1" applyProtection="1">
      <alignment horizontal="right" vertical="center"/>
      <protection/>
    </xf>
    <xf numFmtId="165" fontId="12" fillId="0" borderId="41" xfId="0" applyNumberFormat="1" applyFont="1" applyBorder="1" applyAlignment="1" applyProtection="1">
      <alignment horizontal="right" vertical="center"/>
      <protection/>
    </xf>
    <xf numFmtId="37" fontId="17" fillId="0" borderId="42" xfId="0" applyNumberFormat="1" applyFont="1" applyBorder="1" applyAlignment="1" applyProtection="1">
      <alignment horizontal="right" vertical="center"/>
      <protection/>
    </xf>
    <xf numFmtId="39" fontId="17" fillId="0" borderId="43" xfId="0" applyNumberFormat="1" applyFont="1" applyBorder="1" applyAlignment="1" applyProtection="1">
      <alignment horizontal="right" vertical="center"/>
      <protection/>
    </xf>
    <xf numFmtId="165" fontId="12" fillId="0" borderId="42" xfId="0" applyNumberFormat="1" applyFont="1" applyBorder="1" applyAlignment="1" applyProtection="1">
      <alignment horizontal="right" vertical="center"/>
      <protection/>
    </xf>
    <xf numFmtId="165" fontId="12" fillId="0" borderId="43" xfId="0" applyNumberFormat="1" applyFont="1" applyBorder="1" applyAlignment="1" applyProtection="1">
      <alignment horizontal="right" vertical="center"/>
      <protection/>
    </xf>
    <xf numFmtId="165" fontId="17" fillId="0" borderId="41" xfId="0" applyNumberFormat="1" applyFont="1" applyBorder="1" applyAlignment="1" applyProtection="1">
      <alignment horizontal="right" vertical="center"/>
      <protection/>
    </xf>
    <xf numFmtId="37" fontId="17" fillId="0" borderId="17" xfId="0" applyNumberFormat="1" applyFont="1" applyBorder="1" applyAlignment="1" applyProtection="1">
      <alignment horizontal="right" vertical="center"/>
      <protection/>
    </xf>
    <xf numFmtId="39" fontId="17" fillId="0" borderId="41" xfId="0" applyNumberFormat="1" applyFont="1" applyBorder="1" applyAlignment="1" applyProtection="1">
      <alignment horizontal="right" vertical="center"/>
      <protection/>
    </xf>
    <xf numFmtId="165" fontId="12" fillId="0" borderId="44" xfId="0" applyNumberFormat="1" applyFont="1" applyBorder="1" applyAlignment="1" applyProtection="1">
      <alignment horizontal="right" vertical="center"/>
      <protection/>
    </xf>
    <xf numFmtId="0" fontId="16" fillId="0" borderId="33" xfId="0" applyFont="1" applyBorder="1" applyAlignment="1" applyProtection="1">
      <alignment horizontal="left" vertical="center" wrapText="1"/>
      <protection/>
    </xf>
    <xf numFmtId="0" fontId="18" fillId="0" borderId="35" xfId="0" applyFont="1" applyBorder="1" applyAlignment="1" applyProtection="1">
      <alignment horizontal="left" vertical="center"/>
      <protection/>
    </xf>
    <xf numFmtId="0" fontId="18" fillId="0" borderId="37" xfId="0" applyFont="1" applyBorder="1" applyAlignment="1" applyProtection="1">
      <alignment horizontal="left" vertical="center"/>
      <protection/>
    </xf>
    <xf numFmtId="0" fontId="16" fillId="0" borderId="38" xfId="0" applyFont="1" applyBorder="1" applyAlignment="1" applyProtection="1">
      <alignment horizontal="left" vertical="center"/>
      <protection/>
    </xf>
    <xf numFmtId="0" fontId="16" fillId="0" borderId="36" xfId="0" applyFont="1" applyBorder="1" applyAlignment="1" applyProtection="1">
      <alignment horizontal="left" vertical="center"/>
      <protection/>
    </xf>
    <xf numFmtId="0" fontId="16" fillId="0" borderId="39" xfId="0" applyFont="1" applyBorder="1" applyAlignment="1" applyProtection="1">
      <alignment horizontal="left" vertical="center"/>
      <protection/>
    </xf>
    <xf numFmtId="0" fontId="16" fillId="0" borderId="37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4" fillId="0" borderId="45" xfId="0" applyFont="1" applyBorder="1" applyAlignment="1" applyProtection="1">
      <alignment horizontal="center" vertical="center"/>
      <protection/>
    </xf>
    <xf numFmtId="0" fontId="19" fillId="0" borderId="46" xfId="0" applyFont="1" applyBorder="1" applyAlignment="1" applyProtection="1">
      <alignment horizontal="left" vertical="center"/>
      <protection/>
    </xf>
    <xf numFmtId="0" fontId="14" fillId="0" borderId="47" xfId="0" applyFont="1" applyBorder="1" applyAlignment="1" applyProtection="1">
      <alignment horizontal="left" vertical="center"/>
      <protection/>
    </xf>
    <xf numFmtId="0" fontId="14" fillId="0" borderId="48" xfId="0" applyFont="1" applyBorder="1" applyAlignment="1" applyProtection="1">
      <alignment horizontal="left" vertical="center"/>
      <protection/>
    </xf>
    <xf numFmtId="39" fontId="17" fillId="0" borderId="49" xfId="0" applyNumberFormat="1" applyFont="1" applyBorder="1" applyAlignment="1" applyProtection="1">
      <alignment horizontal="right" vertical="center"/>
      <protection/>
    </xf>
    <xf numFmtId="0" fontId="14" fillId="0" borderId="50" xfId="0" applyFont="1" applyBorder="1" applyAlignment="1" applyProtection="1">
      <alignment horizontal="left" vertical="center"/>
      <protection/>
    </xf>
    <xf numFmtId="0" fontId="14" fillId="0" borderId="49" xfId="0" applyFont="1" applyBorder="1" applyAlignment="1" applyProtection="1">
      <alignment horizontal="left" vertical="center"/>
      <protection/>
    </xf>
    <xf numFmtId="0" fontId="14" fillId="0" borderId="51" xfId="0" applyFont="1" applyBorder="1" applyAlignment="1" applyProtection="1">
      <alignment horizontal="left" vertical="center"/>
      <protection/>
    </xf>
    <xf numFmtId="39" fontId="12" fillId="0" borderId="49" xfId="0" applyNumberFormat="1" applyFont="1" applyBorder="1" applyAlignment="1" applyProtection="1">
      <alignment horizontal="right" vertical="center"/>
      <protection/>
    </xf>
    <xf numFmtId="165" fontId="12" fillId="0" borderId="52" xfId="0" applyNumberFormat="1" applyFont="1" applyBorder="1" applyAlignment="1" applyProtection="1">
      <alignment horizontal="right" vertical="center"/>
      <protection/>
    </xf>
    <xf numFmtId="0" fontId="5" fillId="0" borderId="49" xfId="0" applyFont="1" applyBorder="1" applyAlignment="1" applyProtection="1">
      <alignment horizontal="left" vertical="center"/>
      <protection/>
    </xf>
    <xf numFmtId="0" fontId="14" fillId="0" borderId="52" xfId="0" applyFont="1" applyBorder="1" applyAlignment="1" applyProtection="1">
      <alignment horizontal="left" vertical="center"/>
      <protection/>
    </xf>
    <xf numFmtId="166" fontId="5" fillId="0" borderId="48" xfId="0" applyNumberFormat="1" applyFont="1" applyBorder="1" applyAlignment="1" applyProtection="1">
      <alignment horizontal="right" vertical="center"/>
      <protection/>
    </xf>
    <xf numFmtId="0" fontId="14" fillId="0" borderId="53" xfId="0" applyFont="1" applyBorder="1" applyAlignment="1" applyProtection="1">
      <alignment horizontal="left" vertical="center"/>
      <protection/>
    </xf>
    <xf numFmtId="0" fontId="14" fillId="0" borderId="54" xfId="0" applyFont="1" applyBorder="1" applyAlignment="1" applyProtection="1">
      <alignment horizontal="left" vertical="center"/>
      <protection/>
    </xf>
    <xf numFmtId="0" fontId="14" fillId="0" borderId="55" xfId="0" applyFont="1" applyBorder="1" applyAlignment="1" applyProtection="1">
      <alignment horizontal="center" vertical="center"/>
      <protection/>
    </xf>
    <xf numFmtId="37" fontId="12" fillId="0" borderId="49" xfId="0" applyNumberFormat="1" applyFont="1" applyBorder="1" applyAlignment="1" applyProtection="1">
      <alignment horizontal="right" vertical="center"/>
      <protection/>
    </xf>
    <xf numFmtId="0" fontId="19" fillId="0" borderId="49" xfId="0" applyFont="1" applyBorder="1" applyAlignment="1" applyProtection="1">
      <alignment horizontal="left" vertical="center"/>
      <protection/>
    </xf>
    <xf numFmtId="39" fontId="17" fillId="0" borderId="32" xfId="0" applyNumberFormat="1" applyFont="1" applyBorder="1" applyAlignment="1" applyProtection="1">
      <alignment horizontal="right" vertical="center"/>
      <protection/>
    </xf>
    <xf numFmtId="37" fontId="12" fillId="0" borderId="32" xfId="0" applyNumberFormat="1" applyFont="1" applyBorder="1" applyAlignment="1" applyProtection="1">
      <alignment horizontal="right" vertical="center"/>
      <protection/>
    </xf>
    <xf numFmtId="165" fontId="12" fillId="0" borderId="34" xfId="0" applyNumberFormat="1" applyFont="1" applyBorder="1" applyAlignment="1" applyProtection="1">
      <alignment horizontal="right" vertical="center"/>
      <protection/>
    </xf>
    <xf numFmtId="0" fontId="14" fillId="0" borderId="56" xfId="0" applyFont="1" applyBorder="1" applyAlignment="1" applyProtection="1">
      <alignment horizontal="center" vertical="center"/>
      <protection/>
    </xf>
    <xf numFmtId="0" fontId="14" fillId="0" borderId="43" xfId="0" applyFont="1" applyBorder="1" applyAlignment="1" applyProtection="1">
      <alignment horizontal="left" vertical="center"/>
      <protection/>
    </xf>
    <xf numFmtId="0" fontId="14" fillId="0" borderId="41" xfId="0" applyFont="1" applyBorder="1" applyAlignment="1" applyProtection="1">
      <alignment horizontal="left" vertical="center"/>
      <protection/>
    </xf>
    <xf numFmtId="0" fontId="14" fillId="0" borderId="42" xfId="0" applyFont="1" applyBorder="1" applyAlignment="1" applyProtection="1">
      <alignment horizontal="left" vertical="center"/>
      <protection/>
    </xf>
    <xf numFmtId="39" fontId="17" fillId="0" borderId="57" xfId="0" applyNumberFormat="1" applyFont="1" applyBorder="1" applyAlignment="1" applyProtection="1">
      <alignment horizontal="right" vertical="center"/>
      <protection/>
    </xf>
    <xf numFmtId="0" fontId="14" fillId="0" borderId="18" xfId="0" applyFont="1" applyBorder="1" applyAlignment="1" applyProtection="1">
      <alignment horizontal="left" vertical="center"/>
      <protection/>
    </xf>
    <xf numFmtId="39" fontId="17" fillId="0" borderId="33" xfId="0" applyNumberFormat="1" applyFont="1" applyBorder="1" applyAlignment="1" applyProtection="1">
      <alignment horizontal="right" vertical="center"/>
      <protection/>
    </xf>
    <xf numFmtId="165" fontId="17" fillId="0" borderId="17" xfId="0" applyNumberFormat="1" applyFont="1" applyBorder="1" applyAlignment="1" applyProtection="1">
      <alignment horizontal="right" vertical="center"/>
      <protection/>
    </xf>
    <xf numFmtId="0" fontId="14" fillId="0" borderId="58" xfId="0" applyFont="1" applyBorder="1" applyAlignment="1" applyProtection="1">
      <alignment horizontal="left" vertical="top"/>
      <protection/>
    </xf>
    <xf numFmtId="0" fontId="19" fillId="0" borderId="54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4" fillId="0" borderId="59" xfId="0" applyFont="1" applyBorder="1" applyAlignment="1" applyProtection="1">
      <alignment horizontal="left" vertical="top"/>
      <protection/>
    </xf>
    <xf numFmtId="0" fontId="20" fillId="0" borderId="37" xfId="0" applyFont="1" applyBorder="1" applyAlignment="1" applyProtection="1">
      <alignment horizontal="left" vertical="center"/>
      <protection/>
    </xf>
    <xf numFmtId="0" fontId="5" fillId="0" borderId="36" xfId="0" applyFont="1" applyBorder="1" applyAlignment="1" applyProtection="1">
      <alignment horizontal="left" vertical="center"/>
      <protection/>
    </xf>
    <xf numFmtId="39" fontId="20" fillId="0" borderId="36" xfId="0" applyNumberFormat="1" applyFont="1" applyBorder="1" applyAlignment="1" applyProtection="1">
      <alignment horizontal="right" vertical="center"/>
      <protection/>
    </xf>
    <xf numFmtId="0" fontId="14" fillId="0" borderId="39" xfId="0" applyFont="1" applyBorder="1" applyAlignment="1" applyProtection="1">
      <alignment horizontal="left" vertical="top"/>
      <protection/>
    </xf>
    <xf numFmtId="0" fontId="14" fillId="0" borderId="14" xfId="0" applyFont="1" applyBorder="1" applyAlignment="1" applyProtection="1">
      <alignment horizontal="left" vertical="top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horizontal="left" vertical="top"/>
      <protection/>
    </xf>
    <xf numFmtId="0" fontId="0" fillId="0" borderId="21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5" fillId="0" borderId="46" xfId="0" applyFont="1" applyBorder="1" applyAlignment="1">
      <alignment horizontal="left" vertical="center"/>
    </xf>
    <xf numFmtId="2" fontId="5" fillId="0" borderId="60" xfId="0" applyNumberFormat="1" applyFont="1" applyBorder="1" applyAlignment="1">
      <alignment horizontal="center" vertical="center"/>
    </xf>
    <xf numFmtId="167" fontId="5" fillId="0" borderId="60" xfId="0" applyNumberFormat="1" applyFont="1" applyBorder="1" applyAlignment="1">
      <alignment horizontal="right" vertical="center"/>
    </xf>
    <xf numFmtId="39" fontId="5" fillId="0" borderId="60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5" fillId="0" borderId="53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7" fontId="5" fillId="0" borderId="59" xfId="0" applyNumberFormat="1" applyFont="1" applyBorder="1" applyAlignment="1">
      <alignment horizontal="right" vertical="center"/>
    </xf>
    <xf numFmtId="0" fontId="0" fillId="0" borderId="62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20" fillId="0" borderId="41" xfId="0" applyFont="1" applyBorder="1" applyAlignment="1">
      <alignment horizontal="left" vertical="center"/>
    </xf>
    <xf numFmtId="2" fontId="5" fillId="0" borderId="41" xfId="0" applyNumberFormat="1" applyFont="1" applyBorder="1" applyAlignment="1">
      <alignment horizontal="right" vertical="center"/>
    </xf>
    <xf numFmtId="167" fontId="5" fillId="0" borderId="41" xfId="0" applyNumberFormat="1" applyFont="1" applyBorder="1" applyAlignment="1">
      <alignment horizontal="right" vertical="center"/>
    </xf>
    <xf numFmtId="2" fontId="5" fillId="0" borderId="41" xfId="0" applyNumberFormat="1" applyFont="1" applyBorder="1" applyAlignment="1">
      <alignment horizontal="left" vertical="center"/>
    </xf>
    <xf numFmtId="39" fontId="20" fillId="0" borderId="41" xfId="0" applyNumberFormat="1" applyFont="1" applyBorder="1" applyAlignment="1">
      <alignment horizontal="right" vertical="center"/>
    </xf>
    <xf numFmtId="0" fontId="0" fillId="0" borderId="44" xfId="0" applyFont="1" applyBorder="1" applyAlignment="1">
      <alignment horizontal="left" vertical="top"/>
    </xf>
    <xf numFmtId="0" fontId="18" fillId="0" borderId="35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top"/>
    </xf>
    <xf numFmtId="0" fontId="16" fillId="0" borderId="38" xfId="0" applyFont="1" applyBorder="1" applyAlignment="1">
      <alignment horizontal="left" vertical="center"/>
    </xf>
    <xf numFmtId="167" fontId="14" fillId="0" borderId="36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53" xfId="0" applyFont="1" applyBorder="1" applyAlignment="1">
      <alignment horizontal="left"/>
    </xf>
    <xf numFmtId="0" fontId="14" fillId="0" borderId="59" xfId="0" applyFont="1" applyBorder="1" applyAlignment="1">
      <alignment horizontal="left" vertical="top"/>
    </xf>
    <xf numFmtId="39" fontId="12" fillId="0" borderId="53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63" xfId="0" applyFont="1" applyBorder="1" applyAlignment="1">
      <alignment horizontal="left" vertical="top"/>
    </xf>
    <xf numFmtId="0" fontId="14" fillId="0" borderId="64" xfId="0" applyFont="1" applyBorder="1" applyAlignment="1">
      <alignment horizontal="left" vertical="top"/>
    </xf>
    <xf numFmtId="0" fontId="14" fillId="0" borderId="57" xfId="0" applyFont="1" applyBorder="1" applyAlignment="1">
      <alignment horizontal="left"/>
    </xf>
    <xf numFmtId="0" fontId="14" fillId="0" borderId="17" xfId="0" applyFont="1" applyBorder="1" applyAlignment="1">
      <alignment horizontal="left" vertical="top"/>
    </xf>
    <xf numFmtId="39" fontId="12" fillId="0" borderId="5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left" vertical="top"/>
    </xf>
    <xf numFmtId="39" fontId="5" fillId="0" borderId="59" xfId="0" applyNumberFormat="1" applyFont="1" applyBorder="1" applyAlignment="1">
      <alignment horizontal="right" vertical="center"/>
    </xf>
    <xf numFmtId="0" fontId="14" fillId="0" borderId="25" xfId="0" applyFont="1" applyBorder="1" applyAlignment="1" applyProtection="1">
      <alignment horizontal="left" vertical="center" wrapText="1"/>
      <protection/>
    </xf>
    <xf numFmtId="0" fontId="14" fillId="0" borderId="63" xfId="0" applyFont="1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39" fontId="5" fillId="0" borderId="60" xfId="0" applyNumberFormat="1" applyFont="1" applyBorder="1" applyAlignment="1">
      <alignment horizontal="right" vertical="center"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65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3" fillId="0" borderId="63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A13">
      <selection activeCell="U34" sqref="U34"/>
    </sheetView>
  </sheetViews>
  <sheetFormatPr defaultColWidth="10.5" defaultRowHeight="10.5"/>
  <cols>
    <col min="1" max="1" width="3" style="6" customWidth="1"/>
    <col min="2" max="2" width="2.5" style="6" customWidth="1"/>
    <col min="3" max="3" width="3.83203125" style="6" customWidth="1"/>
    <col min="4" max="4" width="11" style="6" customWidth="1"/>
    <col min="5" max="5" width="15.83203125" style="6" customWidth="1"/>
    <col min="6" max="6" width="0.4921875" style="6" customWidth="1"/>
    <col min="7" max="7" width="3.16015625" style="6" customWidth="1"/>
    <col min="8" max="8" width="3" style="6" customWidth="1"/>
    <col min="9" max="9" width="12.33203125" style="6" customWidth="1"/>
    <col min="10" max="10" width="16.16015625" style="6" customWidth="1"/>
    <col min="11" max="11" width="0.65625" style="6" customWidth="1"/>
    <col min="12" max="13" width="3" style="6" customWidth="1"/>
    <col min="14" max="14" width="5.66015625" style="6" customWidth="1"/>
    <col min="15" max="15" width="6.5" style="6" customWidth="1"/>
    <col min="16" max="16" width="12" style="6" customWidth="1"/>
    <col min="17" max="17" width="7.5" style="6" customWidth="1"/>
    <col min="18" max="18" width="17.83203125" style="6" customWidth="1"/>
    <col min="19" max="19" width="0.4921875" style="6" customWidth="1"/>
    <col min="20" max="16384" width="10.5" style="1" customWidth="1"/>
  </cols>
  <sheetData>
    <row r="1" spans="1:19" s="6" customFormat="1" ht="14.2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</row>
    <row r="2" spans="1:19" s="6" customFormat="1" ht="21" customHeight="1">
      <c r="A2" s="42"/>
      <c r="B2" s="43"/>
      <c r="C2" s="43"/>
      <c r="D2" s="43"/>
      <c r="E2" s="43"/>
      <c r="F2" s="43"/>
      <c r="G2" s="44" t="s">
        <v>361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5"/>
    </row>
    <row r="3" spans="1:19" s="6" customFormat="1" ht="14.25" customHeigh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</row>
    <row r="4" spans="1:19" s="6" customFormat="1" ht="9" customHeight="1" thickBot="1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1"/>
    </row>
    <row r="5" spans="1:19" s="6" customFormat="1" ht="24.75" customHeight="1">
      <c r="A5" s="52"/>
      <c r="B5" s="53" t="s">
        <v>362</v>
      </c>
      <c r="C5" s="53"/>
      <c r="D5" s="53"/>
      <c r="E5" s="194" t="s">
        <v>363</v>
      </c>
      <c r="F5" s="195"/>
      <c r="G5" s="195"/>
      <c r="H5" s="195"/>
      <c r="I5" s="195"/>
      <c r="J5" s="195"/>
      <c r="K5" s="195"/>
      <c r="L5" s="196"/>
      <c r="M5" s="53"/>
      <c r="N5" s="53"/>
      <c r="O5" s="184" t="s">
        <v>364</v>
      </c>
      <c r="P5" s="184"/>
      <c r="Q5" s="54"/>
      <c r="R5" s="55"/>
      <c r="S5" s="56"/>
    </row>
    <row r="6" spans="1:19" s="6" customFormat="1" ht="24.75" customHeight="1">
      <c r="A6" s="52"/>
      <c r="B6" s="53" t="s">
        <v>365</v>
      </c>
      <c r="C6" s="53"/>
      <c r="D6" s="53"/>
      <c r="E6" s="197" t="s">
        <v>366</v>
      </c>
      <c r="F6" s="198"/>
      <c r="G6" s="198"/>
      <c r="H6" s="198"/>
      <c r="I6" s="198"/>
      <c r="J6" s="198"/>
      <c r="K6" s="198"/>
      <c r="L6" s="199"/>
      <c r="M6" s="53"/>
      <c r="N6" s="53"/>
      <c r="O6" s="184" t="s">
        <v>367</v>
      </c>
      <c r="P6" s="184"/>
      <c r="Q6" s="57"/>
      <c r="R6" s="56"/>
      <c r="S6" s="56"/>
    </row>
    <row r="7" spans="1:19" s="6" customFormat="1" ht="24.75" customHeight="1" thickBot="1">
      <c r="A7" s="52"/>
      <c r="B7" s="53"/>
      <c r="C7" s="53"/>
      <c r="D7" s="53"/>
      <c r="E7" s="200" t="s">
        <v>368</v>
      </c>
      <c r="F7" s="201"/>
      <c r="G7" s="201"/>
      <c r="H7" s="201"/>
      <c r="I7" s="201"/>
      <c r="J7" s="201"/>
      <c r="K7" s="201"/>
      <c r="L7" s="202"/>
      <c r="M7" s="53"/>
      <c r="N7" s="53"/>
      <c r="O7" s="184" t="s">
        <v>369</v>
      </c>
      <c r="P7" s="184"/>
      <c r="Q7" s="58"/>
      <c r="R7" s="59"/>
      <c r="S7" s="56"/>
    </row>
    <row r="8" spans="1:19" s="6" customFormat="1" ht="24.75" customHeight="1" thickBot="1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184" t="s">
        <v>370</v>
      </c>
      <c r="P8" s="184"/>
      <c r="Q8" s="53" t="s">
        <v>371</v>
      </c>
      <c r="R8" s="53"/>
      <c r="S8" s="56"/>
    </row>
    <row r="9" spans="1:19" s="6" customFormat="1" ht="24.75" customHeight="1" thickBot="1">
      <c r="A9" s="52"/>
      <c r="B9" s="53" t="s">
        <v>372</v>
      </c>
      <c r="C9" s="53"/>
      <c r="D9" s="53"/>
      <c r="E9" s="186" t="s">
        <v>368</v>
      </c>
      <c r="F9" s="187"/>
      <c r="G9" s="187"/>
      <c r="H9" s="187"/>
      <c r="I9" s="187"/>
      <c r="J9" s="187"/>
      <c r="K9" s="187"/>
      <c r="L9" s="188"/>
      <c r="M9" s="53"/>
      <c r="N9" s="53"/>
      <c r="O9" s="189"/>
      <c r="P9" s="190"/>
      <c r="Q9" s="60"/>
      <c r="R9" s="61"/>
      <c r="S9" s="56"/>
    </row>
    <row r="10" spans="1:19" s="6" customFormat="1" ht="24.75" customHeight="1" thickBot="1">
      <c r="A10" s="52"/>
      <c r="B10" s="53" t="s">
        <v>373</v>
      </c>
      <c r="C10" s="53"/>
      <c r="D10" s="53"/>
      <c r="E10" s="191" t="s">
        <v>368</v>
      </c>
      <c r="F10" s="192"/>
      <c r="G10" s="192"/>
      <c r="H10" s="192"/>
      <c r="I10" s="192"/>
      <c r="J10" s="192"/>
      <c r="K10" s="192"/>
      <c r="L10" s="193"/>
      <c r="M10" s="53"/>
      <c r="N10" s="53"/>
      <c r="O10" s="189"/>
      <c r="P10" s="190"/>
      <c r="Q10" s="60"/>
      <c r="R10" s="61"/>
      <c r="S10" s="56"/>
    </row>
    <row r="11" spans="1:19" s="6" customFormat="1" ht="24.75" customHeight="1" thickBot="1">
      <c r="A11" s="52"/>
      <c r="B11" s="53" t="s">
        <v>374</v>
      </c>
      <c r="C11" s="53"/>
      <c r="D11" s="53"/>
      <c r="E11" s="191" t="s">
        <v>368</v>
      </c>
      <c r="F11" s="192"/>
      <c r="G11" s="192"/>
      <c r="H11" s="192"/>
      <c r="I11" s="192"/>
      <c r="J11" s="192"/>
      <c r="K11" s="192"/>
      <c r="L11" s="193"/>
      <c r="M11" s="53"/>
      <c r="N11" s="53"/>
      <c r="O11" s="189"/>
      <c r="P11" s="190"/>
      <c r="Q11" s="60"/>
      <c r="R11" s="61"/>
      <c r="S11" s="56"/>
    </row>
    <row r="12" spans="1:19" s="6" customFormat="1" ht="24.75" customHeight="1" thickBot="1">
      <c r="A12" s="52"/>
      <c r="B12" s="53" t="s">
        <v>375</v>
      </c>
      <c r="C12" s="53"/>
      <c r="D12" s="53"/>
      <c r="E12" s="179"/>
      <c r="F12" s="180"/>
      <c r="G12" s="180"/>
      <c r="H12" s="180"/>
      <c r="I12" s="180"/>
      <c r="J12" s="180"/>
      <c r="K12" s="180"/>
      <c r="L12" s="181"/>
      <c r="M12" s="53"/>
      <c r="N12" s="53"/>
      <c r="O12" s="182"/>
      <c r="P12" s="183"/>
      <c r="Q12" s="182"/>
      <c r="R12" s="183"/>
      <c r="S12" s="56"/>
    </row>
    <row r="13" spans="1:19" s="6" customFormat="1" ht="12.75" customHeight="1" thickBot="1">
      <c r="A13" s="63"/>
      <c r="B13" s="64"/>
      <c r="C13" s="64"/>
      <c r="D13" s="64"/>
      <c r="E13" s="65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65"/>
      <c r="Q13" s="65"/>
      <c r="R13" s="64"/>
      <c r="S13" s="66"/>
    </row>
    <row r="14" spans="1:19" s="6" customFormat="1" ht="18.75" customHeight="1" thickBot="1">
      <c r="A14" s="52"/>
      <c r="B14" s="53"/>
      <c r="C14" s="53"/>
      <c r="D14" s="53"/>
      <c r="E14" s="67" t="s">
        <v>376</v>
      </c>
      <c r="F14" s="53"/>
      <c r="G14" s="53"/>
      <c r="H14" s="53"/>
      <c r="I14" s="67" t="s">
        <v>377</v>
      </c>
      <c r="J14" s="53"/>
      <c r="K14" s="53"/>
      <c r="L14" s="53"/>
      <c r="M14" s="53"/>
      <c r="N14" s="53"/>
      <c r="O14" s="184" t="s">
        <v>378</v>
      </c>
      <c r="P14" s="184"/>
      <c r="Q14" s="54"/>
      <c r="R14" s="68"/>
      <c r="S14" s="56"/>
    </row>
    <row r="15" spans="1:19" s="6" customFormat="1" ht="18.75" customHeight="1" thickBot="1">
      <c r="A15" s="52"/>
      <c r="B15" s="53"/>
      <c r="C15" s="53"/>
      <c r="D15" s="53"/>
      <c r="E15" s="69"/>
      <c r="F15" s="53"/>
      <c r="G15" s="67"/>
      <c r="H15" s="53"/>
      <c r="I15" s="62" t="s">
        <v>379</v>
      </c>
      <c r="J15" s="53"/>
      <c r="K15" s="53"/>
      <c r="L15" s="53"/>
      <c r="M15" s="53"/>
      <c r="N15" s="53"/>
      <c r="O15" s="184" t="s">
        <v>380</v>
      </c>
      <c r="P15" s="184"/>
      <c r="Q15" s="58"/>
      <c r="R15" s="70"/>
      <c r="S15" s="56"/>
    </row>
    <row r="16" spans="1:19" s="6" customFormat="1" ht="9" customHeight="1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53"/>
      <c r="P16" s="72"/>
      <c r="Q16" s="72"/>
      <c r="R16" s="72"/>
      <c r="S16" s="73"/>
    </row>
    <row r="17" spans="1:19" s="6" customFormat="1" ht="20.25" customHeight="1">
      <c r="A17" s="74"/>
      <c r="B17" s="75"/>
      <c r="C17" s="75"/>
      <c r="D17" s="75"/>
      <c r="E17" s="76" t="s">
        <v>381</v>
      </c>
      <c r="F17" s="75"/>
      <c r="G17" s="75"/>
      <c r="H17" s="75"/>
      <c r="I17" s="75"/>
      <c r="J17" s="75"/>
      <c r="K17" s="75"/>
      <c r="L17" s="75"/>
      <c r="M17" s="75"/>
      <c r="N17" s="75"/>
      <c r="O17" s="50"/>
      <c r="P17" s="75"/>
      <c r="Q17" s="75"/>
      <c r="R17" s="75"/>
      <c r="S17" s="77"/>
    </row>
    <row r="18" spans="1:19" s="6" customFormat="1" ht="21.75" customHeight="1">
      <c r="A18" s="78" t="s">
        <v>382</v>
      </c>
      <c r="B18" s="79"/>
      <c r="C18" s="79"/>
      <c r="D18" s="80"/>
      <c r="E18" s="81" t="s">
        <v>383</v>
      </c>
      <c r="F18" s="80"/>
      <c r="G18" s="81" t="s">
        <v>384</v>
      </c>
      <c r="H18" s="79"/>
      <c r="I18" s="80"/>
      <c r="J18" s="81" t="s">
        <v>385</v>
      </c>
      <c r="K18" s="79"/>
      <c r="L18" s="81" t="s">
        <v>386</v>
      </c>
      <c r="M18" s="79"/>
      <c r="N18" s="79"/>
      <c r="O18" s="79"/>
      <c r="P18" s="80"/>
      <c r="Q18" s="81" t="s">
        <v>387</v>
      </c>
      <c r="R18" s="79"/>
      <c r="S18" s="82"/>
    </row>
    <row r="19" spans="1:19" s="6" customFormat="1" ht="19.5" customHeight="1">
      <c r="A19" s="83"/>
      <c r="B19" s="84"/>
      <c r="C19" s="84"/>
      <c r="D19" s="85">
        <v>0</v>
      </c>
      <c r="E19" s="86">
        <v>0</v>
      </c>
      <c r="F19" s="87"/>
      <c r="G19" s="88"/>
      <c r="H19" s="84"/>
      <c r="I19" s="85">
        <v>0</v>
      </c>
      <c r="J19" s="86">
        <v>0</v>
      </c>
      <c r="K19" s="89"/>
      <c r="L19" s="88"/>
      <c r="M19" s="84"/>
      <c r="N19" s="84"/>
      <c r="O19" s="90"/>
      <c r="P19" s="85">
        <v>0</v>
      </c>
      <c r="Q19" s="88"/>
      <c r="R19" s="91">
        <v>0</v>
      </c>
      <c r="S19" s="92"/>
    </row>
    <row r="20" spans="1:19" s="6" customFormat="1" ht="20.25" customHeight="1">
      <c r="A20" s="74"/>
      <c r="B20" s="75"/>
      <c r="C20" s="75"/>
      <c r="D20" s="75"/>
      <c r="E20" s="76" t="s">
        <v>388</v>
      </c>
      <c r="F20" s="75"/>
      <c r="G20" s="75"/>
      <c r="H20" s="75"/>
      <c r="I20" s="75"/>
      <c r="J20" s="93" t="s">
        <v>389</v>
      </c>
      <c r="K20" s="75"/>
      <c r="L20" s="75"/>
      <c r="M20" s="75"/>
      <c r="N20" s="75"/>
      <c r="O20" s="72"/>
      <c r="P20" s="75"/>
      <c r="Q20" s="75"/>
      <c r="R20" s="75"/>
      <c r="S20" s="77"/>
    </row>
    <row r="21" spans="1:19" s="6" customFormat="1" ht="19.5" customHeight="1">
      <c r="A21" s="94" t="s">
        <v>390</v>
      </c>
      <c r="B21" s="95"/>
      <c r="C21" s="96" t="s">
        <v>391</v>
      </c>
      <c r="D21" s="97"/>
      <c r="E21" s="97"/>
      <c r="F21" s="98"/>
      <c r="G21" s="94" t="s">
        <v>392</v>
      </c>
      <c r="H21" s="99"/>
      <c r="I21" s="96" t="s">
        <v>393</v>
      </c>
      <c r="J21" s="97"/>
      <c r="K21" s="97"/>
      <c r="L21" s="94" t="s">
        <v>394</v>
      </c>
      <c r="M21" s="99"/>
      <c r="N21" s="96" t="s">
        <v>395</v>
      </c>
      <c r="O21" s="100"/>
      <c r="P21" s="97"/>
      <c r="Q21" s="97"/>
      <c r="R21" s="97"/>
      <c r="S21" s="98"/>
    </row>
    <row r="22" spans="1:19" s="6" customFormat="1" ht="19.5" customHeight="1">
      <c r="A22" s="101" t="s">
        <v>16</v>
      </c>
      <c r="B22" s="102" t="s">
        <v>24</v>
      </c>
      <c r="C22" s="103"/>
      <c r="D22" s="104" t="s">
        <v>396</v>
      </c>
      <c r="E22" s="105">
        <v>0</v>
      </c>
      <c r="F22" s="106"/>
      <c r="G22" s="101" t="s">
        <v>23</v>
      </c>
      <c r="H22" s="107" t="s">
        <v>397</v>
      </c>
      <c r="I22" s="108"/>
      <c r="J22" s="109">
        <v>0</v>
      </c>
      <c r="K22" s="110"/>
      <c r="L22" s="101" t="s">
        <v>398</v>
      </c>
      <c r="M22" s="111" t="s">
        <v>355</v>
      </c>
      <c r="N22" s="112"/>
      <c r="O22" s="112"/>
      <c r="P22" s="112"/>
      <c r="Q22" s="113"/>
      <c r="R22" s="105">
        <v>0</v>
      </c>
      <c r="S22" s="106"/>
    </row>
    <row r="23" spans="1:19" s="6" customFormat="1" ht="19.5" customHeight="1">
      <c r="A23" s="101" t="s">
        <v>17</v>
      </c>
      <c r="B23" s="114"/>
      <c r="C23" s="115"/>
      <c r="D23" s="104" t="s">
        <v>399</v>
      </c>
      <c r="E23" s="105">
        <v>0</v>
      </c>
      <c r="F23" s="106"/>
      <c r="G23" s="101" t="s">
        <v>50</v>
      </c>
      <c r="H23" s="53" t="s">
        <v>400</v>
      </c>
      <c r="I23" s="108"/>
      <c r="J23" s="109">
        <v>0</v>
      </c>
      <c r="K23" s="110"/>
      <c r="L23" s="101" t="s">
        <v>401</v>
      </c>
      <c r="M23" s="111" t="s">
        <v>402</v>
      </c>
      <c r="N23" s="112"/>
      <c r="O23" s="53"/>
      <c r="P23" s="112"/>
      <c r="Q23" s="113"/>
      <c r="R23" s="105">
        <v>0</v>
      </c>
      <c r="S23" s="106"/>
    </row>
    <row r="24" spans="1:19" s="6" customFormat="1" ht="19.5" customHeight="1">
      <c r="A24" s="101" t="s">
        <v>18</v>
      </c>
      <c r="B24" s="102" t="s">
        <v>77</v>
      </c>
      <c r="C24" s="103"/>
      <c r="D24" s="104" t="s">
        <v>396</v>
      </c>
      <c r="E24" s="105">
        <v>0</v>
      </c>
      <c r="F24" s="106"/>
      <c r="G24" s="101" t="s">
        <v>403</v>
      </c>
      <c r="H24" s="107" t="s">
        <v>404</v>
      </c>
      <c r="I24" s="108"/>
      <c r="J24" s="109">
        <v>0</v>
      </c>
      <c r="K24" s="110"/>
      <c r="L24" s="101" t="s">
        <v>405</v>
      </c>
      <c r="M24" s="111" t="s">
        <v>406</v>
      </c>
      <c r="N24" s="112"/>
      <c r="O24" s="112"/>
      <c r="P24" s="112"/>
      <c r="Q24" s="113"/>
      <c r="R24" s="105">
        <v>0</v>
      </c>
      <c r="S24" s="106"/>
    </row>
    <row r="25" spans="1:19" s="6" customFormat="1" ht="19.5" customHeight="1">
      <c r="A25" s="101" t="s">
        <v>19</v>
      </c>
      <c r="B25" s="114"/>
      <c r="C25" s="115"/>
      <c r="D25" s="104" t="s">
        <v>399</v>
      </c>
      <c r="E25" s="105">
        <v>0</v>
      </c>
      <c r="F25" s="106"/>
      <c r="G25" s="101" t="s">
        <v>407</v>
      </c>
      <c r="H25" s="107"/>
      <c r="I25" s="108"/>
      <c r="J25" s="109">
        <v>0</v>
      </c>
      <c r="K25" s="110"/>
      <c r="L25" s="101" t="s">
        <v>408</v>
      </c>
      <c r="M25" s="111" t="s">
        <v>358</v>
      </c>
      <c r="N25" s="112"/>
      <c r="O25" s="53"/>
      <c r="P25" s="112"/>
      <c r="Q25" s="113"/>
      <c r="R25" s="105">
        <v>0</v>
      </c>
      <c r="S25" s="106"/>
    </row>
    <row r="26" spans="1:19" s="6" customFormat="1" ht="19.5" customHeight="1">
      <c r="A26" s="101" t="s">
        <v>20</v>
      </c>
      <c r="B26" s="102" t="s">
        <v>409</v>
      </c>
      <c r="C26" s="103"/>
      <c r="D26" s="104" t="s">
        <v>396</v>
      </c>
      <c r="E26" s="105">
        <v>0</v>
      </c>
      <c r="F26" s="106"/>
      <c r="G26" s="116"/>
      <c r="H26" s="112"/>
      <c r="I26" s="108"/>
      <c r="J26" s="117"/>
      <c r="K26" s="110"/>
      <c r="L26" s="101" t="s">
        <v>410</v>
      </c>
      <c r="M26" s="111" t="s">
        <v>411</v>
      </c>
      <c r="N26" s="112"/>
      <c r="O26" s="112"/>
      <c r="P26" s="112"/>
      <c r="Q26" s="113"/>
      <c r="R26" s="105">
        <v>0</v>
      </c>
      <c r="S26" s="106"/>
    </row>
    <row r="27" spans="1:19" s="6" customFormat="1" ht="19.5" customHeight="1">
      <c r="A27" s="101" t="s">
        <v>21</v>
      </c>
      <c r="B27" s="114"/>
      <c r="C27" s="115"/>
      <c r="D27" s="104" t="s">
        <v>399</v>
      </c>
      <c r="E27" s="105">
        <v>0</v>
      </c>
      <c r="F27" s="106"/>
      <c r="G27" s="116"/>
      <c r="H27" s="112"/>
      <c r="I27" s="108"/>
      <c r="J27" s="117"/>
      <c r="K27" s="110"/>
      <c r="L27" s="101" t="s">
        <v>412</v>
      </c>
      <c r="M27" s="107" t="s">
        <v>413</v>
      </c>
      <c r="N27" s="112"/>
      <c r="O27" s="53"/>
      <c r="P27" s="112"/>
      <c r="Q27" s="108"/>
      <c r="R27" s="105">
        <v>0</v>
      </c>
      <c r="S27" s="106"/>
    </row>
    <row r="28" spans="1:19" s="6" customFormat="1" ht="19.5" customHeight="1">
      <c r="A28" s="101" t="s">
        <v>22</v>
      </c>
      <c r="B28" s="118" t="s">
        <v>414</v>
      </c>
      <c r="C28" s="112"/>
      <c r="D28" s="108"/>
      <c r="E28" s="119">
        <v>0</v>
      </c>
      <c r="F28" s="77"/>
      <c r="G28" s="101" t="s">
        <v>415</v>
      </c>
      <c r="H28" s="118" t="s">
        <v>416</v>
      </c>
      <c r="I28" s="108"/>
      <c r="J28" s="120"/>
      <c r="K28" s="121"/>
      <c r="L28" s="101" t="s">
        <v>417</v>
      </c>
      <c r="M28" s="118" t="s">
        <v>418</v>
      </c>
      <c r="N28" s="112"/>
      <c r="O28" s="112"/>
      <c r="P28" s="112"/>
      <c r="Q28" s="108"/>
      <c r="R28" s="119">
        <v>0</v>
      </c>
      <c r="S28" s="77"/>
    </row>
    <row r="29" spans="1:19" s="6" customFormat="1" ht="19.5" customHeight="1">
      <c r="A29" s="122" t="s">
        <v>419</v>
      </c>
      <c r="B29" s="123" t="s">
        <v>341</v>
      </c>
      <c r="C29" s="124"/>
      <c r="D29" s="125"/>
      <c r="E29" s="126">
        <v>0</v>
      </c>
      <c r="F29" s="127"/>
      <c r="G29" s="122" t="s">
        <v>420</v>
      </c>
      <c r="H29" s="123" t="s">
        <v>421</v>
      </c>
      <c r="I29" s="125"/>
      <c r="J29" s="128">
        <v>0</v>
      </c>
      <c r="K29" s="129"/>
      <c r="L29" s="122" t="s">
        <v>422</v>
      </c>
      <c r="M29" s="123" t="s">
        <v>423</v>
      </c>
      <c r="N29" s="124"/>
      <c r="O29" s="72"/>
      <c r="P29" s="124"/>
      <c r="Q29" s="125"/>
      <c r="R29" s="126">
        <v>0</v>
      </c>
      <c r="S29" s="127"/>
    </row>
    <row r="30" spans="1:19" s="6" customFormat="1" ht="19.5" customHeight="1">
      <c r="A30" s="130"/>
      <c r="B30" s="131"/>
      <c r="C30" s="132" t="s">
        <v>424</v>
      </c>
      <c r="D30" s="133"/>
      <c r="E30" s="133"/>
      <c r="F30" s="133"/>
      <c r="G30" s="133"/>
      <c r="H30" s="133"/>
      <c r="I30" s="133"/>
      <c r="J30" s="133"/>
      <c r="K30" s="133"/>
      <c r="L30" s="94" t="s">
        <v>425</v>
      </c>
      <c r="M30" s="134"/>
      <c r="N30" s="97" t="s">
        <v>426</v>
      </c>
      <c r="O30" s="135"/>
      <c r="P30" s="135"/>
      <c r="Q30" s="135"/>
      <c r="R30" s="136">
        <f>'3. Rozpočet - standard na výšku'!G180</f>
        <v>0</v>
      </c>
      <c r="S30" s="137"/>
    </row>
    <row r="31" spans="1:19" s="6" customFormat="1" ht="14.25" customHeight="1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138"/>
      <c r="M31" s="139" t="s">
        <v>427</v>
      </c>
      <c r="N31" s="140"/>
      <c r="O31" s="141" t="s">
        <v>428</v>
      </c>
      <c r="P31" s="140"/>
      <c r="Q31" s="141" t="s">
        <v>429</v>
      </c>
      <c r="R31" s="141" t="s">
        <v>430</v>
      </c>
      <c r="S31" s="142"/>
    </row>
    <row r="32" spans="1:19" s="6" customFormat="1" ht="12.75" customHeight="1">
      <c r="A32" s="143"/>
      <c r="B32" s="1"/>
      <c r="C32" s="1"/>
      <c r="D32" s="1"/>
      <c r="E32" s="1"/>
      <c r="F32" s="1"/>
      <c r="G32" s="1"/>
      <c r="H32" s="1"/>
      <c r="I32" s="1"/>
      <c r="J32" s="1"/>
      <c r="K32" s="1"/>
      <c r="L32" s="144"/>
      <c r="M32" s="145" t="s">
        <v>431</v>
      </c>
      <c r="N32" s="146"/>
      <c r="O32" s="147">
        <v>15</v>
      </c>
      <c r="P32" s="185">
        <f>SUM(R30)</f>
        <v>0</v>
      </c>
      <c r="Q32" s="185"/>
      <c r="R32" s="148">
        <f>SUM(R34-P32)</f>
        <v>0</v>
      </c>
      <c r="S32" s="149"/>
    </row>
    <row r="33" spans="1:19" s="6" customFormat="1" ht="12.75" customHeight="1">
      <c r="A33" s="143"/>
      <c r="B33" s="1"/>
      <c r="C33" s="1"/>
      <c r="D33" s="1"/>
      <c r="E33" s="1"/>
      <c r="F33" s="1"/>
      <c r="G33" s="1"/>
      <c r="H33" s="1"/>
      <c r="I33" s="1"/>
      <c r="J33" s="1"/>
      <c r="K33" s="1"/>
      <c r="L33" s="144"/>
      <c r="M33" s="150" t="s">
        <v>432</v>
      </c>
      <c r="N33" s="151"/>
      <c r="O33" s="152">
        <v>21</v>
      </c>
      <c r="P33" s="178">
        <v>0</v>
      </c>
      <c r="Q33" s="178"/>
      <c r="R33" s="148">
        <v>0</v>
      </c>
      <c r="S33" s="153"/>
    </row>
    <row r="34" spans="1:19" s="6" customFormat="1" ht="19.5" customHeight="1">
      <c r="A34" s="143"/>
      <c r="B34" s="1"/>
      <c r="C34" s="1"/>
      <c r="D34" s="1"/>
      <c r="E34" s="1"/>
      <c r="F34" s="1"/>
      <c r="G34" s="1"/>
      <c r="H34" s="1"/>
      <c r="I34" s="1"/>
      <c r="J34" s="1"/>
      <c r="K34" s="1"/>
      <c r="L34" s="154"/>
      <c r="M34" s="155" t="s">
        <v>433</v>
      </c>
      <c r="N34" s="156"/>
      <c r="O34" s="157"/>
      <c r="P34" s="156"/>
      <c r="Q34" s="158"/>
      <c r="R34" s="159">
        <f>SUM(P32*1.15)</f>
        <v>0</v>
      </c>
      <c r="S34" s="160"/>
    </row>
    <row r="35" spans="1:19" s="6" customFormat="1" ht="19.5" customHeight="1">
      <c r="A35" s="143"/>
      <c r="B35" s="1"/>
      <c r="C35" s="1"/>
      <c r="D35" s="1"/>
      <c r="E35" s="1"/>
      <c r="F35" s="1"/>
      <c r="G35" s="1"/>
      <c r="H35" s="1"/>
      <c r="I35" s="1"/>
      <c r="J35" s="1"/>
      <c r="K35" s="1"/>
      <c r="L35" s="161" t="s">
        <v>434</v>
      </c>
      <c r="M35" s="162"/>
      <c r="N35" s="163" t="s">
        <v>435</v>
      </c>
      <c r="O35" s="164"/>
      <c r="P35" s="162"/>
      <c r="Q35" s="162"/>
      <c r="R35" s="162"/>
      <c r="S35" s="165"/>
    </row>
    <row r="36" spans="1:19" s="6" customFormat="1" ht="14.25" customHeight="1">
      <c r="A36" s="143"/>
      <c r="B36" s="1"/>
      <c r="C36" s="1"/>
      <c r="D36" s="1"/>
      <c r="E36" s="1"/>
      <c r="F36" s="1"/>
      <c r="G36" s="1"/>
      <c r="H36" s="1"/>
      <c r="I36" s="1"/>
      <c r="J36" s="1"/>
      <c r="K36" s="1"/>
      <c r="L36" s="166"/>
      <c r="M36" s="167" t="s">
        <v>436</v>
      </c>
      <c r="N36" s="168"/>
      <c r="O36" s="168"/>
      <c r="P36" s="168"/>
      <c r="Q36" s="168"/>
      <c r="R36" s="169">
        <v>0</v>
      </c>
      <c r="S36" s="170"/>
    </row>
    <row r="37" spans="1:19" s="6" customFormat="1" ht="14.25" customHeight="1">
      <c r="A37" s="143"/>
      <c r="B37" s="1"/>
      <c r="C37" s="1"/>
      <c r="D37" s="1"/>
      <c r="E37" s="1"/>
      <c r="F37" s="1"/>
      <c r="G37" s="1"/>
      <c r="H37" s="1"/>
      <c r="I37" s="1"/>
      <c r="J37" s="1"/>
      <c r="K37" s="1"/>
      <c r="L37" s="166"/>
      <c r="M37" s="167" t="s">
        <v>437</v>
      </c>
      <c r="N37" s="168"/>
      <c r="O37" s="168"/>
      <c r="P37" s="168"/>
      <c r="Q37" s="168"/>
      <c r="R37" s="169">
        <v>0</v>
      </c>
      <c r="S37" s="170"/>
    </row>
    <row r="38" spans="1:19" s="6" customFormat="1" ht="14.25" customHeight="1" thickBot="1">
      <c r="A38" s="171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3"/>
      <c r="M38" s="174" t="s">
        <v>438</v>
      </c>
      <c r="N38" s="175"/>
      <c r="O38" s="175"/>
      <c r="P38" s="175"/>
      <c r="Q38" s="175"/>
      <c r="R38" s="176">
        <v>0</v>
      </c>
      <c r="S38" s="177"/>
    </row>
  </sheetData>
  <sheetProtection/>
  <mergeCells count="20"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E11:L11"/>
    <mergeCell ref="O11:P11"/>
    <mergeCell ref="P33:Q33"/>
    <mergeCell ref="E12:L12"/>
    <mergeCell ref="O12:P12"/>
    <mergeCell ref="Q12:R12"/>
    <mergeCell ref="O14:P14"/>
    <mergeCell ref="O15:P15"/>
    <mergeCell ref="P32:Q32"/>
  </mergeCells>
  <printOptions/>
  <pageMargins left="0.7" right="0.7" top="0.787401575" bottom="0.7874015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0"/>
  <sheetViews>
    <sheetView showGridLines="0" tabSelected="1" zoomScalePageLayoutView="0" workbookViewId="0" topLeftCell="A166">
      <selection activeCell="J179" sqref="J179"/>
    </sheetView>
  </sheetViews>
  <sheetFormatPr defaultColWidth="10.5" defaultRowHeight="12" customHeight="1"/>
  <cols>
    <col min="1" max="1" width="3.83203125" style="2" customWidth="1"/>
    <col min="2" max="2" width="15.5" style="3" customWidth="1"/>
    <col min="3" max="3" width="49.83203125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8" width="13.33203125" style="4" customWidth="1"/>
    <col min="9" max="16384" width="10.5" style="1" customWidth="1"/>
  </cols>
  <sheetData>
    <row r="1" spans="1:8" s="6" customFormat="1" ht="27.75" customHeight="1">
      <c r="A1" s="203" t="s">
        <v>0</v>
      </c>
      <c r="B1" s="203"/>
      <c r="C1" s="203"/>
      <c r="D1" s="203"/>
      <c r="E1" s="203"/>
      <c r="F1" s="203"/>
      <c r="G1" s="203"/>
      <c r="H1" s="203"/>
    </row>
    <row r="2" spans="1:8" s="6" customFormat="1" ht="12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6" customFormat="1" ht="12.75" customHeight="1">
      <c r="A3" s="7" t="s">
        <v>2</v>
      </c>
      <c r="B3" s="7"/>
      <c r="C3" s="7"/>
      <c r="D3" s="7"/>
      <c r="E3" s="7"/>
      <c r="F3" s="7"/>
      <c r="G3" s="7"/>
      <c r="H3" s="7"/>
    </row>
    <row r="4" spans="1:8" s="6" customFormat="1" ht="13.5" customHeight="1">
      <c r="A4" s="8"/>
      <c r="B4" s="7"/>
      <c r="C4" s="8"/>
      <c r="D4" s="7"/>
      <c r="E4" s="7"/>
      <c r="F4" s="7"/>
      <c r="G4" s="7"/>
      <c r="H4" s="7"/>
    </row>
    <row r="5" spans="1:8" s="6" customFormat="1" ht="6.75" customHeight="1">
      <c r="A5" s="9"/>
      <c r="B5" s="10"/>
      <c r="C5" s="11"/>
      <c r="D5" s="10"/>
      <c r="E5" s="12"/>
      <c r="F5" s="13"/>
      <c r="G5" s="13"/>
      <c r="H5" s="14"/>
    </row>
    <row r="6" spans="1:8" s="6" customFormat="1" ht="12.75" customHeight="1">
      <c r="A6" s="15" t="s">
        <v>3</v>
      </c>
      <c r="B6" s="15"/>
      <c r="C6" s="15"/>
      <c r="D6" s="15"/>
      <c r="E6" s="15"/>
      <c r="F6" s="15"/>
      <c r="G6" s="15"/>
      <c r="H6" s="15"/>
    </row>
    <row r="7" spans="1:8" s="6" customFormat="1" ht="12.75" customHeight="1">
      <c r="A7" s="15" t="s">
        <v>4</v>
      </c>
      <c r="B7" s="15"/>
      <c r="C7" s="15"/>
      <c r="D7" s="15"/>
      <c r="E7" s="15"/>
      <c r="F7" s="15"/>
      <c r="G7" s="15" t="s">
        <v>5</v>
      </c>
      <c r="H7" s="15"/>
    </row>
    <row r="8" spans="1:8" s="6" customFormat="1" ht="12.75" customHeight="1">
      <c r="A8" s="15" t="s">
        <v>6</v>
      </c>
      <c r="B8" s="16"/>
      <c r="C8" s="16"/>
      <c r="D8" s="16"/>
      <c r="E8" s="17"/>
      <c r="F8" s="18"/>
      <c r="G8" s="15" t="s">
        <v>7</v>
      </c>
      <c r="H8" s="17"/>
    </row>
    <row r="9" spans="1:8" s="6" customFormat="1" ht="6.75" customHeight="1">
      <c r="A9" s="19"/>
      <c r="B9" s="19"/>
      <c r="C9" s="19"/>
      <c r="D9" s="19"/>
      <c r="E9" s="19"/>
      <c r="F9" s="19"/>
      <c r="G9" s="19"/>
      <c r="H9" s="19"/>
    </row>
    <row r="10" spans="1:8" s="6" customFormat="1" ht="28.5" customHeight="1">
      <c r="A10" s="20" t="s">
        <v>8</v>
      </c>
      <c r="B10" s="20" t="s">
        <v>9</v>
      </c>
      <c r="C10" s="20" t="s">
        <v>10</v>
      </c>
      <c r="D10" s="20" t="s">
        <v>11</v>
      </c>
      <c r="E10" s="20" t="s">
        <v>12</v>
      </c>
      <c r="F10" s="20" t="s">
        <v>13</v>
      </c>
      <c r="G10" s="20" t="s">
        <v>14</v>
      </c>
      <c r="H10" s="20" t="s">
        <v>15</v>
      </c>
    </row>
    <row r="11" spans="1:8" s="6" customFormat="1" ht="12.75" customHeight="1" hidden="1">
      <c r="A11" s="20" t="s">
        <v>16</v>
      </c>
      <c r="B11" s="20" t="s">
        <v>17</v>
      </c>
      <c r="C11" s="20" t="s">
        <v>18</v>
      </c>
      <c r="D11" s="20" t="s">
        <v>19</v>
      </c>
      <c r="E11" s="20" t="s">
        <v>20</v>
      </c>
      <c r="F11" s="20" t="s">
        <v>21</v>
      </c>
      <c r="G11" s="20" t="s">
        <v>22</v>
      </c>
      <c r="H11" s="20" t="s">
        <v>23</v>
      </c>
    </row>
    <row r="12" spans="1:8" s="6" customFormat="1" ht="5.25" customHeight="1">
      <c r="A12" s="19"/>
      <c r="B12" s="19"/>
      <c r="C12" s="19"/>
      <c r="D12" s="19"/>
      <c r="E12" s="19"/>
      <c r="F12" s="19"/>
      <c r="G12" s="19"/>
      <c r="H12" s="19"/>
    </row>
    <row r="13" spans="1:8" s="6" customFormat="1" ht="30.75" customHeight="1">
      <c r="A13" s="21"/>
      <c r="B13" s="22" t="s">
        <v>24</v>
      </c>
      <c r="C13" s="22" t="s">
        <v>25</v>
      </c>
      <c r="D13" s="22"/>
      <c r="E13" s="23"/>
      <c r="F13" s="24"/>
      <c r="G13" s="24">
        <f>SUM(G14+G16+G26+G31+G37)</f>
        <v>0</v>
      </c>
      <c r="H13" s="23">
        <v>0</v>
      </c>
    </row>
    <row r="14" spans="1:8" s="6" customFormat="1" ht="28.5" customHeight="1">
      <c r="A14" s="25"/>
      <c r="B14" s="26" t="s">
        <v>18</v>
      </c>
      <c r="C14" s="26" t="s">
        <v>26</v>
      </c>
      <c r="D14" s="26"/>
      <c r="E14" s="27"/>
      <c r="F14" s="28"/>
      <c r="G14" s="28">
        <f>SUM(G15)</f>
        <v>0</v>
      </c>
      <c r="H14" s="27">
        <v>0</v>
      </c>
    </row>
    <row r="15" spans="1:8" s="6" customFormat="1" ht="24" customHeight="1">
      <c r="A15" s="29">
        <v>1</v>
      </c>
      <c r="B15" s="30" t="s">
        <v>27</v>
      </c>
      <c r="C15" s="30" t="s">
        <v>28</v>
      </c>
      <c r="D15" s="30" t="s">
        <v>29</v>
      </c>
      <c r="E15" s="31">
        <v>1.76</v>
      </c>
      <c r="F15" s="31">
        <v>0</v>
      </c>
      <c r="G15" s="31">
        <f>SUM(F15*E15)</f>
        <v>0</v>
      </c>
      <c r="H15" s="31">
        <v>0</v>
      </c>
    </row>
    <row r="16" spans="1:8" s="6" customFormat="1" ht="28.5" customHeight="1">
      <c r="A16" s="25"/>
      <c r="B16" s="26" t="s">
        <v>21</v>
      </c>
      <c r="C16" s="26" t="s">
        <v>30</v>
      </c>
      <c r="D16" s="26"/>
      <c r="E16" s="27"/>
      <c r="F16" s="28"/>
      <c r="G16" s="28">
        <f>SUM(G17:G25)</f>
        <v>0</v>
      </c>
      <c r="H16" s="27">
        <v>0</v>
      </c>
    </row>
    <row r="17" spans="1:8" s="6" customFormat="1" ht="24" customHeight="1">
      <c r="A17" s="29">
        <v>2</v>
      </c>
      <c r="B17" s="30" t="s">
        <v>31</v>
      </c>
      <c r="C17" s="30" t="s">
        <v>32</v>
      </c>
      <c r="D17" s="30" t="s">
        <v>29</v>
      </c>
      <c r="E17" s="31">
        <v>4.505</v>
      </c>
      <c r="F17" s="31">
        <v>0</v>
      </c>
      <c r="G17" s="31">
        <f>F17*E17</f>
        <v>0</v>
      </c>
      <c r="H17" s="31">
        <v>0</v>
      </c>
    </row>
    <row r="18" spans="1:8" s="6" customFormat="1" ht="24" customHeight="1">
      <c r="A18" s="29">
        <v>3</v>
      </c>
      <c r="B18" s="30" t="s">
        <v>33</v>
      </c>
      <c r="C18" s="30" t="s">
        <v>34</v>
      </c>
      <c r="D18" s="30" t="s">
        <v>29</v>
      </c>
      <c r="E18" s="31">
        <v>4.505</v>
      </c>
      <c r="F18" s="31">
        <v>0</v>
      </c>
      <c r="G18" s="31">
        <f>F18*E18</f>
        <v>0</v>
      </c>
      <c r="H18" s="31">
        <v>0</v>
      </c>
    </row>
    <row r="19" spans="1:8" s="6" customFormat="1" ht="13.5" customHeight="1">
      <c r="A19" s="29">
        <v>4</v>
      </c>
      <c r="B19" s="30" t="s">
        <v>35</v>
      </c>
      <c r="C19" s="30" t="s">
        <v>36</v>
      </c>
      <c r="D19" s="30" t="s">
        <v>29</v>
      </c>
      <c r="E19" s="31">
        <v>3.99</v>
      </c>
      <c r="F19" s="31">
        <v>0</v>
      </c>
      <c r="G19" s="31">
        <f>F19*E19</f>
        <v>0</v>
      </c>
      <c r="H19" s="31">
        <v>0</v>
      </c>
    </row>
    <row r="20" spans="1:8" s="6" customFormat="1" ht="24" customHeight="1">
      <c r="A20" s="29">
        <v>5</v>
      </c>
      <c r="B20" s="30" t="s">
        <v>37</v>
      </c>
      <c r="C20" s="30" t="s">
        <v>38</v>
      </c>
      <c r="D20" s="30" t="s">
        <v>29</v>
      </c>
      <c r="E20" s="31">
        <v>3.99</v>
      </c>
      <c r="F20" s="31">
        <v>0</v>
      </c>
      <c r="G20" s="31">
        <f>F20*E20</f>
        <v>0</v>
      </c>
      <c r="H20" s="31">
        <v>0</v>
      </c>
    </row>
    <row r="21" spans="1:8" s="6" customFormat="1" ht="13.5" customHeight="1">
      <c r="A21" s="29">
        <v>6</v>
      </c>
      <c r="B21" s="30" t="s">
        <v>39</v>
      </c>
      <c r="C21" s="30" t="s">
        <v>40</v>
      </c>
      <c r="D21" s="30" t="s">
        <v>29</v>
      </c>
      <c r="E21" s="31">
        <v>1</v>
      </c>
      <c r="F21" s="31">
        <v>0</v>
      </c>
      <c r="G21" s="31">
        <f>F21*E21</f>
        <v>0</v>
      </c>
      <c r="H21" s="31">
        <v>0</v>
      </c>
    </row>
    <row r="22" spans="1:8" s="6" customFormat="1" ht="24" customHeight="1">
      <c r="A22" s="29">
        <v>7</v>
      </c>
      <c r="B22" s="30" t="s">
        <v>41</v>
      </c>
      <c r="C22" s="30" t="s">
        <v>42</v>
      </c>
      <c r="D22" s="30" t="s">
        <v>29</v>
      </c>
      <c r="E22" s="31">
        <v>3.99</v>
      </c>
      <c r="F22" s="31">
        <v>0</v>
      </c>
      <c r="G22" s="31">
        <f>F22*E22</f>
        <v>0</v>
      </c>
      <c r="H22" s="31">
        <v>0</v>
      </c>
    </row>
    <row r="23" spans="1:8" s="6" customFormat="1" ht="24" customHeight="1">
      <c r="A23" s="29">
        <v>8</v>
      </c>
      <c r="B23" s="30" t="s">
        <v>43</v>
      </c>
      <c r="C23" s="30" t="s">
        <v>44</v>
      </c>
      <c r="D23" s="30" t="s">
        <v>29</v>
      </c>
      <c r="E23" s="31">
        <v>3.863</v>
      </c>
      <c r="F23" s="31">
        <v>0</v>
      </c>
      <c r="G23" s="31">
        <f>F23*E23</f>
        <v>0</v>
      </c>
      <c r="H23" s="31">
        <v>0</v>
      </c>
    </row>
    <row r="24" spans="1:8" s="6" customFormat="1" ht="13.5" customHeight="1">
      <c r="A24" s="29">
        <v>9</v>
      </c>
      <c r="B24" s="30" t="s">
        <v>45</v>
      </c>
      <c r="C24" s="30" t="s">
        <v>46</v>
      </c>
      <c r="D24" s="30" t="s">
        <v>47</v>
      </c>
      <c r="E24" s="31">
        <v>2</v>
      </c>
      <c r="F24" s="31">
        <v>0</v>
      </c>
      <c r="G24" s="31">
        <f>F24*E24</f>
        <v>0</v>
      </c>
      <c r="H24" s="31">
        <v>0</v>
      </c>
    </row>
    <row r="25" spans="1:8" s="6" customFormat="1" ht="13.5" customHeight="1">
      <c r="A25" s="32">
        <v>10</v>
      </c>
      <c r="B25" s="33" t="s">
        <v>48</v>
      </c>
      <c r="C25" s="33" t="s">
        <v>49</v>
      </c>
      <c r="D25" s="33" t="s">
        <v>47</v>
      </c>
      <c r="E25" s="34">
        <v>2</v>
      </c>
      <c r="F25" s="31">
        <v>0</v>
      </c>
      <c r="G25" s="31">
        <f>F25*E25</f>
        <v>0</v>
      </c>
      <c r="H25" s="31">
        <v>0</v>
      </c>
    </row>
    <row r="26" spans="1:8" s="6" customFormat="1" ht="28.5" customHeight="1">
      <c r="A26" s="25"/>
      <c r="B26" s="26" t="s">
        <v>50</v>
      </c>
      <c r="C26" s="26" t="s">
        <v>51</v>
      </c>
      <c r="D26" s="26"/>
      <c r="E26" s="27"/>
      <c r="F26" s="28"/>
      <c r="G26" s="28">
        <f>SUM(G27:G30)</f>
        <v>0</v>
      </c>
      <c r="H26" s="27">
        <v>0</v>
      </c>
    </row>
    <row r="27" spans="1:8" s="6" customFormat="1" ht="24" customHeight="1">
      <c r="A27" s="29">
        <v>11</v>
      </c>
      <c r="B27" s="30" t="s">
        <v>52</v>
      </c>
      <c r="C27" s="30" t="s">
        <v>53</v>
      </c>
      <c r="D27" s="30" t="s">
        <v>29</v>
      </c>
      <c r="E27" s="31">
        <v>15.607</v>
      </c>
      <c r="F27" s="31">
        <v>0</v>
      </c>
      <c r="G27" s="31">
        <v>0</v>
      </c>
      <c r="H27" s="31">
        <v>0</v>
      </c>
    </row>
    <row r="28" spans="1:8" s="6" customFormat="1" ht="24" customHeight="1">
      <c r="A28" s="29">
        <v>12</v>
      </c>
      <c r="B28" s="30" t="s">
        <v>54</v>
      </c>
      <c r="C28" s="30" t="s">
        <v>55</v>
      </c>
      <c r="D28" s="30" t="s">
        <v>29</v>
      </c>
      <c r="E28" s="31">
        <v>13.241</v>
      </c>
      <c r="F28" s="31">
        <v>0</v>
      </c>
      <c r="G28" s="31">
        <v>0</v>
      </c>
      <c r="H28" s="31">
        <v>0</v>
      </c>
    </row>
    <row r="29" spans="1:8" s="6" customFormat="1" ht="24" customHeight="1">
      <c r="A29" s="29">
        <v>13</v>
      </c>
      <c r="B29" s="30" t="s">
        <v>56</v>
      </c>
      <c r="C29" s="30" t="s">
        <v>57</v>
      </c>
      <c r="D29" s="30" t="s">
        <v>29</v>
      </c>
      <c r="E29" s="31">
        <v>60.5</v>
      </c>
      <c r="F29" s="31">
        <v>0</v>
      </c>
      <c r="G29" s="31">
        <v>0</v>
      </c>
      <c r="H29" s="31">
        <v>0</v>
      </c>
    </row>
    <row r="30" spans="1:8" s="6" customFormat="1" ht="13.5" customHeight="1">
      <c r="A30" s="29">
        <v>14</v>
      </c>
      <c r="B30" s="30" t="s">
        <v>58</v>
      </c>
      <c r="C30" s="30" t="s">
        <v>59</v>
      </c>
      <c r="D30" s="30" t="s">
        <v>29</v>
      </c>
      <c r="E30" s="31">
        <v>33.319</v>
      </c>
      <c r="F30" s="31">
        <v>0</v>
      </c>
      <c r="G30" s="31">
        <v>0</v>
      </c>
      <c r="H30" s="31">
        <v>0</v>
      </c>
    </row>
    <row r="31" spans="1:8" s="6" customFormat="1" ht="28.5" customHeight="1">
      <c r="A31" s="25"/>
      <c r="B31" s="26" t="s">
        <v>60</v>
      </c>
      <c r="C31" s="26" t="s">
        <v>61</v>
      </c>
      <c r="D31" s="26"/>
      <c r="E31" s="27"/>
      <c r="F31" s="28"/>
      <c r="G31" s="28">
        <f>SUM(G32:G36)</f>
        <v>0</v>
      </c>
      <c r="H31" s="27">
        <v>0</v>
      </c>
    </row>
    <row r="32" spans="1:8" s="6" customFormat="1" ht="24" customHeight="1">
      <c r="A32" s="29">
        <v>15</v>
      </c>
      <c r="B32" s="30" t="s">
        <v>62</v>
      </c>
      <c r="C32" s="30" t="s">
        <v>63</v>
      </c>
      <c r="D32" s="30" t="s">
        <v>64</v>
      </c>
      <c r="E32" s="31">
        <v>3.816</v>
      </c>
      <c r="F32" s="31">
        <v>0</v>
      </c>
      <c r="G32" s="31">
        <v>0</v>
      </c>
      <c r="H32" s="31">
        <v>0</v>
      </c>
    </row>
    <row r="33" spans="1:8" s="6" customFormat="1" ht="24" customHeight="1">
      <c r="A33" s="29">
        <v>16</v>
      </c>
      <c r="B33" s="30" t="s">
        <v>65</v>
      </c>
      <c r="C33" s="30" t="s">
        <v>66</v>
      </c>
      <c r="D33" s="30" t="s">
        <v>64</v>
      </c>
      <c r="E33" s="31">
        <v>190.8</v>
      </c>
      <c r="F33" s="31">
        <v>0</v>
      </c>
      <c r="G33" s="31">
        <v>0</v>
      </c>
      <c r="H33" s="31">
        <v>0</v>
      </c>
    </row>
    <row r="34" spans="1:8" s="6" customFormat="1" ht="24" customHeight="1">
      <c r="A34" s="29">
        <v>17</v>
      </c>
      <c r="B34" s="30" t="s">
        <v>67</v>
      </c>
      <c r="C34" s="30" t="s">
        <v>68</v>
      </c>
      <c r="D34" s="30" t="s">
        <v>64</v>
      </c>
      <c r="E34" s="31">
        <v>3.816</v>
      </c>
      <c r="F34" s="31">
        <v>0</v>
      </c>
      <c r="G34" s="31">
        <v>0</v>
      </c>
      <c r="H34" s="31">
        <v>0</v>
      </c>
    </row>
    <row r="35" spans="1:8" s="6" customFormat="1" ht="24" customHeight="1">
      <c r="A35" s="29">
        <v>18</v>
      </c>
      <c r="B35" s="30" t="s">
        <v>69</v>
      </c>
      <c r="C35" s="30" t="s">
        <v>70</v>
      </c>
      <c r="D35" s="30" t="s">
        <v>64</v>
      </c>
      <c r="E35" s="31">
        <v>34.344</v>
      </c>
      <c r="F35" s="31">
        <v>0</v>
      </c>
      <c r="G35" s="31">
        <v>0</v>
      </c>
      <c r="H35" s="31">
        <v>0</v>
      </c>
    </row>
    <row r="36" spans="1:8" s="6" customFormat="1" ht="24" customHeight="1">
      <c r="A36" s="29">
        <v>19</v>
      </c>
      <c r="B36" s="30" t="s">
        <v>71</v>
      </c>
      <c r="C36" s="30" t="s">
        <v>72</v>
      </c>
      <c r="D36" s="30" t="s">
        <v>64</v>
      </c>
      <c r="E36" s="31">
        <v>3.816</v>
      </c>
      <c r="F36" s="31">
        <v>0</v>
      </c>
      <c r="G36" s="31">
        <v>0</v>
      </c>
      <c r="H36" s="31">
        <v>0</v>
      </c>
    </row>
    <row r="37" spans="1:8" s="6" customFormat="1" ht="28.5" customHeight="1">
      <c r="A37" s="25"/>
      <c r="B37" s="26" t="s">
        <v>73</v>
      </c>
      <c r="C37" s="26" t="s">
        <v>74</v>
      </c>
      <c r="D37" s="26"/>
      <c r="E37" s="27"/>
      <c r="F37" s="28"/>
      <c r="G37" s="28">
        <f>SUM(G38)</f>
        <v>0</v>
      </c>
      <c r="H37" s="27">
        <v>0</v>
      </c>
    </row>
    <row r="38" spans="1:8" s="6" customFormat="1" ht="13.5" customHeight="1">
      <c r="A38" s="29">
        <v>20</v>
      </c>
      <c r="B38" s="30" t="s">
        <v>75</v>
      </c>
      <c r="C38" s="30" t="s">
        <v>76</v>
      </c>
      <c r="D38" s="30" t="s">
        <v>64</v>
      </c>
      <c r="E38" s="31">
        <v>0.919</v>
      </c>
      <c r="F38" s="31">
        <v>0</v>
      </c>
      <c r="G38" s="31">
        <f>F38*E38</f>
        <v>0</v>
      </c>
      <c r="H38" s="31">
        <v>0</v>
      </c>
    </row>
    <row r="39" spans="1:8" s="6" customFormat="1" ht="30.75" customHeight="1">
      <c r="A39" s="21"/>
      <c r="B39" s="22" t="s">
        <v>77</v>
      </c>
      <c r="C39" s="22" t="s">
        <v>78</v>
      </c>
      <c r="D39" s="22"/>
      <c r="E39" s="23"/>
      <c r="F39" s="24"/>
      <c r="G39" s="24">
        <f>SUM(G40+G49+G57+G68+G77+G99+G96+G119+G124+G133+G147+G152+G157+G162+G166)</f>
        <v>0</v>
      </c>
      <c r="H39" s="23">
        <v>0</v>
      </c>
    </row>
    <row r="40" spans="1:8" s="6" customFormat="1" ht="28.5" customHeight="1">
      <c r="A40" s="25"/>
      <c r="B40" s="26" t="s">
        <v>79</v>
      </c>
      <c r="C40" s="26" t="s">
        <v>80</v>
      </c>
      <c r="D40" s="26"/>
      <c r="E40" s="27"/>
      <c r="F40" s="28"/>
      <c r="G40" s="28">
        <f>SUM(G41:G48)</f>
        <v>0</v>
      </c>
      <c r="H40" s="27">
        <v>0</v>
      </c>
    </row>
    <row r="41" spans="1:8" s="6" customFormat="1" ht="24" customHeight="1">
      <c r="A41" s="29">
        <v>21</v>
      </c>
      <c r="B41" s="30" t="s">
        <v>81</v>
      </c>
      <c r="C41" s="30" t="s">
        <v>82</v>
      </c>
      <c r="D41" s="30" t="s">
        <v>29</v>
      </c>
      <c r="E41" s="31">
        <v>3.863</v>
      </c>
      <c r="F41" s="31">
        <v>0</v>
      </c>
      <c r="G41" s="31">
        <f>F41*E41</f>
        <v>0</v>
      </c>
      <c r="H41" s="31">
        <v>0</v>
      </c>
    </row>
    <row r="42" spans="1:8" s="6" customFormat="1" ht="24" customHeight="1">
      <c r="A42" s="29">
        <v>22</v>
      </c>
      <c r="B42" s="30" t="s">
        <v>83</v>
      </c>
      <c r="C42" s="30" t="s">
        <v>84</v>
      </c>
      <c r="D42" s="30" t="s">
        <v>29</v>
      </c>
      <c r="E42" s="31">
        <v>8.589</v>
      </c>
      <c r="F42" s="31">
        <v>0</v>
      </c>
      <c r="G42" s="31">
        <f>F42*E42</f>
        <v>0</v>
      </c>
      <c r="H42" s="31">
        <v>0</v>
      </c>
    </row>
    <row r="43" spans="1:8" s="6" customFormat="1" ht="24" customHeight="1">
      <c r="A43" s="32">
        <v>23</v>
      </c>
      <c r="B43" s="33" t="s">
        <v>85</v>
      </c>
      <c r="C43" s="33" t="s">
        <v>86</v>
      </c>
      <c r="D43" s="33" t="s">
        <v>87</v>
      </c>
      <c r="E43" s="34">
        <v>37.356</v>
      </c>
      <c r="F43" s="31">
        <v>0</v>
      </c>
      <c r="G43" s="31">
        <f>F43*E43</f>
        <v>0</v>
      </c>
      <c r="H43" s="31">
        <v>0</v>
      </c>
    </row>
    <row r="44" spans="1:8" s="6" customFormat="1" ht="24" customHeight="1">
      <c r="A44" s="29">
        <v>24</v>
      </c>
      <c r="B44" s="30" t="s">
        <v>88</v>
      </c>
      <c r="C44" s="30" t="s">
        <v>89</v>
      </c>
      <c r="D44" s="30" t="s">
        <v>29</v>
      </c>
      <c r="E44" s="31">
        <v>12.452</v>
      </c>
      <c r="F44" s="31">
        <v>0</v>
      </c>
      <c r="G44" s="31">
        <f>F44*E44</f>
        <v>0</v>
      </c>
      <c r="H44" s="31">
        <v>0</v>
      </c>
    </row>
    <row r="45" spans="1:8" s="6" customFormat="1" ht="24" customHeight="1">
      <c r="A45" s="29">
        <v>25</v>
      </c>
      <c r="B45" s="30" t="s">
        <v>90</v>
      </c>
      <c r="C45" s="30" t="s">
        <v>91</v>
      </c>
      <c r="D45" s="30" t="s">
        <v>92</v>
      </c>
      <c r="E45" s="31">
        <v>17.86</v>
      </c>
      <c r="F45" s="31">
        <v>0</v>
      </c>
      <c r="G45" s="31">
        <f>F45*E45</f>
        <v>0</v>
      </c>
      <c r="H45" s="31">
        <v>0</v>
      </c>
    </row>
    <row r="46" spans="1:8" s="6" customFormat="1" ht="24" customHeight="1">
      <c r="A46" s="29">
        <v>26</v>
      </c>
      <c r="B46" s="30" t="s">
        <v>93</v>
      </c>
      <c r="C46" s="30" t="s">
        <v>94</v>
      </c>
      <c r="D46" s="30" t="s">
        <v>47</v>
      </c>
      <c r="E46" s="31">
        <v>8</v>
      </c>
      <c r="F46" s="31">
        <v>0</v>
      </c>
      <c r="G46" s="31">
        <f>F46*E46</f>
        <v>0</v>
      </c>
      <c r="H46" s="31">
        <v>0</v>
      </c>
    </row>
    <row r="47" spans="1:8" s="6" customFormat="1" ht="13.5" customHeight="1">
      <c r="A47" s="32">
        <v>27</v>
      </c>
      <c r="B47" s="33" t="s">
        <v>95</v>
      </c>
      <c r="C47" s="33" t="s">
        <v>96</v>
      </c>
      <c r="D47" s="33" t="s">
        <v>92</v>
      </c>
      <c r="E47" s="34">
        <v>19.646</v>
      </c>
      <c r="F47" s="31">
        <v>0</v>
      </c>
      <c r="G47" s="31">
        <f>F47*E47</f>
        <v>0</v>
      </c>
      <c r="H47" s="31">
        <v>0</v>
      </c>
    </row>
    <row r="48" spans="1:8" s="6" customFormat="1" ht="24" customHeight="1">
      <c r="A48" s="29">
        <v>28</v>
      </c>
      <c r="B48" s="30" t="s">
        <v>97</v>
      </c>
      <c r="C48" s="30" t="s">
        <v>98</v>
      </c>
      <c r="D48" s="30" t="s">
        <v>64</v>
      </c>
      <c r="E48" s="31">
        <v>0.039</v>
      </c>
      <c r="F48" s="31">
        <v>0</v>
      </c>
      <c r="G48" s="31">
        <f>F48*E48</f>
        <v>0</v>
      </c>
      <c r="H48" s="31">
        <v>0</v>
      </c>
    </row>
    <row r="49" spans="1:8" s="6" customFormat="1" ht="28.5" customHeight="1">
      <c r="A49" s="25"/>
      <c r="B49" s="26" t="s">
        <v>99</v>
      </c>
      <c r="C49" s="26" t="s">
        <v>100</v>
      </c>
      <c r="D49" s="26"/>
      <c r="E49" s="27"/>
      <c r="F49" s="28"/>
      <c r="G49" s="28">
        <f>SUM(G50:G56)</f>
        <v>0</v>
      </c>
      <c r="H49" s="27">
        <v>0</v>
      </c>
    </row>
    <row r="50" spans="1:8" s="6" customFormat="1" ht="13.5" customHeight="1">
      <c r="A50" s="29">
        <v>29</v>
      </c>
      <c r="B50" s="30" t="s">
        <v>101</v>
      </c>
      <c r="C50" s="30" t="s">
        <v>102</v>
      </c>
      <c r="D50" s="30" t="s">
        <v>92</v>
      </c>
      <c r="E50" s="31">
        <v>6</v>
      </c>
      <c r="F50" s="31">
        <v>0</v>
      </c>
      <c r="G50" s="31">
        <f>F50*E50</f>
        <v>0</v>
      </c>
      <c r="H50" s="31">
        <v>0</v>
      </c>
    </row>
    <row r="51" spans="1:8" s="6" customFormat="1" ht="13.5" customHeight="1">
      <c r="A51" s="29">
        <v>30</v>
      </c>
      <c r="B51" s="30" t="s">
        <v>103</v>
      </c>
      <c r="C51" s="30" t="s">
        <v>104</v>
      </c>
      <c r="D51" s="30" t="s">
        <v>92</v>
      </c>
      <c r="E51" s="31">
        <v>2</v>
      </c>
      <c r="F51" s="31">
        <v>0</v>
      </c>
      <c r="G51" s="31">
        <f>F51*E51</f>
        <v>0</v>
      </c>
      <c r="H51" s="31">
        <v>0</v>
      </c>
    </row>
    <row r="52" spans="1:8" s="6" customFormat="1" ht="13.5" customHeight="1">
      <c r="A52" s="29">
        <v>31</v>
      </c>
      <c r="B52" s="30" t="s">
        <v>105</v>
      </c>
      <c r="C52" s="30" t="s">
        <v>106</v>
      </c>
      <c r="D52" s="30" t="s">
        <v>92</v>
      </c>
      <c r="E52" s="31">
        <v>7</v>
      </c>
      <c r="F52" s="31">
        <v>0</v>
      </c>
      <c r="G52" s="31">
        <f>F52*E52</f>
        <v>0</v>
      </c>
      <c r="H52" s="31">
        <v>0</v>
      </c>
    </row>
    <row r="53" spans="1:8" s="6" customFormat="1" ht="13.5" customHeight="1">
      <c r="A53" s="29">
        <v>32</v>
      </c>
      <c r="B53" s="30" t="s">
        <v>107</v>
      </c>
      <c r="C53" s="30" t="s">
        <v>108</v>
      </c>
      <c r="D53" s="30" t="s">
        <v>92</v>
      </c>
      <c r="E53" s="31">
        <v>2</v>
      </c>
      <c r="F53" s="31">
        <v>0</v>
      </c>
      <c r="G53" s="31">
        <f>F53*E53</f>
        <v>0</v>
      </c>
      <c r="H53" s="31">
        <v>0</v>
      </c>
    </row>
    <row r="54" spans="1:8" s="6" customFormat="1" ht="13.5" customHeight="1">
      <c r="A54" s="29">
        <v>33</v>
      </c>
      <c r="B54" s="30" t="s">
        <v>109</v>
      </c>
      <c r="C54" s="30" t="s">
        <v>110</v>
      </c>
      <c r="D54" s="30" t="s">
        <v>47</v>
      </c>
      <c r="E54" s="31">
        <v>3</v>
      </c>
      <c r="F54" s="31">
        <v>0</v>
      </c>
      <c r="G54" s="31">
        <f>F54*E54</f>
        <v>0</v>
      </c>
      <c r="H54" s="31">
        <v>0</v>
      </c>
    </row>
    <row r="55" spans="1:8" s="6" customFormat="1" ht="13.5" customHeight="1">
      <c r="A55" s="29">
        <v>34</v>
      </c>
      <c r="B55" s="30" t="s">
        <v>111</v>
      </c>
      <c r="C55" s="30" t="s">
        <v>112</v>
      </c>
      <c r="D55" s="30" t="s">
        <v>92</v>
      </c>
      <c r="E55" s="31">
        <v>11</v>
      </c>
      <c r="F55" s="31">
        <v>0</v>
      </c>
      <c r="G55" s="31">
        <f>F55*E55</f>
        <v>0</v>
      </c>
      <c r="H55" s="31">
        <v>0</v>
      </c>
    </row>
    <row r="56" spans="1:8" s="6" customFormat="1" ht="24" customHeight="1">
      <c r="A56" s="29">
        <v>35</v>
      </c>
      <c r="B56" s="30" t="s">
        <v>113</v>
      </c>
      <c r="C56" s="30" t="s">
        <v>114</v>
      </c>
      <c r="D56" s="30" t="s">
        <v>64</v>
      </c>
      <c r="E56" s="31">
        <v>0.008</v>
      </c>
      <c r="F56" s="31">
        <v>0</v>
      </c>
      <c r="G56" s="31">
        <f>F56*E56</f>
        <v>0</v>
      </c>
      <c r="H56" s="31">
        <v>0</v>
      </c>
    </row>
    <row r="57" spans="1:8" s="6" customFormat="1" ht="28.5" customHeight="1">
      <c r="A57" s="25"/>
      <c r="B57" s="26" t="s">
        <v>115</v>
      </c>
      <c r="C57" s="26" t="s">
        <v>116</v>
      </c>
      <c r="D57" s="26"/>
      <c r="E57" s="27"/>
      <c r="F57" s="28"/>
      <c r="G57" s="28">
        <f>SUM(G58:G67)</f>
        <v>0</v>
      </c>
      <c r="H57" s="27">
        <v>0</v>
      </c>
    </row>
    <row r="58" spans="1:8" s="6" customFormat="1" ht="13.5" customHeight="1">
      <c r="A58" s="29">
        <v>36</v>
      </c>
      <c r="B58" s="30" t="s">
        <v>117</v>
      </c>
      <c r="C58" s="30" t="s">
        <v>118</v>
      </c>
      <c r="D58" s="30" t="s">
        <v>92</v>
      </c>
      <c r="E58" s="31">
        <v>10</v>
      </c>
      <c r="F58" s="31">
        <v>0</v>
      </c>
      <c r="G58" s="31">
        <f>F58*E58</f>
        <v>0</v>
      </c>
      <c r="H58" s="31">
        <v>0</v>
      </c>
    </row>
    <row r="59" spans="1:8" s="6" customFormat="1" ht="24" customHeight="1">
      <c r="A59" s="29">
        <v>37</v>
      </c>
      <c r="B59" s="30" t="s">
        <v>119</v>
      </c>
      <c r="C59" s="30" t="s">
        <v>120</v>
      </c>
      <c r="D59" s="30" t="s">
        <v>92</v>
      </c>
      <c r="E59" s="31">
        <v>20</v>
      </c>
      <c r="F59" s="31">
        <v>0</v>
      </c>
      <c r="G59" s="31">
        <f>F59*E59</f>
        <v>0</v>
      </c>
      <c r="H59" s="31">
        <v>0</v>
      </c>
    </row>
    <row r="60" spans="1:8" s="6" customFormat="1" ht="13.5" customHeight="1">
      <c r="A60" s="32">
        <v>38</v>
      </c>
      <c r="B60" s="33" t="s">
        <v>121</v>
      </c>
      <c r="C60" s="33" t="s">
        <v>122</v>
      </c>
      <c r="D60" s="33" t="s">
        <v>92</v>
      </c>
      <c r="E60" s="34">
        <v>7</v>
      </c>
      <c r="F60" s="31">
        <v>0</v>
      </c>
      <c r="G60" s="31">
        <f>F60*E60</f>
        <v>0</v>
      </c>
      <c r="H60" s="31">
        <v>0</v>
      </c>
    </row>
    <row r="61" spans="1:8" s="6" customFormat="1" ht="13.5" customHeight="1">
      <c r="A61" s="32">
        <v>39</v>
      </c>
      <c r="B61" s="33" t="s">
        <v>123</v>
      </c>
      <c r="C61" s="33" t="s">
        <v>124</v>
      </c>
      <c r="D61" s="33" t="s">
        <v>92</v>
      </c>
      <c r="E61" s="34">
        <v>7</v>
      </c>
      <c r="F61" s="31">
        <v>0</v>
      </c>
      <c r="G61" s="31">
        <f>F61*E61</f>
        <v>0</v>
      </c>
      <c r="H61" s="31">
        <v>0</v>
      </c>
    </row>
    <row r="62" spans="1:8" s="6" customFormat="1" ht="13.5" customHeight="1">
      <c r="A62" s="32">
        <v>40</v>
      </c>
      <c r="B62" s="33" t="s">
        <v>125</v>
      </c>
      <c r="C62" s="33" t="s">
        <v>126</v>
      </c>
      <c r="D62" s="33" t="s">
        <v>92</v>
      </c>
      <c r="E62" s="34">
        <v>6</v>
      </c>
      <c r="F62" s="31">
        <v>0</v>
      </c>
      <c r="G62" s="31">
        <f>F62*E62</f>
        <v>0</v>
      </c>
      <c r="H62" s="31">
        <v>0</v>
      </c>
    </row>
    <row r="63" spans="1:8" s="6" customFormat="1" ht="24" customHeight="1">
      <c r="A63" s="29">
        <v>41</v>
      </c>
      <c r="B63" s="30" t="s">
        <v>127</v>
      </c>
      <c r="C63" s="30" t="s">
        <v>128</v>
      </c>
      <c r="D63" s="30" t="s">
        <v>129</v>
      </c>
      <c r="E63" s="31">
        <v>1</v>
      </c>
      <c r="F63" s="31">
        <v>0</v>
      </c>
      <c r="G63" s="31">
        <f>F63*E63</f>
        <v>0</v>
      </c>
      <c r="H63" s="31">
        <v>0</v>
      </c>
    </row>
    <row r="64" spans="1:8" s="6" customFormat="1" ht="24" customHeight="1">
      <c r="A64" s="29">
        <v>42</v>
      </c>
      <c r="B64" s="30" t="s">
        <v>130</v>
      </c>
      <c r="C64" s="30" t="s">
        <v>131</v>
      </c>
      <c r="D64" s="30" t="s">
        <v>129</v>
      </c>
      <c r="E64" s="31">
        <v>1</v>
      </c>
      <c r="F64" s="31">
        <v>0</v>
      </c>
      <c r="G64" s="31">
        <f>F64*E64</f>
        <v>0</v>
      </c>
      <c r="H64" s="31">
        <v>0</v>
      </c>
    </row>
    <row r="65" spans="1:8" s="6" customFormat="1" ht="24" customHeight="1">
      <c r="A65" s="29">
        <v>43</v>
      </c>
      <c r="B65" s="30" t="s">
        <v>132</v>
      </c>
      <c r="C65" s="30" t="s">
        <v>133</v>
      </c>
      <c r="D65" s="30" t="s">
        <v>92</v>
      </c>
      <c r="E65" s="31">
        <v>20</v>
      </c>
      <c r="F65" s="31">
        <v>0</v>
      </c>
      <c r="G65" s="31">
        <f>F65*E65</f>
        <v>0</v>
      </c>
      <c r="H65" s="31">
        <v>0</v>
      </c>
    </row>
    <row r="66" spans="1:8" s="6" customFormat="1" ht="13.5" customHeight="1">
      <c r="A66" s="29">
        <v>44</v>
      </c>
      <c r="B66" s="30" t="s">
        <v>134</v>
      </c>
      <c r="C66" s="30" t="s">
        <v>135</v>
      </c>
      <c r="D66" s="30" t="s">
        <v>92</v>
      </c>
      <c r="E66" s="31">
        <v>20</v>
      </c>
      <c r="F66" s="31">
        <v>0</v>
      </c>
      <c r="G66" s="31">
        <f>F66*E66</f>
        <v>0</v>
      </c>
      <c r="H66" s="31">
        <v>0</v>
      </c>
    </row>
    <row r="67" spans="1:8" s="6" customFormat="1" ht="24" customHeight="1">
      <c r="A67" s="29">
        <v>45</v>
      </c>
      <c r="B67" s="30" t="s">
        <v>136</v>
      </c>
      <c r="C67" s="30" t="s">
        <v>137</v>
      </c>
      <c r="D67" s="30" t="s">
        <v>64</v>
      </c>
      <c r="E67" s="31">
        <v>0.02</v>
      </c>
      <c r="F67" s="31">
        <v>0</v>
      </c>
      <c r="G67" s="31">
        <f>F67*E67</f>
        <v>0</v>
      </c>
      <c r="H67" s="31">
        <v>0</v>
      </c>
    </row>
    <row r="68" spans="1:8" s="6" customFormat="1" ht="28.5" customHeight="1">
      <c r="A68" s="25"/>
      <c r="B68" s="26" t="s">
        <v>138</v>
      </c>
      <c r="C68" s="26" t="s">
        <v>139</v>
      </c>
      <c r="D68" s="26"/>
      <c r="E68" s="27"/>
      <c r="F68" s="28"/>
      <c r="G68" s="28">
        <f>SUM(G69:G76)</f>
        <v>0</v>
      </c>
      <c r="H68" s="27">
        <v>0</v>
      </c>
    </row>
    <row r="69" spans="1:8" s="6" customFormat="1" ht="13.5" customHeight="1">
      <c r="A69" s="29">
        <v>46</v>
      </c>
      <c r="B69" s="30" t="s">
        <v>140</v>
      </c>
      <c r="C69" s="30" t="s">
        <v>141</v>
      </c>
      <c r="D69" s="30" t="s">
        <v>92</v>
      </c>
      <c r="E69" s="31">
        <v>3</v>
      </c>
      <c r="F69" s="31">
        <v>0</v>
      </c>
      <c r="G69" s="31">
        <f>F69*E69</f>
        <v>0</v>
      </c>
      <c r="H69" s="31">
        <v>0</v>
      </c>
    </row>
    <row r="70" spans="1:8" s="6" customFormat="1" ht="24" customHeight="1">
      <c r="A70" s="29">
        <v>47</v>
      </c>
      <c r="B70" s="30" t="s">
        <v>142</v>
      </c>
      <c r="C70" s="30" t="s">
        <v>143</v>
      </c>
      <c r="D70" s="30" t="s">
        <v>92</v>
      </c>
      <c r="E70" s="31">
        <v>1</v>
      </c>
      <c r="F70" s="31">
        <v>0</v>
      </c>
      <c r="G70" s="31">
        <f>F70*E70</f>
        <v>0</v>
      </c>
      <c r="H70" s="31">
        <v>0</v>
      </c>
    </row>
    <row r="71" spans="1:8" s="6" customFormat="1" ht="13.5" customHeight="1">
      <c r="A71" s="29">
        <v>48</v>
      </c>
      <c r="B71" s="30" t="s">
        <v>144</v>
      </c>
      <c r="C71" s="30" t="s">
        <v>145</v>
      </c>
      <c r="D71" s="30" t="s">
        <v>92</v>
      </c>
      <c r="E71" s="31">
        <v>3</v>
      </c>
      <c r="F71" s="31">
        <v>0</v>
      </c>
      <c r="G71" s="31">
        <f>F71*E71</f>
        <v>0</v>
      </c>
      <c r="H71" s="31">
        <v>0</v>
      </c>
    </row>
    <row r="72" spans="1:8" s="6" customFormat="1" ht="24" customHeight="1">
      <c r="A72" s="29">
        <v>49</v>
      </c>
      <c r="B72" s="30" t="s">
        <v>146</v>
      </c>
      <c r="C72" s="30" t="s">
        <v>147</v>
      </c>
      <c r="D72" s="30" t="s">
        <v>129</v>
      </c>
      <c r="E72" s="31">
        <v>1</v>
      </c>
      <c r="F72" s="31">
        <v>0</v>
      </c>
      <c r="G72" s="31">
        <f>F72*E72</f>
        <v>0</v>
      </c>
      <c r="H72" s="31">
        <v>0</v>
      </c>
    </row>
    <row r="73" spans="1:8" s="6" customFormat="1" ht="13.5" customHeight="1">
      <c r="A73" s="29">
        <v>50</v>
      </c>
      <c r="B73" s="30" t="s">
        <v>148</v>
      </c>
      <c r="C73" s="30" t="s">
        <v>149</v>
      </c>
      <c r="D73" s="30" t="s">
        <v>47</v>
      </c>
      <c r="E73" s="31">
        <v>2</v>
      </c>
      <c r="F73" s="31">
        <v>0</v>
      </c>
      <c r="G73" s="31">
        <f>F73*E73</f>
        <v>0</v>
      </c>
      <c r="H73" s="31">
        <v>0</v>
      </c>
    </row>
    <row r="74" spans="1:8" s="6" customFormat="1" ht="13.5" customHeight="1">
      <c r="A74" s="29">
        <v>51</v>
      </c>
      <c r="B74" s="30" t="s">
        <v>150</v>
      </c>
      <c r="C74" s="30" t="s">
        <v>151</v>
      </c>
      <c r="D74" s="30" t="s">
        <v>92</v>
      </c>
      <c r="E74" s="31">
        <v>3</v>
      </c>
      <c r="F74" s="31">
        <v>0</v>
      </c>
      <c r="G74" s="31">
        <f>F74*E74</f>
        <v>0</v>
      </c>
      <c r="H74" s="31">
        <v>0</v>
      </c>
    </row>
    <row r="75" spans="1:8" s="6" customFormat="1" ht="13.5" customHeight="1">
      <c r="A75" s="29">
        <v>52</v>
      </c>
      <c r="B75" s="30" t="s">
        <v>152</v>
      </c>
      <c r="C75" s="30" t="s">
        <v>153</v>
      </c>
      <c r="D75" s="30" t="s">
        <v>47</v>
      </c>
      <c r="E75" s="31">
        <v>1</v>
      </c>
      <c r="F75" s="31">
        <v>0</v>
      </c>
      <c r="G75" s="31">
        <f>F75*E75</f>
        <v>0</v>
      </c>
      <c r="H75" s="31">
        <v>0</v>
      </c>
    </row>
    <row r="76" spans="1:8" s="6" customFormat="1" ht="24" customHeight="1">
      <c r="A76" s="29">
        <v>53</v>
      </c>
      <c r="B76" s="30" t="s">
        <v>154</v>
      </c>
      <c r="C76" s="30" t="s">
        <v>155</v>
      </c>
      <c r="D76" s="30" t="s">
        <v>64</v>
      </c>
      <c r="E76" s="31">
        <v>0.003</v>
      </c>
      <c r="F76" s="31">
        <v>0</v>
      </c>
      <c r="G76" s="31">
        <f>F76*E76</f>
        <v>0</v>
      </c>
      <c r="H76" s="31">
        <v>0</v>
      </c>
    </row>
    <row r="77" spans="1:8" s="6" customFormat="1" ht="28.5" customHeight="1">
      <c r="A77" s="25"/>
      <c r="B77" s="26" t="s">
        <v>156</v>
      </c>
      <c r="C77" s="26" t="s">
        <v>157</v>
      </c>
      <c r="D77" s="26"/>
      <c r="E77" s="27"/>
      <c r="F77" s="28"/>
      <c r="G77" s="28">
        <f>SUM(G78:G95)</f>
        <v>0</v>
      </c>
      <c r="H77" s="27">
        <v>0</v>
      </c>
    </row>
    <row r="78" spans="1:8" s="6" customFormat="1" ht="24" customHeight="1">
      <c r="A78" s="29">
        <v>54</v>
      </c>
      <c r="B78" s="30" t="s">
        <v>158</v>
      </c>
      <c r="C78" s="30" t="s">
        <v>159</v>
      </c>
      <c r="D78" s="30" t="s">
        <v>129</v>
      </c>
      <c r="E78" s="31">
        <v>1</v>
      </c>
      <c r="F78" s="31">
        <v>0</v>
      </c>
      <c r="G78" s="31">
        <f>F78*E78</f>
        <v>0</v>
      </c>
      <c r="H78" s="31">
        <v>0</v>
      </c>
    </row>
    <row r="79" spans="1:8" s="6" customFormat="1" ht="24" customHeight="1">
      <c r="A79" s="29">
        <v>55</v>
      </c>
      <c r="B79" s="30" t="s">
        <v>160</v>
      </c>
      <c r="C79" s="30" t="s">
        <v>161</v>
      </c>
      <c r="D79" s="30" t="s">
        <v>129</v>
      </c>
      <c r="E79" s="31">
        <v>1</v>
      </c>
      <c r="F79" s="31">
        <v>0</v>
      </c>
      <c r="G79" s="31">
        <f>F79*E79</f>
        <v>0</v>
      </c>
      <c r="H79" s="31">
        <v>0</v>
      </c>
    </row>
    <row r="80" spans="1:8" s="6" customFormat="1" ht="24" customHeight="1">
      <c r="A80" s="29">
        <v>56</v>
      </c>
      <c r="B80" s="30" t="s">
        <v>162</v>
      </c>
      <c r="C80" s="30" t="s">
        <v>163</v>
      </c>
      <c r="D80" s="30" t="s">
        <v>129</v>
      </c>
      <c r="E80" s="31">
        <v>1</v>
      </c>
      <c r="F80" s="31">
        <v>0</v>
      </c>
      <c r="G80" s="31">
        <f>F80*E80</f>
        <v>0</v>
      </c>
      <c r="H80" s="31">
        <v>0</v>
      </c>
    </row>
    <row r="81" spans="1:8" s="6" customFormat="1" ht="24" customHeight="1">
      <c r="A81" s="29">
        <v>57</v>
      </c>
      <c r="B81" s="30" t="s">
        <v>164</v>
      </c>
      <c r="C81" s="30" t="s">
        <v>165</v>
      </c>
      <c r="D81" s="30" t="s">
        <v>129</v>
      </c>
      <c r="E81" s="31">
        <v>1</v>
      </c>
      <c r="F81" s="31">
        <v>0</v>
      </c>
      <c r="G81" s="31">
        <f>F81*E81</f>
        <v>0</v>
      </c>
      <c r="H81" s="31">
        <v>0</v>
      </c>
    </row>
    <row r="82" spans="1:8" s="6" customFormat="1" ht="24" customHeight="1">
      <c r="A82" s="29">
        <v>58</v>
      </c>
      <c r="B82" s="30" t="s">
        <v>166</v>
      </c>
      <c r="C82" s="30" t="s">
        <v>167</v>
      </c>
      <c r="D82" s="30" t="s">
        <v>129</v>
      </c>
      <c r="E82" s="31">
        <v>1</v>
      </c>
      <c r="F82" s="31">
        <v>0</v>
      </c>
      <c r="G82" s="31">
        <f>F82*E82</f>
        <v>0</v>
      </c>
      <c r="H82" s="31">
        <v>0</v>
      </c>
    </row>
    <row r="83" spans="1:8" s="6" customFormat="1" ht="24" customHeight="1">
      <c r="A83" s="29">
        <v>59</v>
      </c>
      <c r="B83" s="30" t="s">
        <v>168</v>
      </c>
      <c r="C83" s="30" t="s">
        <v>169</v>
      </c>
      <c r="D83" s="30" t="s">
        <v>129</v>
      </c>
      <c r="E83" s="31">
        <v>1</v>
      </c>
      <c r="F83" s="31">
        <v>0</v>
      </c>
      <c r="G83" s="31">
        <f>F83*E83</f>
        <v>0</v>
      </c>
      <c r="H83" s="31">
        <v>0</v>
      </c>
    </row>
    <row r="84" spans="1:8" s="6" customFormat="1" ht="13.5" customHeight="1">
      <c r="A84" s="29">
        <v>60</v>
      </c>
      <c r="B84" s="30" t="s">
        <v>170</v>
      </c>
      <c r="C84" s="30" t="s">
        <v>171</v>
      </c>
      <c r="D84" s="30" t="s">
        <v>47</v>
      </c>
      <c r="E84" s="31">
        <v>6</v>
      </c>
      <c r="F84" s="31">
        <v>0</v>
      </c>
      <c r="G84" s="31">
        <f>F84*E84</f>
        <v>0</v>
      </c>
      <c r="H84" s="31">
        <v>0</v>
      </c>
    </row>
    <row r="85" spans="1:8" s="6" customFormat="1" ht="24" customHeight="1">
      <c r="A85" s="29">
        <v>61</v>
      </c>
      <c r="B85" s="30" t="s">
        <v>172</v>
      </c>
      <c r="C85" s="30" t="s">
        <v>173</v>
      </c>
      <c r="D85" s="30" t="s">
        <v>129</v>
      </c>
      <c r="E85" s="31">
        <v>6</v>
      </c>
      <c r="F85" s="31">
        <v>0</v>
      </c>
      <c r="G85" s="31">
        <f>F85*E85</f>
        <v>0</v>
      </c>
      <c r="H85" s="31">
        <v>0</v>
      </c>
    </row>
    <row r="86" spans="1:8" s="6" customFormat="1" ht="24" customHeight="1">
      <c r="A86" s="29">
        <v>62</v>
      </c>
      <c r="B86" s="30" t="s">
        <v>174</v>
      </c>
      <c r="C86" s="30" t="s">
        <v>175</v>
      </c>
      <c r="D86" s="30" t="s">
        <v>129</v>
      </c>
      <c r="E86" s="31">
        <v>2</v>
      </c>
      <c r="F86" s="31">
        <v>0</v>
      </c>
      <c r="G86" s="31">
        <f>F86*E86</f>
        <v>0</v>
      </c>
      <c r="H86" s="31">
        <v>0</v>
      </c>
    </row>
    <row r="87" spans="1:8" s="6" customFormat="1" ht="24" customHeight="1">
      <c r="A87" s="29">
        <v>63</v>
      </c>
      <c r="B87" s="30" t="s">
        <v>176</v>
      </c>
      <c r="C87" s="30" t="s">
        <v>177</v>
      </c>
      <c r="D87" s="30" t="s">
        <v>129</v>
      </c>
      <c r="E87" s="31">
        <v>1</v>
      </c>
      <c r="F87" s="31">
        <v>0</v>
      </c>
      <c r="G87" s="31">
        <f>F87*E87</f>
        <v>0</v>
      </c>
      <c r="H87" s="31">
        <v>0</v>
      </c>
    </row>
    <row r="88" spans="1:8" s="6" customFormat="1" ht="24" customHeight="1">
      <c r="A88" s="29">
        <v>64</v>
      </c>
      <c r="B88" s="30" t="s">
        <v>178</v>
      </c>
      <c r="C88" s="30" t="s">
        <v>179</v>
      </c>
      <c r="D88" s="30" t="s">
        <v>129</v>
      </c>
      <c r="E88" s="31">
        <v>1</v>
      </c>
      <c r="F88" s="31">
        <v>0</v>
      </c>
      <c r="G88" s="31">
        <f>F88*E88</f>
        <v>0</v>
      </c>
      <c r="H88" s="31">
        <v>0</v>
      </c>
    </row>
    <row r="89" spans="1:8" s="6" customFormat="1" ht="24" customHeight="1">
      <c r="A89" s="29">
        <v>65</v>
      </c>
      <c r="B89" s="30" t="s">
        <v>180</v>
      </c>
      <c r="C89" s="30" t="s">
        <v>181</v>
      </c>
      <c r="D89" s="30" t="s">
        <v>47</v>
      </c>
      <c r="E89" s="31">
        <v>1</v>
      </c>
      <c r="F89" s="31">
        <v>0</v>
      </c>
      <c r="G89" s="31">
        <f>F89*E89</f>
        <v>0</v>
      </c>
      <c r="H89" s="31">
        <v>0</v>
      </c>
    </row>
    <row r="90" spans="1:8" s="6" customFormat="1" ht="13.5" customHeight="1">
      <c r="A90" s="29">
        <v>66</v>
      </c>
      <c r="B90" s="30" t="s">
        <v>182</v>
      </c>
      <c r="C90" s="30" t="s">
        <v>183</v>
      </c>
      <c r="D90" s="30" t="s">
        <v>47</v>
      </c>
      <c r="E90" s="31">
        <v>3</v>
      </c>
      <c r="F90" s="31">
        <v>0</v>
      </c>
      <c r="G90" s="31">
        <f>F90*E90</f>
        <v>0</v>
      </c>
      <c r="H90" s="31">
        <v>0</v>
      </c>
    </row>
    <row r="91" spans="1:8" s="6" customFormat="1" ht="24" customHeight="1">
      <c r="A91" s="32">
        <v>67</v>
      </c>
      <c r="B91" s="33" t="s">
        <v>184</v>
      </c>
      <c r="C91" s="33" t="s">
        <v>185</v>
      </c>
      <c r="D91" s="33" t="s">
        <v>47</v>
      </c>
      <c r="E91" s="34">
        <v>1</v>
      </c>
      <c r="F91" s="31">
        <v>0</v>
      </c>
      <c r="G91" s="31">
        <f>F91*E91</f>
        <v>0</v>
      </c>
      <c r="H91" s="31">
        <v>0</v>
      </c>
    </row>
    <row r="92" spans="1:8" s="6" customFormat="1" ht="13.5" customHeight="1">
      <c r="A92" s="32">
        <v>68</v>
      </c>
      <c r="B92" s="33" t="s">
        <v>186</v>
      </c>
      <c r="C92" s="33" t="s">
        <v>187</v>
      </c>
      <c r="D92" s="33" t="s">
        <v>47</v>
      </c>
      <c r="E92" s="34">
        <v>1</v>
      </c>
      <c r="F92" s="31">
        <v>0</v>
      </c>
      <c r="G92" s="31">
        <f>F92*E92</f>
        <v>0</v>
      </c>
      <c r="H92" s="31">
        <v>0</v>
      </c>
    </row>
    <row r="93" spans="1:8" s="6" customFormat="1" ht="24" customHeight="1">
      <c r="A93" s="29">
        <v>69</v>
      </c>
      <c r="B93" s="30" t="s">
        <v>188</v>
      </c>
      <c r="C93" s="30" t="s">
        <v>189</v>
      </c>
      <c r="D93" s="30" t="s">
        <v>47</v>
      </c>
      <c r="E93" s="31">
        <v>1</v>
      </c>
      <c r="F93" s="31">
        <v>0</v>
      </c>
      <c r="G93" s="31">
        <f>F93*E93</f>
        <v>0</v>
      </c>
      <c r="H93" s="31">
        <v>0</v>
      </c>
    </row>
    <row r="94" spans="1:8" s="6" customFormat="1" ht="24" customHeight="1">
      <c r="A94" s="29">
        <v>70</v>
      </c>
      <c r="B94" s="30" t="s">
        <v>190</v>
      </c>
      <c r="C94" s="30" t="s">
        <v>191</v>
      </c>
      <c r="D94" s="30" t="s">
        <v>64</v>
      </c>
      <c r="E94" s="31">
        <v>0.065</v>
      </c>
      <c r="F94" s="31">
        <v>0</v>
      </c>
      <c r="G94" s="31">
        <f>F94*E94</f>
        <v>0</v>
      </c>
      <c r="H94" s="31">
        <v>0</v>
      </c>
    </row>
    <row r="95" spans="1:8" s="6" customFormat="1" ht="24" customHeight="1">
      <c r="A95" s="29">
        <v>71</v>
      </c>
      <c r="B95" s="30" t="s">
        <v>192</v>
      </c>
      <c r="C95" s="30" t="s">
        <v>193</v>
      </c>
      <c r="D95" s="30" t="s">
        <v>194</v>
      </c>
      <c r="E95" s="31">
        <v>1</v>
      </c>
      <c r="F95" s="31">
        <v>0</v>
      </c>
      <c r="G95" s="31">
        <f>F95*E95</f>
        <v>0</v>
      </c>
      <c r="H95" s="31">
        <v>0</v>
      </c>
    </row>
    <row r="96" spans="1:8" s="6" customFormat="1" ht="28.5" customHeight="1">
      <c r="A96" s="25"/>
      <c r="B96" s="26" t="s">
        <v>195</v>
      </c>
      <c r="C96" s="26" t="s">
        <v>196</v>
      </c>
      <c r="D96" s="26"/>
      <c r="E96" s="27"/>
      <c r="F96" s="28"/>
      <c r="G96" s="28">
        <f>SUM(G97:G98)</f>
        <v>0</v>
      </c>
      <c r="H96" s="27">
        <v>0</v>
      </c>
    </row>
    <row r="97" spans="1:8" s="6" customFormat="1" ht="24" customHeight="1">
      <c r="A97" s="29">
        <v>72</v>
      </c>
      <c r="B97" s="30" t="s">
        <v>197</v>
      </c>
      <c r="C97" s="30" t="s">
        <v>198</v>
      </c>
      <c r="D97" s="30" t="s">
        <v>129</v>
      </c>
      <c r="E97" s="31">
        <v>1</v>
      </c>
      <c r="F97" s="31">
        <v>0</v>
      </c>
      <c r="G97" s="31">
        <f>F97*E97</f>
        <v>0</v>
      </c>
      <c r="H97" s="31">
        <v>0</v>
      </c>
    </row>
    <row r="98" spans="1:8" s="6" customFormat="1" ht="24" customHeight="1">
      <c r="A98" s="29">
        <v>73</v>
      </c>
      <c r="B98" s="30" t="s">
        <v>199</v>
      </c>
      <c r="C98" s="30" t="s">
        <v>200</v>
      </c>
      <c r="D98" s="30" t="s">
        <v>64</v>
      </c>
      <c r="E98" s="31">
        <v>0.012</v>
      </c>
      <c r="F98" s="31">
        <v>0</v>
      </c>
      <c r="G98" s="31">
        <f>F98*E98</f>
        <v>0</v>
      </c>
      <c r="H98" s="31">
        <v>0</v>
      </c>
    </row>
    <row r="99" spans="1:8" s="6" customFormat="1" ht="28.5" customHeight="1">
      <c r="A99" s="25"/>
      <c r="B99" s="26" t="s">
        <v>201</v>
      </c>
      <c r="C99" s="26" t="s">
        <v>202</v>
      </c>
      <c r="D99" s="26"/>
      <c r="E99" s="27"/>
      <c r="F99" s="28"/>
      <c r="G99" s="28">
        <f>SUM(G100:G118)</f>
        <v>0</v>
      </c>
      <c r="H99" s="27">
        <v>0</v>
      </c>
    </row>
    <row r="100" spans="1:8" s="6" customFormat="1" ht="13.5" customHeight="1">
      <c r="A100" s="29">
        <v>74</v>
      </c>
      <c r="B100" s="30" t="s">
        <v>203</v>
      </c>
      <c r="C100" s="30" t="s">
        <v>204</v>
      </c>
      <c r="D100" s="30" t="s">
        <v>47</v>
      </c>
      <c r="E100" s="31">
        <v>1</v>
      </c>
      <c r="F100" s="31">
        <v>0</v>
      </c>
      <c r="G100" s="31">
        <f>F100*E100</f>
        <v>0</v>
      </c>
      <c r="H100" s="31">
        <v>0</v>
      </c>
    </row>
    <row r="101" spans="1:8" s="6" customFormat="1" ht="24" customHeight="1">
      <c r="A101" s="32">
        <v>75</v>
      </c>
      <c r="B101" s="33" t="s">
        <v>205</v>
      </c>
      <c r="C101" s="33" t="s">
        <v>206</v>
      </c>
      <c r="D101" s="33" t="s">
        <v>47</v>
      </c>
      <c r="E101" s="34">
        <v>1</v>
      </c>
      <c r="F101" s="31">
        <v>0</v>
      </c>
      <c r="G101" s="31">
        <f>F101*E101</f>
        <v>0</v>
      </c>
      <c r="H101" s="31">
        <v>0</v>
      </c>
    </row>
    <row r="102" spans="1:8" s="6" customFormat="1" ht="13.5" customHeight="1">
      <c r="A102" s="29">
        <v>76</v>
      </c>
      <c r="B102" s="30" t="s">
        <v>207</v>
      </c>
      <c r="C102" s="30" t="s">
        <v>208</v>
      </c>
      <c r="D102" s="30" t="s">
        <v>47</v>
      </c>
      <c r="E102" s="31">
        <v>2</v>
      </c>
      <c r="F102" s="31">
        <v>0</v>
      </c>
      <c r="G102" s="31">
        <f>F102*E102</f>
        <v>0</v>
      </c>
      <c r="H102" s="31">
        <v>0</v>
      </c>
    </row>
    <row r="103" spans="1:8" s="6" customFormat="1" ht="24" customHeight="1">
      <c r="A103" s="32">
        <v>77</v>
      </c>
      <c r="B103" s="33" t="s">
        <v>209</v>
      </c>
      <c r="C103" s="33" t="s">
        <v>210</v>
      </c>
      <c r="D103" s="33" t="s">
        <v>47</v>
      </c>
      <c r="E103" s="34">
        <v>2</v>
      </c>
      <c r="F103" s="31">
        <v>0</v>
      </c>
      <c r="G103" s="31">
        <f>F103*E103</f>
        <v>0</v>
      </c>
      <c r="H103" s="31">
        <v>0</v>
      </c>
    </row>
    <row r="104" spans="1:8" s="6" customFormat="1" ht="24" customHeight="1">
      <c r="A104" s="29">
        <v>78</v>
      </c>
      <c r="B104" s="30" t="s">
        <v>211</v>
      </c>
      <c r="C104" s="30" t="s">
        <v>212</v>
      </c>
      <c r="D104" s="30" t="s">
        <v>92</v>
      </c>
      <c r="E104" s="31">
        <v>90</v>
      </c>
      <c r="F104" s="31">
        <v>0</v>
      </c>
      <c r="G104" s="31">
        <f>F104*E104</f>
        <v>0</v>
      </c>
      <c r="H104" s="31">
        <v>0</v>
      </c>
    </row>
    <row r="105" spans="1:8" s="6" customFormat="1" ht="13.5" customHeight="1">
      <c r="A105" s="32">
        <v>79</v>
      </c>
      <c r="B105" s="33" t="s">
        <v>213</v>
      </c>
      <c r="C105" s="33" t="s">
        <v>214</v>
      </c>
      <c r="D105" s="33" t="s">
        <v>92</v>
      </c>
      <c r="E105" s="34">
        <v>50</v>
      </c>
      <c r="F105" s="31">
        <v>0</v>
      </c>
      <c r="G105" s="31">
        <f>F105*E105</f>
        <v>0</v>
      </c>
      <c r="H105" s="31">
        <v>0</v>
      </c>
    </row>
    <row r="106" spans="1:8" s="6" customFormat="1" ht="13.5" customHeight="1">
      <c r="A106" s="32">
        <v>80</v>
      </c>
      <c r="B106" s="33" t="s">
        <v>215</v>
      </c>
      <c r="C106" s="33" t="s">
        <v>216</v>
      </c>
      <c r="D106" s="33" t="s">
        <v>92</v>
      </c>
      <c r="E106" s="34">
        <v>5</v>
      </c>
      <c r="F106" s="31">
        <v>0</v>
      </c>
      <c r="G106" s="31">
        <f>F106*E106</f>
        <v>0</v>
      </c>
      <c r="H106" s="31">
        <v>0</v>
      </c>
    </row>
    <row r="107" spans="1:8" s="6" customFormat="1" ht="24" customHeight="1">
      <c r="A107" s="29">
        <v>81</v>
      </c>
      <c r="B107" s="30" t="s">
        <v>217</v>
      </c>
      <c r="C107" s="30" t="s">
        <v>218</v>
      </c>
      <c r="D107" s="30" t="s">
        <v>47</v>
      </c>
      <c r="E107" s="31">
        <v>1</v>
      </c>
      <c r="F107" s="31">
        <v>0</v>
      </c>
      <c r="G107" s="31">
        <f>F107*E107</f>
        <v>0</v>
      </c>
      <c r="H107" s="31">
        <v>0</v>
      </c>
    </row>
    <row r="108" spans="1:8" s="6" customFormat="1" ht="24" customHeight="1">
      <c r="A108" s="32">
        <v>82</v>
      </c>
      <c r="B108" s="33" t="s">
        <v>219</v>
      </c>
      <c r="C108" s="33" t="s">
        <v>220</v>
      </c>
      <c r="D108" s="33" t="s">
        <v>47</v>
      </c>
      <c r="E108" s="34">
        <v>1</v>
      </c>
      <c r="F108" s="31">
        <v>0</v>
      </c>
      <c r="G108" s="31">
        <f>F108*E108</f>
        <v>0</v>
      </c>
      <c r="H108" s="31">
        <v>0</v>
      </c>
    </row>
    <row r="109" spans="1:8" s="6" customFormat="1" ht="13.5" customHeight="1">
      <c r="A109" s="29">
        <v>83</v>
      </c>
      <c r="B109" s="30" t="s">
        <v>221</v>
      </c>
      <c r="C109" s="30" t="s">
        <v>222</v>
      </c>
      <c r="D109" s="30" t="s">
        <v>47</v>
      </c>
      <c r="E109" s="31">
        <v>4</v>
      </c>
      <c r="F109" s="31">
        <v>0</v>
      </c>
      <c r="G109" s="31">
        <f>F109*E109</f>
        <v>0</v>
      </c>
      <c r="H109" s="31">
        <v>0</v>
      </c>
    </row>
    <row r="110" spans="1:8" s="6" customFormat="1" ht="13.5" customHeight="1">
      <c r="A110" s="32">
        <v>84</v>
      </c>
      <c r="B110" s="33" t="s">
        <v>223</v>
      </c>
      <c r="C110" s="33" t="s">
        <v>224</v>
      </c>
      <c r="D110" s="33" t="s">
        <v>47</v>
      </c>
      <c r="E110" s="34">
        <v>4</v>
      </c>
      <c r="F110" s="31">
        <v>0</v>
      </c>
      <c r="G110" s="31">
        <f>F110*E110</f>
        <v>0</v>
      </c>
      <c r="H110" s="31">
        <v>0</v>
      </c>
    </row>
    <row r="111" spans="1:8" s="6" customFormat="1" ht="24" customHeight="1">
      <c r="A111" s="29">
        <v>85</v>
      </c>
      <c r="B111" s="30" t="s">
        <v>225</v>
      </c>
      <c r="C111" s="30" t="s">
        <v>226</v>
      </c>
      <c r="D111" s="30" t="s">
        <v>47</v>
      </c>
      <c r="E111" s="31">
        <v>7</v>
      </c>
      <c r="F111" s="31">
        <v>0</v>
      </c>
      <c r="G111" s="31">
        <f>F111*E111</f>
        <v>0</v>
      </c>
      <c r="H111" s="31">
        <v>0</v>
      </c>
    </row>
    <row r="112" spans="1:8" s="6" customFormat="1" ht="13.5" customHeight="1">
      <c r="A112" s="32">
        <v>86</v>
      </c>
      <c r="B112" s="33" t="s">
        <v>227</v>
      </c>
      <c r="C112" s="33" t="s">
        <v>228</v>
      </c>
      <c r="D112" s="33" t="s">
        <v>47</v>
      </c>
      <c r="E112" s="34">
        <v>7</v>
      </c>
      <c r="F112" s="31">
        <v>0</v>
      </c>
      <c r="G112" s="31">
        <f>F112*E112</f>
        <v>0</v>
      </c>
      <c r="H112" s="31">
        <v>0</v>
      </c>
    </row>
    <row r="113" spans="1:8" s="6" customFormat="1" ht="24" customHeight="1">
      <c r="A113" s="29">
        <v>87</v>
      </c>
      <c r="B113" s="30" t="s">
        <v>229</v>
      </c>
      <c r="C113" s="30" t="s">
        <v>230</v>
      </c>
      <c r="D113" s="30" t="s">
        <v>47</v>
      </c>
      <c r="E113" s="31">
        <v>4</v>
      </c>
      <c r="F113" s="31">
        <v>0</v>
      </c>
      <c r="G113" s="31">
        <f>F113*E113</f>
        <v>0</v>
      </c>
      <c r="H113" s="31">
        <v>0</v>
      </c>
    </row>
    <row r="114" spans="1:8" s="6" customFormat="1" ht="13.5" customHeight="1">
      <c r="A114" s="32">
        <v>88</v>
      </c>
      <c r="B114" s="33" t="s">
        <v>231</v>
      </c>
      <c r="C114" s="33" t="s">
        <v>232</v>
      </c>
      <c r="D114" s="33" t="s">
        <v>47</v>
      </c>
      <c r="E114" s="34">
        <v>2</v>
      </c>
      <c r="F114" s="31">
        <v>0</v>
      </c>
      <c r="G114" s="31">
        <f>F114*E114</f>
        <v>0</v>
      </c>
      <c r="H114" s="31">
        <v>0</v>
      </c>
    </row>
    <row r="115" spans="1:8" s="6" customFormat="1" ht="13.5" customHeight="1">
      <c r="A115" s="32">
        <v>89</v>
      </c>
      <c r="B115" s="33" t="s">
        <v>233</v>
      </c>
      <c r="C115" s="33" t="s">
        <v>234</v>
      </c>
      <c r="D115" s="33" t="s">
        <v>92</v>
      </c>
      <c r="E115" s="34">
        <v>35</v>
      </c>
      <c r="F115" s="31">
        <v>0</v>
      </c>
      <c r="G115" s="31">
        <f>F115*E115</f>
        <v>0</v>
      </c>
      <c r="H115" s="31">
        <v>0</v>
      </c>
    </row>
    <row r="116" spans="1:8" s="6" customFormat="1" ht="24" customHeight="1">
      <c r="A116" s="29">
        <v>90</v>
      </c>
      <c r="B116" s="30" t="s">
        <v>235</v>
      </c>
      <c r="C116" s="30" t="s">
        <v>236</v>
      </c>
      <c r="D116" s="30" t="s">
        <v>47</v>
      </c>
      <c r="E116" s="31">
        <v>1</v>
      </c>
      <c r="F116" s="31">
        <v>0</v>
      </c>
      <c r="G116" s="31">
        <f>F116*E116</f>
        <v>0</v>
      </c>
      <c r="H116" s="31">
        <v>0</v>
      </c>
    </row>
    <row r="117" spans="1:8" s="6" customFormat="1" ht="13.5" customHeight="1">
      <c r="A117" s="29">
        <v>91</v>
      </c>
      <c r="B117" s="30" t="s">
        <v>237</v>
      </c>
      <c r="C117" s="30" t="s">
        <v>238</v>
      </c>
      <c r="D117" s="30" t="s">
        <v>64</v>
      </c>
      <c r="E117" s="31">
        <v>0.076</v>
      </c>
      <c r="F117" s="31">
        <v>0</v>
      </c>
      <c r="G117" s="31">
        <f>F117*E117</f>
        <v>0</v>
      </c>
      <c r="H117" s="31">
        <v>0</v>
      </c>
    </row>
    <row r="118" spans="1:8" s="6" customFormat="1" ht="24" customHeight="1">
      <c r="A118" s="32">
        <v>92</v>
      </c>
      <c r="B118" s="33" t="s">
        <v>239</v>
      </c>
      <c r="C118" s="33" t="s">
        <v>240</v>
      </c>
      <c r="D118" s="33" t="s">
        <v>47</v>
      </c>
      <c r="E118" s="34">
        <v>2</v>
      </c>
      <c r="F118" s="31">
        <v>0</v>
      </c>
      <c r="G118" s="31">
        <f>F118*E118</f>
        <v>0</v>
      </c>
      <c r="H118" s="31">
        <v>0</v>
      </c>
    </row>
    <row r="119" spans="1:8" s="6" customFormat="1" ht="28.5" customHeight="1">
      <c r="A119" s="25"/>
      <c r="B119" s="26" t="s">
        <v>241</v>
      </c>
      <c r="C119" s="26" t="s">
        <v>242</v>
      </c>
      <c r="D119" s="26"/>
      <c r="E119" s="27"/>
      <c r="F119" s="28"/>
      <c r="G119" s="28">
        <f>SUM(G120:G123)</f>
        <v>0</v>
      </c>
      <c r="H119" s="27">
        <v>0</v>
      </c>
    </row>
    <row r="120" spans="1:8" s="6" customFormat="1" ht="13.5" customHeight="1">
      <c r="A120" s="29">
        <v>93</v>
      </c>
      <c r="B120" s="30" t="s">
        <v>243</v>
      </c>
      <c r="C120" s="30" t="s">
        <v>244</v>
      </c>
      <c r="D120" s="30" t="s">
        <v>47</v>
      </c>
      <c r="E120" s="31">
        <v>2</v>
      </c>
      <c r="F120" s="31">
        <v>0</v>
      </c>
      <c r="G120" s="31">
        <f>F120*E120</f>
        <v>0</v>
      </c>
      <c r="H120" s="31">
        <v>0</v>
      </c>
    </row>
    <row r="121" spans="1:8" s="6" customFormat="1" ht="13.5" customHeight="1">
      <c r="A121" s="32">
        <v>94</v>
      </c>
      <c r="B121" s="33" t="s">
        <v>245</v>
      </c>
      <c r="C121" s="33" t="s">
        <v>246</v>
      </c>
      <c r="D121" s="33" t="s">
        <v>47</v>
      </c>
      <c r="E121" s="34">
        <v>2</v>
      </c>
      <c r="F121" s="31">
        <v>0</v>
      </c>
      <c r="G121" s="31">
        <f>F121*E121</f>
        <v>0</v>
      </c>
      <c r="H121" s="31">
        <v>0</v>
      </c>
    </row>
    <row r="122" spans="1:8" s="6" customFormat="1" ht="24" customHeight="1">
      <c r="A122" s="29">
        <v>95</v>
      </c>
      <c r="B122" s="30" t="s">
        <v>247</v>
      </c>
      <c r="C122" s="30" t="s">
        <v>248</v>
      </c>
      <c r="D122" s="30" t="s">
        <v>47</v>
      </c>
      <c r="E122" s="31">
        <v>2</v>
      </c>
      <c r="F122" s="31">
        <v>0</v>
      </c>
      <c r="G122" s="31">
        <f>F122*E122</f>
        <v>0</v>
      </c>
      <c r="H122" s="31">
        <v>0</v>
      </c>
    </row>
    <row r="123" spans="1:8" s="6" customFormat="1" ht="24" customHeight="1">
      <c r="A123" s="29">
        <v>96</v>
      </c>
      <c r="B123" s="30" t="s">
        <v>249</v>
      </c>
      <c r="C123" s="30" t="s">
        <v>250</v>
      </c>
      <c r="D123" s="30" t="s">
        <v>64</v>
      </c>
      <c r="E123" s="31">
        <v>0.01</v>
      </c>
      <c r="F123" s="31">
        <v>0</v>
      </c>
      <c r="G123" s="31">
        <f>F123*E123</f>
        <v>0</v>
      </c>
      <c r="H123" s="31">
        <v>0</v>
      </c>
    </row>
    <row r="124" spans="1:8" s="6" customFormat="1" ht="28.5" customHeight="1">
      <c r="A124" s="25"/>
      <c r="B124" s="26" t="s">
        <v>251</v>
      </c>
      <c r="C124" s="26" t="s">
        <v>252</v>
      </c>
      <c r="D124" s="26"/>
      <c r="E124" s="27"/>
      <c r="F124" s="28"/>
      <c r="G124" s="28">
        <f>SUM(G125:G132)</f>
        <v>0</v>
      </c>
      <c r="H124" s="27">
        <v>0</v>
      </c>
    </row>
    <row r="125" spans="1:8" s="6" customFormat="1" ht="34.5" customHeight="1">
      <c r="A125" s="29">
        <v>97</v>
      </c>
      <c r="B125" s="30" t="s">
        <v>253</v>
      </c>
      <c r="C125" s="30" t="s">
        <v>254</v>
      </c>
      <c r="D125" s="30" t="s">
        <v>29</v>
      </c>
      <c r="E125" s="31">
        <v>24.97</v>
      </c>
      <c r="F125" s="31">
        <v>0</v>
      </c>
      <c r="G125" s="31">
        <f>F125*E125</f>
        <v>0</v>
      </c>
      <c r="H125" s="31">
        <v>0</v>
      </c>
    </row>
    <row r="126" spans="1:8" s="6" customFormat="1" ht="24" customHeight="1">
      <c r="A126" s="29">
        <v>98</v>
      </c>
      <c r="B126" s="30" t="s">
        <v>255</v>
      </c>
      <c r="C126" s="30" t="s">
        <v>256</v>
      </c>
      <c r="D126" s="30" t="s">
        <v>92</v>
      </c>
      <c r="E126" s="31">
        <v>34.71</v>
      </c>
      <c r="F126" s="31">
        <v>0</v>
      </c>
      <c r="G126" s="31">
        <f>F126*E126</f>
        <v>0</v>
      </c>
      <c r="H126" s="31">
        <v>0</v>
      </c>
    </row>
    <row r="127" spans="1:8" s="6" customFormat="1" ht="13.5" customHeight="1">
      <c r="A127" s="29">
        <v>99</v>
      </c>
      <c r="B127" s="30" t="s">
        <v>257</v>
      </c>
      <c r="C127" s="30" t="s">
        <v>258</v>
      </c>
      <c r="D127" s="30" t="s">
        <v>92</v>
      </c>
      <c r="E127" s="31">
        <v>7.8</v>
      </c>
      <c r="F127" s="31">
        <v>0</v>
      </c>
      <c r="G127" s="31">
        <f>F127*E127</f>
        <v>0</v>
      </c>
      <c r="H127" s="31">
        <v>0</v>
      </c>
    </row>
    <row r="128" spans="1:8" s="6" customFormat="1" ht="13.5" customHeight="1">
      <c r="A128" s="29">
        <v>100</v>
      </c>
      <c r="B128" s="30" t="s">
        <v>259</v>
      </c>
      <c r="C128" s="30" t="s">
        <v>260</v>
      </c>
      <c r="D128" s="30" t="s">
        <v>29</v>
      </c>
      <c r="E128" s="31">
        <v>24.97</v>
      </c>
      <c r="F128" s="31">
        <v>0</v>
      </c>
      <c r="G128" s="31">
        <f>F128*E128</f>
        <v>0</v>
      </c>
      <c r="H128" s="31">
        <v>0</v>
      </c>
    </row>
    <row r="129" spans="1:8" s="6" customFormat="1" ht="24" customHeight="1">
      <c r="A129" s="29">
        <v>101</v>
      </c>
      <c r="B129" s="30" t="s">
        <v>261</v>
      </c>
      <c r="C129" s="30" t="s">
        <v>262</v>
      </c>
      <c r="D129" s="30" t="s">
        <v>29</v>
      </c>
      <c r="E129" s="31">
        <v>24.97</v>
      </c>
      <c r="F129" s="31">
        <v>0</v>
      </c>
      <c r="G129" s="31">
        <f>F129*E129</f>
        <v>0</v>
      </c>
      <c r="H129" s="31">
        <v>0</v>
      </c>
    </row>
    <row r="130" spans="1:8" s="6" customFormat="1" ht="13.5" customHeight="1">
      <c r="A130" s="29">
        <v>102</v>
      </c>
      <c r="B130" s="30" t="s">
        <v>263</v>
      </c>
      <c r="C130" s="30" t="s">
        <v>264</v>
      </c>
      <c r="D130" s="30" t="s">
        <v>29</v>
      </c>
      <c r="E130" s="31">
        <v>49.94</v>
      </c>
      <c r="F130" s="31">
        <v>0</v>
      </c>
      <c r="G130" s="31">
        <f>F130*E130</f>
        <v>0</v>
      </c>
      <c r="H130" s="31">
        <v>0</v>
      </c>
    </row>
    <row r="131" spans="1:8" s="6" customFormat="1" ht="24" customHeight="1">
      <c r="A131" s="29">
        <v>103</v>
      </c>
      <c r="B131" s="30" t="s">
        <v>265</v>
      </c>
      <c r="C131" s="30" t="s">
        <v>266</v>
      </c>
      <c r="D131" s="30" t="s">
        <v>64</v>
      </c>
      <c r="E131" s="31">
        <v>0.665</v>
      </c>
      <c r="F131" s="31">
        <v>0</v>
      </c>
      <c r="G131" s="31">
        <f>F131*E131</f>
        <v>0</v>
      </c>
      <c r="H131" s="31">
        <v>0</v>
      </c>
    </row>
    <row r="132" spans="1:8" s="6" customFormat="1" ht="24" customHeight="1">
      <c r="A132" s="29">
        <v>104</v>
      </c>
      <c r="B132" s="30" t="s">
        <v>267</v>
      </c>
      <c r="C132" s="30" t="s">
        <v>268</v>
      </c>
      <c r="D132" s="30" t="s">
        <v>29</v>
      </c>
      <c r="E132" s="31">
        <v>5.73</v>
      </c>
      <c r="F132" s="31">
        <v>0</v>
      </c>
      <c r="G132" s="31">
        <f>F132*E132</f>
        <v>0</v>
      </c>
      <c r="H132" s="31">
        <v>0</v>
      </c>
    </row>
    <row r="133" spans="1:8" s="6" customFormat="1" ht="28.5" customHeight="1">
      <c r="A133" s="25"/>
      <c r="B133" s="26" t="s">
        <v>269</v>
      </c>
      <c r="C133" s="26" t="s">
        <v>270</v>
      </c>
      <c r="D133" s="26"/>
      <c r="E133" s="27"/>
      <c r="F133" s="28"/>
      <c r="G133" s="28">
        <f>SUM(G134:G146)</f>
        <v>0</v>
      </c>
      <c r="H133" s="27">
        <v>0</v>
      </c>
    </row>
    <row r="134" spans="1:8" s="6" customFormat="1" ht="24" customHeight="1">
      <c r="A134" s="29">
        <v>105</v>
      </c>
      <c r="B134" s="30" t="s">
        <v>271</v>
      </c>
      <c r="C134" s="30" t="s">
        <v>272</v>
      </c>
      <c r="D134" s="30" t="s">
        <v>29</v>
      </c>
      <c r="E134" s="31">
        <v>4.927</v>
      </c>
      <c r="F134" s="31">
        <v>0</v>
      </c>
      <c r="G134" s="31">
        <f>F134*E134</f>
        <v>0</v>
      </c>
      <c r="H134" s="31">
        <v>0</v>
      </c>
    </row>
    <row r="135" spans="1:8" s="6" customFormat="1" ht="24" customHeight="1">
      <c r="A135" s="29">
        <v>106</v>
      </c>
      <c r="B135" s="30" t="s">
        <v>273</v>
      </c>
      <c r="C135" s="30" t="s">
        <v>274</v>
      </c>
      <c r="D135" s="30" t="s">
        <v>47</v>
      </c>
      <c r="E135" s="31">
        <v>2</v>
      </c>
      <c r="F135" s="31">
        <v>0</v>
      </c>
      <c r="G135" s="31">
        <f>F135*E135</f>
        <v>0</v>
      </c>
      <c r="H135" s="31">
        <v>0</v>
      </c>
    </row>
    <row r="136" spans="1:8" s="6" customFormat="1" ht="24" customHeight="1">
      <c r="A136" s="32">
        <v>107</v>
      </c>
      <c r="B136" s="33" t="s">
        <v>275</v>
      </c>
      <c r="C136" s="33" t="s">
        <v>276</v>
      </c>
      <c r="D136" s="33" t="s">
        <v>47</v>
      </c>
      <c r="E136" s="34">
        <v>2</v>
      </c>
      <c r="F136" s="31">
        <v>0</v>
      </c>
      <c r="G136" s="31">
        <f>F136*E136</f>
        <v>0</v>
      </c>
      <c r="H136" s="31">
        <v>0</v>
      </c>
    </row>
    <row r="137" spans="1:8" s="6" customFormat="1" ht="24" customHeight="1">
      <c r="A137" s="32">
        <v>108</v>
      </c>
      <c r="B137" s="33" t="s">
        <v>277</v>
      </c>
      <c r="C137" s="33" t="s">
        <v>278</v>
      </c>
      <c r="D137" s="33" t="s">
        <v>47</v>
      </c>
      <c r="E137" s="34">
        <v>2</v>
      </c>
      <c r="F137" s="31">
        <v>0</v>
      </c>
      <c r="G137" s="31">
        <f>F137*E137</f>
        <v>0</v>
      </c>
      <c r="H137" s="31">
        <v>0</v>
      </c>
    </row>
    <row r="138" spans="1:8" s="6" customFormat="1" ht="13.5" customHeight="1">
      <c r="A138" s="29">
        <v>109</v>
      </c>
      <c r="B138" s="30" t="s">
        <v>279</v>
      </c>
      <c r="C138" s="30" t="s">
        <v>280</v>
      </c>
      <c r="D138" s="30" t="s">
        <v>47</v>
      </c>
      <c r="E138" s="31">
        <v>2</v>
      </c>
      <c r="F138" s="31">
        <v>0</v>
      </c>
      <c r="G138" s="31">
        <f>F138*E138</f>
        <v>0</v>
      </c>
      <c r="H138" s="31">
        <v>0</v>
      </c>
    </row>
    <row r="139" spans="1:8" s="6" customFormat="1" ht="24" customHeight="1">
      <c r="A139" s="32">
        <v>110</v>
      </c>
      <c r="B139" s="33" t="s">
        <v>281</v>
      </c>
      <c r="C139" s="33" t="s">
        <v>282</v>
      </c>
      <c r="D139" s="33" t="s">
        <v>47</v>
      </c>
      <c r="E139" s="34">
        <v>2</v>
      </c>
      <c r="F139" s="31">
        <v>0</v>
      </c>
      <c r="G139" s="31">
        <f>F139*E139</f>
        <v>0</v>
      </c>
      <c r="H139" s="31">
        <v>0</v>
      </c>
    </row>
    <row r="140" spans="1:8" s="6" customFormat="1" ht="13.5" customHeight="1">
      <c r="A140" s="29">
        <v>111</v>
      </c>
      <c r="B140" s="30" t="s">
        <v>283</v>
      </c>
      <c r="C140" s="30" t="s">
        <v>284</v>
      </c>
      <c r="D140" s="30" t="s">
        <v>47</v>
      </c>
      <c r="E140" s="31">
        <v>2</v>
      </c>
      <c r="F140" s="31">
        <v>0</v>
      </c>
      <c r="G140" s="31">
        <f>F140*E140</f>
        <v>0</v>
      </c>
      <c r="H140" s="31">
        <v>0</v>
      </c>
    </row>
    <row r="141" spans="1:8" s="6" customFormat="1" ht="13.5" customHeight="1">
      <c r="A141" s="32">
        <v>112</v>
      </c>
      <c r="B141" s="33" t="s">
        <v>285</v>
      </c>
      <c r="C141" s="33" t="s">
        <v>286</v>
      </c>
      <c r="D141" s="33" t="s">
        <v>47</v>
      </c>
      <c r="E141" s="34">
        <v>2</v>
      </c>
      <c r="F141" s="31">
        <v>0</v>
      </c>
      <c r="G141" s="31">
        <f>F141*E141</f>
        <v>0</v>
      </c>
      <c r="H141" s="31">
        <v>0</v>
      </c>
    </row>
    <row r="142" spans="1:8" s="6" customFormat="1" ht="24" customHeight="1">
      <c r="A142" s="29">
        <v>113</v>
      </c>
      <c r="B142" s="30" t="s">
        <v>287</v>
      </c>
      <c r="C142" s="30" t="s">
        <v>288</v>
      </c>
      <c r="D142" s="30" t="s">
        <v>64</v>
      </c>
      <c r="E142" s="31">
        <v>0.037</v>
      </c>
      <c r="F142" s="31">
        <v>0</v>
      </c>
      <c r="G142" s="31">
        <f>F142*E142</f>
        <v>0</v>
      </c>
      <c r="H142" s="31">
        <v>0</v>
      </c>
    </row>
    <row r="143" spans="1:8" s="6" customFormat="1" ht="24" customHeight="1">
      <c r="A143" s="29">
        <v>114</v>
      </c>
      <c r="B143" s="30" t="s">
        <v>289</v>
      </c>
      <c r="C143" s="30" t="s">
        <v>290</v>
      </c>
      <c r="D143" s="30" t="s">
        <v>194</v>
      </c>
      <c r="E143" s="31">
        <v>1</v>
      </c>
      <c r="F143" s="31">
        <v>0</v>
      </c>
      <c r="G143" s="31">
        <f>F143*E143</f>
        <v>0</v>
      </c>
      <c r="H143" s="31">
        <v>0</v>
      </c>
    </row>
    <row r="144" spans="1:8" s="6" customFormat="1" ht="13.5" customHeight="1">
      <c r="A144" s="29">
        <v>115</v>
      </c>
      <c r="B144" s="30" t="s">
        <v>291</v>
      </c>
      <c r="C144" s="30" t="s">
        <v>292</v>
      </c>
      <c r="D144" s="30" t="s">
        <v>194</v>
      </c>
      <c r="E144" s="31">
        <v>1</v>
      </c>
      <c r="F144" s="31">
        <v>0</v>
      </c>
      <c r="G144" s="31">
        <f>F144*E144</f>
        <v>0</v>
      </c>
      <c r="H144" s="31">
        <v>0</v>
      </c>
    </row>
    <row r="145" spans="1:8" s="6" customFormat="1" ht="13.5" customHeight="1">
      <c r="A145" s="29">
        <v>116</v>
      </c>
      <c r="B145" s="30" t="s">
        <v>293</v>
      </c>
      <c r="C145" s="30" t="s">
        <v>294</v>
      </c>
      <c r="D145" s="30" t="s">
        <v>194</v>
      </c>
      <c r="E145" s="31">
        <v>1</v>
      </c>
      <c r="F145" s="31">
        <v>0</v>
      </c>
      <c r="G145" s="31">
        <f>F145*E145</f>
        <v>0</v>
      </c>
      <c r="H145" s="31">
        <v>0</v>
      </c>
    </row>
    <row r="146" spans="1:8" s="6" customFormat="1" ht="24" customHeight="1">
      <c r="A146" s="29">
        <v>117</v>
      </c>
      <c r="B146" s="30" t="s">
        <v>295</v>
      </c>
      <c r="C146" s="30" t="s">
        <v>296</v>
      </c>
      <c r="D146" s="30" t="s">
        <v>194</v>
      </c>
      <c r="E146" s="31">
        <v>2</v>
      </c>
      <c r="F146" s="31">
        <v>0</v>
      </c>
      <c r="G146" s="31">
        <f>F146*E146</f>
        <v>0</v>
      </c>
      <c r="H146" s="31">
        <v>0</v>
      </c>
    </row>
    <row r="147" spans="1:8" s="6" customFormat="1" ht="28.5" customHeight="1">
      <c r="A147" s="25"/>
      <c r="B147" s="26" t="s">
        <v>297</v>
      </c>
      <c r="C147" s="26" t="s">
        <v>298</v>
      </c>
      <c r="D147" s="26"/>
      <c r="E147" s="27"/>
      <c r="F147" s="28"/>
      <c r="G147" s="28">
        <f>SUM(G148:G151)</f>
        <v>0</v>
      </c>
      <c r="H147" s="27">
        <v>0</v>
      </c>
    </row>
    <row r="148" spans="1:8" s="6" customFormat="1" ht="24" customHeight="1">
      <c r="A148" s="29">
        <v>118</v>
      </c>
      <c r="B148" s="30" t="s">
        <v>299</v>
      </c>
      <c r="C148" s="30" t="s">
        <v>300</v>
      </c>
      <c r="D148" s="30" t="s">
        <v>29</v>
      </c>
      <c r="E148" s="31">
        <v>3.863</v>
      </c>
      <c r="F148" s="31">
        <v>0</v>
      </c>
      <c r="G148" s="31">
        <f>F148*E148</f>
        <v>0</v>
      </c>
      <c r="H148" s="31">
        <v>0</v>
      </c>
    </row>
    <row r="149" spans="1:8" s="6" customFormat="1" ht="13.5" customHeight="1">
      <c r="A149" s="29">
        <v>119</v>
      </c>
      <c r="B149" s="30" t="s">
        <v>301</v>
      </c>
      <c r="C149" s="30" t="s">
        <v>302</v>
      </c>
      <c r="D149" s="30" t="s">
        <v>29</v>
      </c>
      <c r="E149" s="31">
        <v>3.863</v>
      </c>
      <c r="F149" s="31">
        <v>0</v>
      </c>
      <c r="G149" s="31">
        <f>F149*E149</f>
        <v>0</v>
      </c>
      <c r="H149" s="31">
        <v>0</v>
      </c>
    </row>
    <row r="150" spans="1:8" s="6" customFormat="1" ht="13.5" customHeight="1">
      <c r="A150" s="32">
        <v>120</v>
      </c>
      <c r="B150" s="33" t="s">
        <v>303</v>
      </c>
      <c r="C150" s="33" t="s">
        <v>304</v>
      </c>
      <c r="D150" s="33" t="s">
        <v>29</v>
      </c>
      <c r="E150" s="34">
        <v>4.674</v>
      </c>
      <c r="F150" s="31">
        <v>0</v>
      </c>
      <c r="G150" s="31">
        <f>F150*E150</f>
        <v>0</v>
      </c>
      <c r="H150" s="31">
        <v>0</v>
      </c>
    </row>
    <row r="151" spans="1:8" s="6" customFormat="1" ht="24" customHeight="1">
      <c r="A151" s="29">
        <v>121</v>
      </c>
      <c r="B151" s="30" t="s">
        <v>305</v>
      </c>
      <c r="C151" s="30" t="s">
        <v>306</v>
      </c>
      <c r="D151" s="30" t="s">
        <v>64</v>
      </c>
      <c r="E151" s="31">
        <v>0.236</v>
      </c>
      <c r="F151" s="31">
        <v>0</v>
      </c>
      <c r="G151" s="31">
        <f>F151*E151</f>
        <v>0</v>
      </c>
      <c r="H151" s="31">
        <v>0</v>
      </c>
    </row>
    <row r="152" spans="1:8" s="6" customFormat="1" ht="28.5" customHeight="1">
      <c r="A152" s="25"/>
      <c r="B152" s="26" t="s">
        <v>307</v>
      </c>
      <c r="C152" s="26" t="s">
        <v>308</v>
      </c>
      <c r="D152" s="26"/>
      <c r="E152" s="27"/>
      <c r="F152" s="28"/>
      <c r="G152" s="28">
        <f>SUM(G153:G156)</f>
        <v>0</v>
      </c>
      <c r="H152" s="27">
        <v>0</v>
      </c>
    </row>
    <row r="153" spans="1:8" s="6" customFormat="1" ht="13.5" customHeight="1">
      <c r="A153" s="29">
        <v>122</v>
      </c>
      <c r="B153" s="30" t="s">
        <v>309</v>
      </c>
      <c r="C153" s="30" t="s">
        <v>310</v>
      </c>
      <c r="D153" s="30" t="s">
        <v>29</v>
      </c>
      <c r="E153" s="31">
        <v>5.854</v>
      </c>
      <c r="F153" s="31">
        <v>0</v>
      </c>
      <c r="G153" s="31">
        <f>F153*E153</f>
        <v>0</v>
      </c>
      <c r="H153" s="31">
        <v>0</v>
      </c>
    </row>
    <row r="154" spans="1:8" s="6" customFormat="1" ht="13.5" customHeight="1">
      <c r="A154" s="29">
        <v>123</v>
      </c>
      <c r="B154" s="30" t="s">
        <v>311</v>
      </c>
      <c r="C154" s="30" t="s">
        <v>312</v>
      </c>
      <c r="D154" s="30" t="s">
        <v>92</v>
      </c>
      <c r="E154" s="31">
        <v>4.64</v>
      </c>
      <c r="F154" s="31">
        <v>0</v>
      </c>
      <c r="G154" s="31">
        <f>F154*E154</f>
        <v>0</v>
      </c>
      <c r="H154" s="31">
        <v>0</v>
      </c>
    </row>
    <row r="155" spans="1:8" s="6" customFormat="1" ht="13.5" customHeight="1">
      <c r="A155" s="32">
        <v>124</v>
      </c>
      <c r="B155" s="33" t="s">
        <v>313</v>
      </c>
      <c r="C155" s="33" t="s">
        <v>314</v>
      </c>
      <c r="D155" s="33" t="s">
        <v>92</v>
      </c>
      <c r="E155" s="34">
        <v>5.409</v>
      </c>
      <c r="F155" s="31">
        <v>0</v>
      </c>
      <c r="G155" s="31">
        <f>F155*E155</f>
        <v>0</v>
      </c>
      <c r="H155" s="31">
        <v>0</v>
      </c>
    </row>
    <row r="156" spans="1:8" s="6" customFormat="1" ht="24" customHeight="1">
      <c r="A156" s="29">
        <v>125</v>
      </c>
      <c r="B156" s="30" t="s">
        <v>315</v>
      </c>
      <c r="C156" s="30" t="s">
        <v>316</v>
      </c>
      <c r="D156" s="30" t="s">
        <v>64</v>
      </c>
      <c r="E156" s="31">
        <v>0.001</v>
      </c>
      <c r="F156" s="31">
        <v>0</v>
      </c>
      <c r="G156" s="31">
        <f>F156*E156</f>
        <v>0</v>
      </c>
      <c r="H156" s="31">
        <v>0</v>
      </c>
    </row>
    <row r="157" spans="1:8" s="6" customFormat="1" ht="28.5" customHeight="1">
      <c r="A157" s="25"/>
      <c r="B157" s="26" t="s">
        <v>317</v>
      </c>
      <c r="C157" s="26" t="s">
        <v>318</v>
      </c>
      <c r="D157" s="26"/>
      <c r="E157" s="27"/>
      <c r="F157" s="28"/>
      <c r="G157" s="28">
        <f>SUM(G158:G161)</f>
        <v>0</v>
      </c>
      <c r="H157" s="27">
        <v>0</v>
      </c>
    </row>
    <row r="158" spans="1:8" s="6" customFormat="1" ht="24" customHeight="1">
      <c r="A158" s="29">
        <v>126</v>
      </c>
      <c r="B158" s="30" t="s">
        <v>319</v>
      </c>
      <c r="C158" s="30" t="s">
        <v>320</v>
      </c>
      <c r="D158" s="30" t="s">
        <v>29</v>
      </c>
      <c r="E158" s="31">
        <v>27.25</v>
      </c>
      <c r="F158" s="31">
        <v>0</v>
      </c>
      <c r="G158" s="31">
        <f>F158*E158</f>
        <v>0</v>
      </c>
      <c r="H158" s="31">
        <v>0</v>
      </c>
    </row>
    <row r="159" spans="1:8" s="6" customFormat="1" ht="24" customHeight="1">
      <c r="A159" s="32">
        <v>127</v>
      </c>
      <c r="B159" s="33" t="s">
        <v>321</v>
      </c>
      <c r="C159" s="33" t="s">
        <v>322</v>
      </c>
      <c r="D159" s="33" t="s">
        <v>29</v>
      </c>
      <c r="E159" s="34">
        <v>30</v>
      </c>
      <c r="F159" s="31">
        <v>0</v>
      </c>
      <c r="G159" s="31">
        <f>F159*E159</f>
        <v>0</v>
      </c>
      <c r="H159" s="31">
        <v>0</v>
      </c>
    </row>
    <row r="160" spans="1:8" s="6" customFormat="1" ht="13.5" customHeight="1">
      <c r="A160" s="29">
        <v>128</v>
      </c>
      <c r="B160" s="30" t="s">
        <v>323</v>
      </c>
      <c r="C160" s="30" t="s">
        <v>324</v>
      </c>
      <c r="D160" s="30" t="s">
        <v>29</v>
      </c>
      <c r="E160" s="31">
        <v>23.56</v>
      </c>
      <c r="F160" s="31">
        <v>0</v>
      </c>
      <c r="G160" s="31">
        <f>F160*E160</f>
        <v>0</v>
      </c>
      <c r="H160" s="31">
        <v>0</v>
      </c>
    </row>
    <row r="161" spans="1:8" s="6" customFormat="1" ht="24" customHeight="1">
      <c r="A161" s="29">
        <v>129</v>
      </c>
      <c r="B161" s="30" t="s">
        <v>325</v>
      </c>
      <c r="C161" s="30" t="s">
        <v>326</v>
      </c>
      <c r="D161" s="30" t="s">
        <v>64</v>
      </c>
      <c r="E161" s="31">
        <v>1.205</v>
      </c>
      <c r="F161" s="31">
        <v>0</v>
      </c>
      <c r="G161" s="31">
        <f>F161*E161</f>
        <v>0</v>
      </c>
      <c r="H161" s="31">
        <v>0</v>
      </c>
    </row>
    <row r="162" spans="1:8" s="6" customFormat="1" ht="28.5" customHeight="1">
      <c r="A162" s="25"/>
      <c r="B162" s="26" t="s">
        <v>327</v>
      </c>
      <c r="C162" s="26" t="s">
        <v>328</v>
      </c>
      <c r="D162" s="26"/>
      <c r="E162" s="27"/>
      <c r="F162" s="28"/>
      <c r="G162" s="28">
        <f>SUM(G163:G165)</f>
        <v>0</v>
      </c>
      <c r="H162" s="27">
        <v>0</v>
      </c>
    </row>
    <row r="163" spans="1:8" s="6" customFormat="1" ht="24" customHeight="1">
      <c r="A163" s="29">
        <v>130</v>
      </c>
      <c r="B163" s="30" t="s">
        <v>329</v>
      </c>
      <c r="C163" s="30" t="s">
        <v>330</v>
      </c>
      <c r="D163" s="30" t="s">
        <v>29</v>
      </c>
      <c r="E163" s="31">
        <v>4.9</v>
      </c>
      <c r="F163" s="31">
        <v>0</v>
      </c>
      <c r="G163" s="31">
        <f>F163*E163</f>
        <v>0</v>
      </c>
      <c r="H163" s="31">
        <v>0</v>
      </c>
    </row>
    <row r="164" spans="1:8" s="6" customFormat="1" ht="24" customHeight="1">
      <c r="A164" s="29">
        <v>131</v>
      </c>
      <c r="B164" s="30" t="s">
        <v>331</v>
      </c>
      <c r="C164" s="30" t="s">
        <v>332</v>
      </c>
      <c r="D164" s="30" t="s">
        <v>29</v>
      </c>
      <c r="E164" s="31">
        <v>4.9</v>
      </c>
      <c r="F164" s="31">
        <v>0</v>
      </c>
      <c r="G164" s="31">
        <f>F164*E164</f>
        <v>0</v>
      </c>
      <c r="H164" s="31">
        <v>0</v>
      </c>
    </row>
    <row r="165" spans="1:8" s="6" customFormat="1" ht="24" customHeight="1">
      <c r="A165" s="29">
        <v>132</v>
      </c>
      <c r="B165" s="30" t="s">
        <v>333</v>
      </c>
      <c r="C165" s="30" t="s">
        <v>334</v>
      </c>
      <c r="D165" s="30" t="s">
        <v>29</v>
      </c>
      <c r="E165" s="31">
        <v>4.9</v>
      </c>
      <c r="F165" s="31">
        <v>0</v>
      </c>
      <c r="G165" s="31">
        <f>F165*E165</f>
        <v>0</v>
      </c>
      <c r="H165" s="31">
        <v>0</v>
      </c>
    </row>
    <row r="166" spans="1:8" s="6" customFormat="1" ht="28.5" customHeight="1">
      <c r="A166" s="25"/>
      <c r="B166" s="26" t="s">
        <v>335</v>
      </c>
      <c r="C166" s="26" t="s">
        <v>336</v>
      </c>
      <c r="D166" s="26"/>
      <c r="E166" s="27"/>
      <c r="F166" s="28"/>
      <c r="G166" s="28">
        <f>SUM(G167:G169)</f>
        <v>0</v>
      </c>
      <c r="H166" s="27">
        <v>0</v>
      </c>
    </row>
    <row r="167" spans="1:8" s="6" customFormat="1" ht="24" customHeight="1">
      <c r="A167" s="29">
        <v>133</v>
      </c>
      <c r="B167" s="30" t="s">
        <v>52</v>
      </c>
      <c r="C167" s="30" t="s">
        <v>53</v>
      </c>
      <c r="D167" s="30" t="s">
        <v>29</v>
      </c>
      <c r="E167" s="31">
        <v>51.119</v>
      </c>
      <c r="F167" s="31">
        <v>0</v>
      </c>
      <c r="G167" s="31">
        <f>SUM(E167*F167)</f>
        <v>0</v>
      </c>
      <c r="H167" s="31">
        <v>0</v>
      </c>
    </row>
    <row r="168" spans="1:8" s="6" customFormat="1" ht="24" customHeight="1">
      <c r="A168" s="29">
        <v>134</v>
      </c>
      <c r="B168" s="30" t="s">
        <v>337</v>
      </c>
      <c r="C168" s="30" t="s">
        <v>338</v>
      </c>
      <c r="D168" s="30" t="s">
        <v>29</v>
      </c>
      <c r="E168" s="31">
        <v>51.119</v>
      </c>
      <c r="F168" s="31">
        <v>0</v>
      </c>
      <c r="G168" s="31">
        <f>SUM(E168*F168)</f>
        <v>0</v>
      </c>
      <c r="H168" s="31">
        <v>0</v>
      </c>
    </row>
    <row r="169" spans="1:8" s="6" customFormat="1" ht="24" customHeight="1">
      <c r="A169" s="29">
        <v>135</v>
      </c>
      <c r="B169" s="30" t="s">
        <v>339</v>
      </c>
      <c r="C169" s="30" t="s">
        <v>340</v>
      </c>
      <c r="D169" s="30" t="s">
        <v>29</v>
      </c>
      <c r="E169" s="31">
        <v>51.119</v>
      </c>
      <c r="F169" s="31">
        <v>0</v>
      </c>
      <c r="G169" s="31">
        <f>SUM(E169*F169)</f>
        <v>0</v>
      </c>
      <c r="H169" s="31">
        <v>0</v>
      </c>
    </row>
    <row r="170" spans="1:8" s="6" customFormat="1" ht="30.75" customHeight="1">
      <c r="A170" s="21"/>
      <c r="B170" s="22" t="s">
        <v>341</v>
      </c>
      <c r="C170" s="22" t="s">
        <v>342</v>
      </c>
      <c r="D170" s="22"/>
      <c r="E170" s="23"/>
      <c r="F170" s="24"/>
      <c r="G170" s="24">
        <f>SUM(G171:G174)</f>
        <v>0</v>
      </c>
      <c r="H170" s="23">
        <v>0</v>
      </c>
    </row>
    <row r="171" spans="1:8" s="6" customFormat="1" ht="13.5" customHeight="1">
      <c r="A171" s="29">
        <v>136</v>
      </c>
      <c r="B171" s="30" t="s">
        <v>343</v>
      </c>
      <c r="C171" s="30" t="s">
        <v>344</v>
      </c>
      <c r="D171" s="30" t="s">
        <v>345</v>
      </c>
      <c r="E171" s="31">
        <v>26</v>
      </c>
      <c r="F171" s="31">
        <v>0</v>
      </c>
      <c r="G171" s="31">
        <f>SUM(E171*F171)</f>
        <v>0</v>
      </c>
      <c r="H171" s="31">
        <v>0</v>
      </c>
    </row>
    <row r="172" spans="1:8" s="6" customFormat="1" ht="13.5" customHeight="1">
      <c r="A172" s="29">
        <v>137</v>
      </c>
      <c r="B172" s="30" t="s">
        <v>346</v>
      </c>
      <c r="C172" s="30" t="s">
        <v>347</v>
      </c>
      <c r="D172" s="30" t="s">
        <v>345</v>
      </c>
      <c r="E172" s="31">
        <v>14</v>
      </c>
      <c r="F172" s="31">
        <v>0</v>
      </c>
      <c r="G172" s="31">
        <f>SUM(E172*F172)</f>
        <v>0</v>
      </c>
      <c r="H172" s="31">
        <v>0</v>
      </c>
    </row>
    <row r="173" spans="1:8" s="6" customFormat="1" ht="13.5" customHeight="1">
      <c r="A173" s="29">
        <v>138</v>
      </c>
      <c r="B173" s="30" t="s">
        <v>348</v>
      </c>
      <c r="C173" s="30" t="s">
        <v>349</v>
      </c>
      <c r="D173" s="30" t="s">
        <v>345</v>
      </c>
      <c r="E173" s="31">
        <v>4</v>
      </c>
      <c r="F173" s="31">
        <v>0</v>
      </c>
      <c r="G173" s="31">
        <f>SUM(E173*F173)</f>
        <v>0</v>
      </c>
      <c r="H173" s="31">
        <v>0</v>
      </c>
    </row>
    <row r="174" spans="1:8" s="6" customFormat="1" ht="13.5" customHeight="1">
      <c r="A174" s="29">
        <v>139</v>
      </c>
      <c r="B174" s="30" t="s">
        <v>350</v>
      </c>
      <c r="C174" s="30" t="s">
        <v>351</v>
      </c>
      <c r="D174" s="30" t="s">
        <v>345</v>
      </c>
      <c r="E174" s="31">
        <v>4</v>
      </c>
      <c r="F174" s="31">
        <v>0</v>
      </c>
      <c r="G174" s="31">
        <f>SUM(E174*F174)</f>
        <v>0</v>
      </c>
      <c r="H174" s="31">
        <v>0</v>
      </c>
    </row>
    <row r="175" spans="1:8" s="6" customFormat="1" ht="30.75" customHeight="1">
      <c r="A175" s="21"/>
      <c r="B175" s="22" t="s">
        <v>352</v>
      </c>
      <c r="C175" s="22" t="s">
        <v>353</v>
      </c>
      <c r="D175" s="22"/>
      <c r="E175" s="23"/>
      <c r="F175" s="24"/>
      <c r="G175" s="24">
        <f>SUM(G176+G178)</f>
        <v>0</v>
      </c>
      <c r="H175" s="23">
        <v>0</v>
      </c>
    </row>
    <row r="176" spans="1:8" s="6" customFormat="1" ht="28.5" customHeight="1">
      <c r="A176" s="25"/>
      <c r="B176" s="26" t="s">
        <v>354</v>
      </c>
      <c r="C176" s="26" t="s">
        <v>355</v>
      </c>
      <c r="D176" s="26"/>
      <c r="E176" s="27"/>
      <c r="F176" s="28"/>
      <c r="G176" s="28">
        <f>SUM(G177)</f>
        <v>0</v>
      </c>
      <c r="H176" s="27">
        <v>0</v>
      </c>
    </row>
    <row r="177" spans="1:8" s="6" customFormat="1" ht="24" customHeight="1">
      <c r="A177" s="29">
        <v>140</v>
      </c>
      <c r="B177" s="30" t="s">
        <v>356</v>
      </c>
      <c r="C177" s="30" t="s">
        <v>355</v>
      </c>
      <c r="D177" s="30" t="s">
        <v>129</v>
      </c>
      <c r="E177" s="31">
        <v>1</v>
      </c>
      <c r="F177" s="31">
        <v>0</v>
      </c>
      <c r="G177" s="31">
        <f>SUM(E177*F177)</f>
        <v>0</v>
      </c>
      <c r="H177" s="31">
        <v>0</v>
      </c>
    </row>
    <row r="178" spans="1:8" s="6" customFormat="1" ht="28.5" customHeight="1">
      <c r="A178" s="25"/>
      <c r="B178" s="26" t="s">
        <v>357</v>
      </c>
      <c r="C178" s="26" t="s">
        <v>358</v>
      </c>
      <c r="D178" s="26"/>
      <c r="E178" s="27"/>
      <c r="F178" s="28"/>
      <c r="G178" s="28">
        <f>SUM(G179)</f>
        <v>0</v>
      </c>
      <c r="H178" s="27">
        <v>0</v>
      </c>
    </row>
    <row r="179" spans="1:8" s="6" customFormat="1" ht="24" customHeight="1">
      <c r="A179" s="29">
        <v>141</v>
      </c>
      <c r="B179" s="30" t="s">
        <v>359</v>
      </c>
      <c r="C179" s="30" t="s">
        <v>358</v>
      </c>
      <c r="D179" s="30" t="s">
        <v>129</v>
      </c>
      <c r="E179" s="31">
        <v>1</v>
      </c>
      <c r="F179" s="31">
        <v>0</v>
      </c>
      <c r="G179" s="31">
        <f>SUM(E179*F179)</f>
        <v>0</v>
      </c>
      <c r="H179" s="31">
        <v>0</v>
      </c>
    </row>
    <row r="180" spans="1:8" s="6" customFormat="1" ht="30.75" customHeight="1">
      <c r="A180" s="35"/>
      <c r="B180" s="36"/>
      <c r="C180" s="36" t="s">
        <v>360</v>
      </c>
      <c r="D180" s="36"/>
      <c r="E180" s="37"/>
      <c r="F180" s="38"/>
      <c r="G180" s="38">
        <f>SUM(G175+G170+G39+G13)</f>
        <v>0</v>
      </c>
      <c r="H180" s="37">
        <v>0</v>
      </c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Holiš Patrik</cp:lastModifiedBy>
  <cp:lastPrinted>2023-05-11T09:22:51Z</cp:lastPrinted>
  <dcterms:modified xsi:type="dcterms:W3CDTF">2023-05-11T10:01:45Z</dcterms:modified>
  <cp:category/>
  <cp:version/>
  <cp:contentType/>
  <cp:contentStatus/>
</cp:coreProperties>
</file>