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<sst xmlns="http://schemas.openxmlformats.org/spreadsheetml/2006/main" count="387" uniqueCount="296">
  <si>
    <t xml:space="preserve">ROZPOČET  </t>
  </si>
  <si>
    <t>Stavba:   BJ -sprchovací kout zadání</t>
  </si>
  <si>
    <t>Objekt:   Bytová jednotka č.4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</si>
  <si>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</si>
  <si>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</si>
  <si>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</si>
  <si>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</si>
  <si>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</si>
  <si>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</si>
  <si>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</si>
  <si>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</si>
  <si>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</si>
  <si>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</si>
  <si>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</si>
  <si>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</si>
  <si>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</si>
  <si>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</si>
  <si>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</si>
  <si>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</si>
  <si>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</si>
  <si>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</si>
  <si>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</si>
  <si>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</si>
  <si>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</si>
  <si>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povrchů, podlahy a osazování výplní   </t>
  </si>
  <si>
    <t xml:space="preserve">Podhled sádrokartonový na zavěšenou ocel. konstr., desky standard impreg. tl. 12,5 mm, bez izolace   </t>
  </si>
  <si>
    <t>m2</t>
  </si>
  <si>
    <t>713111221RK2</t>
  </si>
  <si>
    <t xml:space="preserve">Montáž parozábrany, zavěšeného podhledu s přelepením spojů, vč. dodávky parozábrany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</si>
  <si>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</si>
  <si>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</si>
  <si>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</si>
  <si>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</si>
  <si>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</si>
  <si>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</si>
  <si>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631319013</t>
  </si>
  <si>
    <t xml:space="preserve">Příplatek k mazanině tl do 240 mm za přehlazení povrchu   </t>
  </si>
  <si>
    <t>m3</t>
  </si>
  <si>
    <t>631319197</t>
  </si>
  <si>
    <t xml:space="preserve">Příplatek k mazanině tl do 240 mm za plochu do 5 m2   </t>
  </si>
  <si>
    <t>631342132</t>
  </si>
  <si>
    <t xml:space="preserve">Mazanina tl do 240 mm z betonu lehkého tepelně-izolačního polystyrenového 500 kg/m3   </t>
  </si>
  <si>
    <t>632441112</t>
  </si>
  <si>
    <t xml:space="preserve">Potěr anhydritový samonivelační tl do 30 mm ze suchých směsí   </t>
  </si>
  <si>
    <t>642944121</t>
  </si>
  <si>
    <t xml:space="preserve">Osazování ocelových zárubní dodatečné pl do 2,5 m2   </t>
  </si>
  <si>
    <t>kus</t>
  </si>
  <si>
    <t xml:space="preserve">zárubeň ocelová pro sádrokarton 100 700 L/P   </t>
  </si>
  <si>
    <t>9</t>
  </si>
  <si>
    <t xml:space="preserve">Ostatní konstrukce a práce, bourání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</si>
  <si>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</si>
  <si>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</si>
  <si>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</si>
  <si>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</si>
  <si>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997</t>
  </si>
  <si>
    <t xml:space="preserve">Přesun sutě   </t>
  </si>
  <si>
    <t>997013501</t>
  </si>
  <si>
    <t xml:space="preserve">Odvoz suti a vybouraných hmot na skládku nebo meziskládku do 1 km se složením   </t>
  </si>
  <si>
    <t>t</t>
  </si>
  <si>
    <t xml:space="preserve">Poplatek za uložení na skládce (skládkovné) stavebního odpadu směsného kód odpadu 170 904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</si>
  <si>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</si>
  <si>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</si>
  <si>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</si>
  <si>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</si>
  <si>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</si>
  <si>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proti zemní vlhkosti hydroizolační stěrkou vodorovné na betonu, 2 vrstvy   </t>
  </si>
  <si>
    <t>711192201</t>
  </si>
  <si>
    <t xml:space="preserve">Provedení izolace proti zemní vlhkosti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</si>
  <si>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</si>
  <si>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</si>
  <si>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</si>
  <si>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</si>
  <si>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</si>
  <si>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</si>
  <si>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</si>
  <si>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</si>
  <si>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</si>
  <si>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</si>
  <si>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</si>
  <si>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</si>
  <si>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</si>
  <si>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</si>
  <si>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</si>
  <si>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</si>
  <si>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</si>
  <si>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</si>
  <si>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</si>
  <si>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</si>
  <si>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</si>
  <si>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</si>
  <si>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</si>
  <si>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</si>
  <si>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</si>
  <si>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</si>
  <si>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</si>
  <si>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</si>
  <si>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</si>
  <si>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</si>
  <si>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</si>
  <si>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</si>
  <si>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</si>
  <si>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</si>
  <si>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</si>
  <si>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</si>
  <si>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725980123</t>
  </si>
  <si>
    <t xml:space="preserve">Dvířka na magnet s obkladem (rozměr dle obkladu), vč.montáže   </t>
  </si>
  <si>
    <t>soubor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</si>
  <si>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</si>
  <si>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</si>
  <si>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</si>
  <si>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</si>
  <si>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</si>
  <si>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</si>
  <si>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</si>
  <si>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</si>
  <si>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</si>
  <si>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</si>
  <si>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</si>
  <si>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</si>
  <si>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</si>
  <si>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</si>
  <si>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</si>
  <si>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</si>
  <si>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725245151</t>
  </si>
  <si>
    <t xml:space="preserve">Zástěna sprchová zásuvná dvoudílná otvíravá středem, min průchod 60 cm dílem do výšky 2000 mm a šířky 1500 mm   </t>
  </si>
  <si>
    <t>55145594</t>
  </si>
  <si>
    <t xml:space="preserve">baterie sprchová páková 100 mm chrom vč. příslušenství a držáku-tyče   </t>
  </si>
  <si>
    <t>55233200</t>
  </si>
  <si>
    <t xml:space="preserve">žlab sprchového koutu se zápachovou uzávěrkou š koutu 1000mm   </t>
  </si>
  <si>
    <t>55233206</t>
  </si>
  <si>
    <t xml:space="preserve">rošt žlabu sprchového koutu š koutu 1000mm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</si>
  <si>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</si>
  <si>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</si>
  <si>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</si>
  <si>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</si>
  <si>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</si>
  <si>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</si>
  <si>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</si>
  <si>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</si>
  <si>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</si>
  <si>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</si>
  <si>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</si>
  <si>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</si>
  <si>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</si>
  <si>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</si>
  <si>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725869218</t>
  </si>
  <si>
    <t xml:space="preserve">Montáž zápachových uzávěrek U-sifonů   </t>
  </si>
  <si>
    <t>55161117</t>
  </si>
  <si>
    <t xml:space="preserve">uzávěrka zápachová dřezová s přípojkou pro myčku a pračku DN 40   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</si>
  <si>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</si>
  <si>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</si>
  <si>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</si>
  <si>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</si>
  <si>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741</t>
  </si>
  <si>
    <t xml:space="preserve">Elektroinstalace - silnoproud   </t>
  </si>
  <si>
    <t>741112001</t>
  </si>
  <si>
    <t xml:space="preserve">D+M eletroinstalace   </t>
  </si>
  <si>
    <t>741810001</t>
  </si>
  <si>
    <t xml:space="preserve">Celková prohlídka elektrického rozvodu a zařízení do 100 000,- Kč   </t>
  </si>
  <si>
    <t>763</t>
  </si>
  <si>
    <t xml:space="preserve">Konstrukce suché výstavby   </t>
  </si>
  <si>
    <t>763111331</t>
  </si>
  <si>
    <t xml:space="preserve">SDK příčka 1x oplášť tl 75 mm , desky standard impreg. Tl.15mm, minerál tl. 5cm   </t>
  </si>
  <si>
    <t>763111718</t>
  </si>
  <si>
    <t xml:space="preserve">SDK příčka  ocel.kce,1x oplášťtl.100 mm, desky standard impreg. Tl. 15 mm, minerál 6 cm. Styk stávající stěny páskou nebo silikonováním   </t>
  </si>
  <si>
    <t>766</t>
  </si>
  <si>
    <t xml:space="preserve">Konstrukce truhlářské   </t>
  </si>
  <si>
    <t xml:space="preserve">Montáž přechodové lišty dveří 1křídlových do šířky 10cm   </t>
  </si>
  <si>
    <t>ks</t>
  </si>
  <si>
    <t>59054153</t>
  </si>
  <si>
    <t xml:space="preserve">profil přechodový mezi kobercem a dlažbou, laminátovou nebo dřevěnou podlahou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</si>
  <si>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</si>
  <si>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</si>
  <si>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</si>
  <si>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laminát CPL HDF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</si>
  <si>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</si>
  <si>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</si>
  <si>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</si>
  <si>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   </t>
  </si>
  <si>
    <t>54925015</t>
  </si>
  <si>
    <t xml:space="preserve">zámek stavební zadlabací dozický 02-03 L Zn   </t>
  </si>
  <si>
    <t>DV</t>
  </si>
  <si>
    <t xml:space="preserve">Dodávka a osazení laminátových dvířek 800x600 cm,konstrukce dvířek za wc -  vč. úchytek a začištění(dekor odsouhlasí technik)   </t>
  </si>
  <si>
    <t>kpl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</si>
  <si>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</si>
  <si>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</si>
  <si>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</si>
  <si>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</si>
  <si>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</si>
  <si>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</si>
  <si>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</si>
  <si>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</si>
  <si>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</si>
  <si>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</si>
  <si>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</si>
  <si>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</si>
  <si>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</si>
  <si>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obklady keramické koupelnové(barevné) přes 19 do 25 ks/m2 (600/300)   </t>
  </si>
  <si>
    <t>781495111</t>
  </si>
  <si>
    <t xml:space="preserve">Penetrace podkladu vnitřních obkladů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</si>
  <si>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</si>
  <si>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</si>
  <si>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</si>
  <si>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</si>
  <si>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</si>
  <si>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</si>
  <si>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</si>
  <si>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</si>
  <si>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</si>
  <si>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</si>
  <si>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</si>
  <si>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</si>
  <si>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</si>
  <si>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</si>
  <si>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</si>
  <si>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</si>
  <si>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</si>
  <si>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</si>
  <si>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</si>
  <si>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BJ -sprchovací kout zadání</t>
  </si>
  <si>
    <t>JKSO</t>
  </si>
  <si>
    <t>Název objektu</t>
  </si>
  <si>
    <t>Bytová jednotka č.4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</si>
  <si>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</si>
  <si>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</si>
  <si>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</si>
  <si>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</si>
  <si>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</si>
  <si>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</si>
  <si>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</si>
  <si>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</si>
  <si>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</si>
  <si>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</si>
  <si>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</si>
  <si>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</si>
  <si>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</si>
  <si>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</si>
  <si>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</si>
  <si>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</si>
  <si>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</si>
  <si>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</si>
  <si>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</si>
  <si>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</si>
  <si>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</si>
  <si>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</si>
  <si>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</si>
  <si>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</si>
  <si>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</si>
  <si>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</si>
  <si>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</si>
  <si>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</si>
  <si>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</si>
  <si>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</si>
  <si>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</si>
  <si>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</si>
  <si>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</si>
  <si>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</si>
  <si>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</si>
  <si>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</si>
  <si>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</si>
  <si>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</si>
  <si>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</si>
  <si>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</si>
  <si>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</si>
  <si>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</si>
  <si>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</si>
  <si>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</si>
  <si>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</si>
  <si>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</si>
  <si>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</si>
  <si>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</si>
  <si>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</si>
  <si>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</si>
  <si>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</si>
  <si>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</si>
  <si>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</si>
  <si>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</si>
  <si>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</si>
  <si>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</si>
  <si>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</si>
  <si>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</si>
  <si>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</si>
  <si>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</si>
  <si>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</si>
  <si>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</si>
  <si>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</si>
  <si>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</si>
  <si>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</si>
  <si>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</si>
  <si>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</si>
  <si>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</si>
  <si>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</si>
  <si>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</si>
  <si>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</si>
  <si>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</si>
  <si>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Datum:   17. 5.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</si>
</sst>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/>
      <right style="medium"/>
      <top style="hair">
        <color indexed="8"/>
      </top>
      <bottom/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right"/>
    </xf>
    <xf numFmtId="39" fontId="5" fillId="0" borderId="10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0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6" fillId="0" borderId="28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165" fontId="12" fillId="0" borderId="35" xfId="0" applyNumberFormat="1" applyFont="1" applyBorder="1" applyAlignment="1" applyProtection="1">
      <alignment horizontal="right" vertical="center"/>
      <protection/>
    </xf>
    <xf numFmtId="37" fontId="17" fillId="0" borderId="36" xfId="0" applyNumberFormat="1" applyFont="1" applyBorder="1" applyAlignment="1" applyProtection="1">
      <alignment horizontal="right" vertical="center"/>
      <protection/>
    </xf>
    <xf numFmtId="39" fontId="17" fillId="0" borderId="37" xfId="0" applyNumberFormat="1" applyFont="1" applyBorder="1" applyAlignment="1" applyProtection="1">
      <alignment horizontal="right" vertical="center"/>
      <protection/>
    </xf>
    <xf numFmtId="165" fontId="12" fillId="0" borderId="36" xfId="0" applyNumberFormat="1" applyFont="1" applyBorder="1" applyAlignment="1" applyProtection="1">
      <alignment horizontal="right" vertical="center"/>
      <protection/>
    </xf>
    <xf numFmtId="165" fontId="12" fillId="0" borderId="37" xfId="0" applyNumberFormat="1" applyFont="1" applyBorder="1" applyAlignment="1" applyProtection="1">
      <alignment horizontal="right" vertical="center"/>
      <protection/>
    </xf>
    <xf numFmtId="165" fontId="17" fillId="0" borderId="35" xfId="0" applyNumberFormat="1" applyFont="1" applyBorder="1" applyAlignment="1" applyProtection="1">
      <alignment horizontal="right" vertical="center"/>
      <protection/>
    </xf>
    <xf numFmtId="37" fontId="17" fillId="0" borderId="15" xfId="0" applyNumberFormat="1" applyFont="1" applyBorder="1" applyAlignment="1" applyProtection="1">
      <alignment horizontal="right" vertical="center"/>
      <protection/>
    </xf>
    <xf numFmtId="39" fontId="17" fillId="0" borderId="35" xfId="0" applyNumberFormat="1" applyFont="1" applyBorder="1" applyAlignment="1" applyProtection="1">
      <alignment horizontal="right" vertical="center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18" fillId="0" borderId="30" xfId="0" applyFont="1" applyBorder="1" applyAlignment="1" applyProtection="1">
      <alignment horizontal="left" vertical="center"/>
      <protection/>
    </xf>
    <xf numFmtId="0" fontId="18" fillId="0" borderId="32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2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9" fillId="0" borderId="40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 horizontal="left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left" vertical="center"/>
      <protection/>
    </xf>
    <xf numFmtId="39" fontId="12" fillId="0" borderId="43" xfId="0" applyNumberFormat="1" applyFont="1" applyBorder="1" applyAlignment="1" applyProtection="1">
      <alignment horizontal="right" vertical="center"/>
      <protection/>
    </xf>
    <xf numFmtId="165" fontId="12" fillId="0" borderId="46" xfId="0" applyNumberFormat="1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14" fillId="0" borderId="46" xfId="0" applyFont="1" applyBorder="1" applyAlignment="1" applyProtection="1">
      <alignment horizontal="left" vertical="center"/>
      <protection/>
    </xf>
    <xf numFmtId="166" fontId="5" fillId="0" borderId="42" xfId="0" applyNumberFormat="1" applyFont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37" fontId="12" fillId="0" borderId="43" xfId="0" applyNumberFormat="1" applyFont="1" applyBorder="1" applyAlignment="1" applyProtection="1">
      <alignment horizontal="right" vertical="center"/>
      <protection/>
    </xf>
    <xf numFmtId="0" fontId="19" fillId="0" borderId="43" xfId="0" applyFont="1" applyBorder="1" applyAlignment="1" applyProtection="1">
      <alignment horizontal="left" vertical="center"/>
      <protection/>
    </xf>
    <xf numFmtId="39" fontId="17" fillId="0" borderId="27" xfId="0" applyNumberFormat="1" applyFont="1" applyBorder="1" applyAlignment="1" applyProtection="1">
      <alignment horizontal="right" vertical="center"/>
      <protection/>
    </xf>
    <xf numFmtId="37" fontId="12" fillId="0" borderId="27" xfId="0" applyNumberFormat="1" applyFont="1" applyBorder="1" applyAlignment="1" applyProtection="1">
      <alignment horizontal="right" vertical="center"/>
      <protection/>
    </xf>
    <xf numFmtId="165" fontId="12" fillId="0" borderId="2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39" fontId="17" fillId="0" borderId="51" xfId="0" applyNumberFormat="1" applyFont="1" applyBorder="1" applyAlignment="1" applyProtection="1">
      <alignment horizontal="righ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39" fontId="17" fillId="0" borderId="28" xfId="0" applyNumberFormat="1" applyFont="1" applyBorder="1" applyAlignment="1" applyProtection="1">
      <alignment horizontal="right" vertical="center"/>
      <protection/>
    </xf>
    <xf numFmtId="165" fontId="17" fillId="0" borderId="15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top"/>
      <protection/>
    </xf>
    <xf numFmtId="0" fontId="19" fillId="0" borderId="48" xfId="0" applyFont="1" applyBorder="1" applyAlignment="1" applyProtection="1">
      <alignment horizontal="left" vertical="center"/>
      <protection/>
    </xf>
    <xf numFmtId="0" fontId="16" fillId="0" borderId="54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top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39" fontId="20" fillId="0" borderId="31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left" vertical="top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center"/>
    </xf>
    <xf numFmtId="2" fontId="5" fillId="0" borderId="55" xfId="0" applyNumberFormat="1" applyFont="1" applyBorder="1" applyAlignment="1">
      <alignment horizontal="center" vertical="center"/>
    </xf>
    <xf numFmtId="167" fontId="5" fillId="0" borderId="55" xfId="0" applyNumberFormat="1" applyFont="1" applyBorder="1" applyAlignment="1">
      <alignment horizontal="right" vertical="center"/>
    </xf>
    <xf numFmtId="39" fontId="5" fillId="0" borderId="55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left" vertical="center"/>
    </xf>
    <xf numFmtId="2" fontId="5" fillId="0" borderId="54" xfId="0" applyNumberFormat="1" applyFont="1" applyBorder="1" applyAlignment="1">
      <alignment horizontal="center" vertical="center"/>
    </xf>
    <xf numFmtId="167" fontId="5" fillId="0" borderId="54" xfId="0" applyNumberFormat="1" applyFont="1" applyBorder="1" applyAlignment="1">
      <alignment horizontal="right" vertical="center"/>
    </xf>
    <xf numFmtId="39" fontId="5" fillId="0" borderId="5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20" fillId="0" borderId="35" xfId="0" applyFont="1" applyBorder="1" applyAlignment="1">
      <alignment horizontal="left" vertical="center"/>
    </xf>
    <xf numFmtId="2" fontId="5" fillId="0" borderId="35" xfId="0" applyNumberFormat="1" applyFont="1" applyBorder="1" applyAlignment="1">
      <alignment horizontal="right" vertical="center"/>
    </xf>
    <xf numFmtId="167" fontId="5" fillId="0" borderId="35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left" vertical="center"/>
    </xf>
    <xf numFmtId="39" fontId="20" fillId="0" borderId="35" xfId="0" applyNumberFormat="1" applyFont="1" applyBorder="1" applyAlignment="1">
      <alignment horizontal="right" vertical="center"/>
    </xf>
    <xf numFmtId="0" fontId="18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top"/>
    </xf>
    <xf numFmtId="0" fontId="16" fillId="0" borderId="33" xfId="0" applyFont="1" applyBorder="1" applyAlignment="1">
      <alignment horizontal="left" vertical="center"/>
    </xf>
    <xf numFmtId="167" fontId="14" fillId="0" borderId="31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top"/>
    </xf>
    <xf numFmtId="0" fontId="14" fillId="0" borderId="47" xfId="0" applyFont="1" applyBorder="1" applyAlignment="1">
      <alignment horizontal="left"/>
    </xf>
    <xf numFmtId="0" fontId="14" fillId="0" borderId="54" xfId="0" applyFont="1" applyBorder="1" applyAlignment="1">
      <alignment horizontal="left" vertical="top"/>
    </xf>
    <xf numFmtId="39" fontId="12" fillId="0" borderId="4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top"/>
    </xf>
    <xf numFmtId="0" fontId="0" fillId="0" borderId="56" xfId="0" applyFont="1" applyBorder="1" applyAlignment="1">
      <alignment horizontal="left" vertical="top"/>
    </xf>
    <xf numFmtId="0" fontId="14" fillId="0" borderId="57" xfId="0" applyFont="1" applyBorder="1" applyAlignment="1">
      <alignment horizontal="left" vertical="top"/>
    </xf>
    <xf numFmtId="14" fontId="5" fillId="0" borderId="25" xfId="0" applyNumberFormat="1" applyFont="1" applyBorder="1" applyAlignment="1" applyProtection="1">
      <alignment horizontal="left" vertical="center" wrapText="1"/>
      <protection/>
    </xf>
    <xf numFmtId="0" fontId="14" fillId="0" borderId="58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center"/>
      <protection/>
    </xf>
    <xf numFmtId="0" fontId="14" fillId="0" borderId="60" xfId="0" applyFont="1" applyBorder="1" applyAlignment="1" applyProtection="1">
      <alignment horizontal="left" vertical="center"/>
      <protection/>
    </xf>
    <xf numFmtId="165" fontId="12" fillId="0" borderId="61" xfId="0" applyNumberFormat="1" applyFont="1" applyBorder="1" applyAlignment="1" applyProtection="1">
      <alignment horizontal="righ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4" fillId="0" borderId="62" xfId="0" applyFont="1" applyBorder="1" applyAlignment="1" applyProtection="1">
      <alignment horizontal="left" vertical="center"/>
      <protection/>
    </xf>
    <xf numFmtId="0" fontId="14" fillId="0" borderId="60" xfId="0" applyFont="1" applyBorder="1" applyAlignment="1" applyProtection="1">
      <alignment horizontal="left" vertical="top"/>
      <protection/>
    </xf>
    <xf numFmtId="0" fontId="14" fillId="0" borderId="63" xfId="0" applyFont="1" applyBorder="1" applyAlignment="1" applyProtection="1">
      <alignment horizontal="left" vertical="top"/>
      <protection/>
    </xf>
    <xf numFmtId="0" fontId="0" fillId="0" borderId="64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6" xfId="0" applyFont="1" applyBorder="1" applyAlignment="1">
      <alignment horizontal="left"/>
    </xf>
    <xf numFmtId="0" fontId="14" fillId="0" borderId="67" xfId="0" applyFont="1" applyBorder="1" applyAlignment="1">
      <alignment horizontal="left" vertical="top"/>
    </xf>
    <xf numFmtId="39" fontId="12" fillId="0" borderId="66" xfId="0" applyNumberFormat="1" applyFont="1" applyBorder="1" applyAlignment="1">
      <alignment horizontal="right" vertical="center"/>
    </xf>
    <xf numFmtId="0" fontId="0" fillId="0" borderId="68" xfId="0" applyFont="1" applyBorder="1" applyAlignment="1">
      <alignment horizontal="left" vertical="top"/>
    </xf>
    <xf numFmtId="0" fontId="14" fillId="0" borderId="69" xfId="0" applyFont="1" applyBorder="1" applyAlignment="1" applyProtection="1">
      <alignment horizontal="left" vertical="center"/>
      <protection/>
    </xf>
    <xf numFmtId="0" fontId="12" fillId="0" borderId="69" xfId="0" applyFont="1" applyBorder="1" applyAlignment="1" applyProtection="1">
      <alignment horizontal="left"/>
      <protection/>
    </xf>
    <xf numFmtId="0" fontId="12" fillId="0" borderId="63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7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56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39" fontId="5" fillId="0" borderId="54" xfId="0" applyNumberFormat="1" applyFont="1" applyBorder="1" applyAlignment="1">
      <alignment horizontal="right" vertical="center"/>
    </xf>
    <xf numFmtId="0" fontId="14" fillId="0" borderId="21" xfId="0" applyFont="1" applyBorder="1" applyAlignment="1" applyProtection="1">
      <alignment horizontal="left" vertical="center" wrapText="1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39" fontId="5" fillId="0" borderId="55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I21" sqref="I21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180"/>
    </row>
    <row r="2" spans="1:19" s="6" customFormat="1" ht="21" customHeight="1">
      <c r="A2" s="42"/>
      <c r="B2" s="43"/>
      <c r="C2" s="43"/>
      <c r="D2" s="43"/>
      <c r="E2" s="43"/>
      <c r="F2" s="43"/>
      <c r="G2" s="44" t="s">
        <v>217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81"/>
    </row>
    <row r="3" spans="1:19" s="6" customFormat="1" ht="14.2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82"/>
    </row>
    <row r="4" spans="1:19" s="6" customFormat="1" ht="9" customHeight="1" thickBo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179"/>
    </row>
    <row r="5" spans="1:19" s="6" customFormat="1" ht="24.75" customHeight="1">
      <c r="A5" s="49"/>
      <c r="B5" s="50" t="s">
        <v>218</v>
      </c>
      <c r="C5" s="50"/>
      <c r="D5" s="50"/>
      <c r="E5" s="183" t="s">
        <v>219</v>
      </c>
      <c r="F5" s="184"/>
      <c r="G5" s="184"/>
      <c r="H5" s="184"/>
      <c r="I5" s="184"/>
      <c r="J5" s="184"/>
      <c r="K5" s="184"/>
      <c r="L5" s="185"/>
      <c r="M5" s="50"/>
      <c r="N5" s="50"/>
      <c r="O5" s="186" t="s">
        <v>220</v>
      </c>
      <c r="P5" s="186"/>
      <c r="Q5" s="51"/>
      <c r="R5" s="52"/>
      <c r="S5" s="53"/>
    </row>
    <row r="6" spans="1:19" s="6" customFormat="1" ht="24.75" customHeight="1">
      <c r="A6" s="49"/>
      <c r="B6" s="50" t="s">
        <v>221</v>
      </c>
      <c r="C6" s="50"/>
      <c r="D6" s="50"/>
      <c r="E6" s="187" t="s">
        <v>222</v>
      </c>
      <c r="F6" s="188"/>
      <c r="G6" s="188"/>
      <c r="H6" s="188"/>
      <c r="I6" s="188"/>
      <c r="J6" s="188"/>
      <c r="K6" s="188"/>
      <c r="L6" s="189"/>
      <c r="M6" s="50"/>
      <c r="N6" s="50"/>
      <c r="O6" s="186" t="s">
        <v>223</v>
      </c>
      <c r="P6" s="186"/>
      <c r="Q6" s="54"/>
      <c r="R6" s="53"/>
      <c r="S6" s="53"/>
    </row>
    <row r="7" spans="1:19" s="6" customFormat="1" ht="24.75" customHeight="1" thickBot="1">
      <c r="A7" s="49"/>
      <c r="B7" s="50"/>
      <c r="C7" s="50"/>
      <c r="D7" s="50"/>
      <c r="E7" s="190" t="s">
        <v>224</v>
      </c>
      <c r="F7" s="191"/>
      <c r="G7" s="191"/>
      <c r="H7" s="191"/>
      <c r="I7" s="191"/>
      <c r="J7" s="191"/>
      <c r="K7" s="191"/>
      <c r="L7" s="192"/>
      <c r="M7" s="50"/>
      <c r="N7" s="50"/>
      <c r="O7" s="186" t="s">
        <v>225</v>
      </c>
      <c r="P7" s="186"/>
      <c r="Q7" s="55"/>
      <c r="R7" s="56"/>
      <c r="S7" s="53"/>
    </row>
    <row r="8" spans="1:19" s="6" customFormat="1" ht="24.75" customHeight="1" thickBo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186" t="s">
        <v>226</v>
      </c>
      <c r="P8" s="186"/>
      <c r="Q8" s="50" t="s">
        <v>227</v>
      </c>
      <c r="R8" s="50"/>
      <c r="S8" s="53"/>
    </row>
    <row r="9" spans="1:19" s="6" customFormat="1" ht="24.75" customHeight="1" thickBot="1">
      <c r="A9" s="49"/>
      <c r="B9" s="50" t="s">
        <v>228</v>
      </c>
      <c r="C9" s="50"/>
      <c r="D9" s="50"/>
      <c r="E9" s="193" t="s">
        <v>224</v>
      </c>
      <c r="F9" s="194"/>
      <c r="G9" s="194"/>
      <c r="H9" s="194"/>
      <c r="I9" s="194"/>
      <c r="J9" s="194"/>
      <c r="K9" s="194"/>
      <c r="L9" s="195"/>
      <c r="M9" s="50"/>
      <c r="N9" s="50"/>
      <c r="O9" s="196"/>
      <c r="P9" s="197"/>
      <c r="Q9" s="57"/>
      <c r="R9" s="58"/>
      <c r="S9" s="53"/>
    </row>
    <row r="10" spans="1:19" s="6" customFormat="1" ht="24.75" customHeight="1" thickBot="1">
      <c r="A10" s="49"/>
      <c r="B10" s="50" t="s">
        <v>229</v>
      </c>
      <c r="C10" s="50"/>
      <c r="D10" s="50"/>
      <c r="E10" s="198" t="s">
        <v>224</v>
      </c>
      <c r="F10" s="199"/>
      <c r="G10" s="199"/>
      <c r="H10" s="199"/>
      <c r="I10" s="199"/>
      <c r="J10" s="199"/>
      <c r="K10" s="199"/>
      <c r="L10" s="200"/>
      <c r="M10" s="50"/>
      <c r="N10" s="50"/>
      <c r="O10" s="196"/>
      <c r="P10" s="197"/>
      <c r="Q10" s="57"/>
      <c r="R10" s="58"/>
      <c r="S10" s="53"/>
    </row>
    <row r="11" spans="1:19" s="6" customFormat="1" ht="24.75" customHeight="1" thickBot="1">
      <c r="A11" s="49"/>
      <c r="B11" s="50" t="s">
        <v>230</v>
      </c>
      <c r="C11" s="50"/>
      <c r="D11" s="50"/>
      <c r="E11" s="198" t="s">
        <v>224</v>
      </c>
      <c r="F11" s="199"/>
      <c r="G11" s="199"/>
      <c r="H11" s="199"/>
      <c r="I11" s="199"/>
      <c r="J11" s="199"/>
      <c r="K11" s="199"/>
      <c r="L11" s="200"/>
      <c r="M11" s="50"/>
      <c r="N11" s="50"/>
      <c r="O11" s="196"/>
      <c r="P11" s="197"/>
      <c r="Q11" s="57"/>
      <c r="R11" s="58"/>
      <c r="S11" s="53"/>
    </row>
    <row r="12" spans="1:19" s="6" customFormat="1" ht="24.75" customHeight="1" thickBot="1">
      <c r="A12" s="49"/>
      <c r="B12" s="50" t="s">
        <v>231</v>
      </c>
      <c r="C12" s="50"/>
      <c r="D12" s="50"/>
      <c r="E12" s="202"/>
      <c r="F12" s="203"/>
      <c r="G12" s="203"/>
      <c r="H12" s="203"/>
      <c r="I12" s="203"/>
      <c r="J12" s="203"/>
      <c r="K12" s="203"/>
      <c r="L12" s="204"/>
      <c r="M12" s="50"/>
      <c r="N12" s="50"/>
      <c r="O12" s="205"/>
      <c r="P12" s="206"/>
      <c r="Q12" s="205"/>
      <c r="R12" s="206"/>
      <c r="S12" s="53"/>
    </row>
    <row r="13" spans="1:19" s="6" customFormat="1" ht="12.75" customHeight="1" thickBot="1">
      <c r="A13" s="59"/>
      <c r="B13" s="60"/>
      <c r="C13" s="60"/>
      <c r="D13" s="60"/>
      <c r="E13" s="61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61"/>
      <c r="Q13" s="61"/>
      <c r="R13" s="60"/>
      <c r="S13" s="62"/>
    </row>
    <row r="14" spans="1:19" s="6" customFormat="1" ht="18.75" customHeight="1" thickBot="1">
      <c r="A14" s="49"/>
      <c r="B14" s="50"/>
      <c r="C14" s="50"/>
      <c r="D14" s="50"/>
      <c r="E14" s="63" t="s">
        <v>232</v>
      </c>
      <c r="F14" s="50"/>
      <c r="G14" s="50"/>
      <c r="H14" s="50"/>
      <c r="I14" s="63" t="s">
        <v>233</v>
      </c>
      <c r="J14" s="50"/>
      <c r="K14" s="50"/>
      <c r="L14" s="50"/>
      <c r="M14" s="50"/>
      <c r="N14" s="50"/>
      <c r="O14" s="186" t="s">
        <v>234</v>
      </c>
      <c r="P14" s="186"/>
      <c r="Q14" s="51"/>
      <c r="R14" s="64"/>
      <c r="S14" s="53"/>
    </row>
    <row r="15" spans="1:19" s="6" customFormat="1" ht="18.75" customHeight="1" thickBot="1">
      <c r="A15" s="49"/>
      <c r="B15" s="50"/>
      <c r="C15" s="50"/>
      <c r="D15" s="50"/>
      <c r="E15" s="65"/>
      <c r="F15" s="50"/>
      <c r="G15" s="63"/>
      <c r="H15" s="50"/>
      <c r="I15" s="161">
        <v>45063</v>
      </c>
      <c r="J15" s="50"/>
      <c r="K15" s="50"/>
      <c r="L15" s="50"/>
      <c r="M15" s="50"/>
      <c r="N15" s="50"/>
      <c r="O15" s="186" t="s">
        <v>235</v>
      </c>
      <c r="P15" s="186"/>
      <c r="Q15" s="55"/>
      <c r="R15" s="66"/>
      <c r="S15" s="53"/>
    </row>
    <row r="16" spans="1:19" s="6" customFormat="1" ht="9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50"/>
      <c r="P16" s="68"/>
      <c r="Q16" s="68"/>
      <c r="R16" s="68"/>
      <c r="S16" s="162"/>
    </row>
    <row r="17" spans="1:19" s="6" customFormat="1" ht="20.25" customHeight="1">
      <c r="A17" s="69"/>
      <c r="B17" s="70"/>
      <c r="C17" s="70"/>
      <c r="D17" s="70"/>
      <c r="E17" s="71" t="s">
        <v>236</v>
      </c>
      <c r="F17" s="70"/>
      <c r="G17" s="70"/>
      <c r="H17" s="70"/>
      <c r="I17" s="70"/>
      <c r="J17" s="70"/>
      <c r="K17" s="70"/>
      <c r="L17" s="70"/>
      <c r="M17" s="70"/>
      <c r="N17" s="70"/>
      <c r="O17" s="48"/>
      <c r="P17" s="70"/>
      <c r="Q17" s="70"/>
      <c r="R17" s="70"/>
      <c r="S17" s="163"/>
    </row>
    <row r="18" spans="1:19" s="6" customFormat="1" ht="21.75" customHeight="1">
      <c r="A18" s="73" t="s">
        <v>237</v>
      </c>
      <c r="B18" s="74"/>
      <c r="C18" s="74"/>
      <c r="D18" s="75"/>
      <c r="E18" s="76" t="s">
        <v>238</v>
      </c>
      <c r="F18" s="75"/>
      <c r="G18" s="76" t="s">
        <v>239</v>
      </c>
      <c r="H18" s="74"/>
      <c r="I18" s="75"/>
      <c r="J18" s="76" t="s">
        <v>240</v>
      </c>
      <c r="K18" s="74"/>
      <c r="L18" s="76" t="s">
        <v>241</v>
      </c>
      <c r="M18" s="74"/>
      <c r="N18" s="74"/>
      <c r="O18" s="74"/>
      <c r="P18" s="75"/>
      <c r="Q18" s="76" t="s">
        <v>242</v>
      </c>
      <c r="R18" s="74"/>
      <c r="S18" s="164"/>
    </row>
    <row r="19" spans="1:19" s="6" customFormat="1" ht="19.5" customHeight="1">
      <c r="A19" s="77"/>
      <c r="B19" s="78"/>
      <c r="C19" s="78"/>
      <c r="D19" s="79">
        <v>0</v>
      </c>
      <c r="E19" s="80">
        <v>0</v>
      </c>
      <c r="F19" s="81"/>
      <c r="G19" s="82"/>
      <c r="H19" s="78"/>
      <c r="I19" s="79">
        <v>0</v>
      </c>
      <c r="J19" s="80">
        <v>0</v>
      </c>
      <c r="K19" s="83"/>
      <c r="L19" s="82"/>
      <c r="M19" s="78"/>
      <c r="N19" s="78"/>
      <c r="O19" s="84"/>
      <c r="P19" s="79">
        <v>0</v>
      </c>
      <c r="Q19" s="82"/>
      <c r="R19" s="85">
        <v>0</v>
      </c>
      <c r="S19" s="165"/>
    </row>
    <row r="20" spans="1:19" s="6" customFormat="1" ht="20.25" customHeight="1">
      <c r="A20" s="69"/>
      <c r="B20" s="70"/>
      <c r="C20" s="70"/>
      <c r="D20" s="70"/>
      <c r="E20" s="71" t="s">
        <v>243</v>
      </c>
      <c r="F20" s="70"/>
      <c r="G20" s="70"/>
      <c r="H20" s="70"/>
      <c r="I20" s="70"/>
      <c r="J20" s="86" t="s">
        <v>244</v>
      </c>
      <c r="K20" s="70"/>
      <c r="L20" s="70"/>
      <c r="M20" s="70"/>
      <c r="N20" s="70"/>
      <c r="O20" s="68"/>
      <c r="P20" s="70"/>
      <c r="Q20" s="70"/>
      <c r="R20" s="70"/>
      <c r="S20" s="163"/>
    </row>
    <row r="21" spans="1:19" s="6" customFormat="1" ht="19.5" customHeight="1">
      <c r="A21" s="87" t="s">
        <v>245</v>
      </c>
      <c r="B21" s="88"/>
      <c r="C21" s="89" t="s">
        <v>246</v>
      </c>
      <c r="D21" s="90"/>
      <c r="E21" s="90"/>
      <c r="F21" s="91"/>
      <c r="G21" s="87" t="s">
        <v>247</v>
      </c>
      <c r="H21" s="92"/>
      <c r="I21" s="89" t="s">
        <v>248</v>
      </c>
      <c r="J21" s="90"/>
      <c r="K21" s="90"/>
      <c r="L21" s="87" t="s">
        <v>249</v>
      </c>
      <c r="M21" s="92"/>
      <c r="N21" s="89" t="s">
        <v>250</v>
      </c>
      <c r="O21" s="93"/>
      <c r="P21" s="90"/>
      <c r="Q21" s="90"/>
      <c r="R21" s="90"/>
      <c r="S21" s="166"/>
    </row>
    <row r="22" spans="1:19" s="6" customFormat="1" ht="19.5" customHeight="1">
      <c r="A22" s="94" t="s">
        <v>14</v>
      </c>
      <c r="B22" s="95" t="s">
        <v>22</v>
      </c>
      <c r="C22" s="96"/>
      <c r="D22" s="97" t="s">
        <v>251</v>
      </c>
      <c r="E22" s="98">
        <v>0</v>
      </c>
      <c r="F22" s="99"/>
      <c r="G22" s="94" t="s">
        <v>21</v>
      </c>
      <c r="H22" s="100" t="s">
        <v>252</v>
      </c>
      <c r="I22" s="101"/>
      <c r="J22" s="102">
        <v>0</v>
      </c>
      <c r="K22" s="103"/>
      <c r="L22" s="94" t="s">
        <v>253</v>
      </c>
      <c r="M22" s="104" t="s">
        <v>211</v>
      </c>
      <c r="N22" s="105"/>
      <c r="O22" s="105"/>
      <c r="P22" s="105"/>
      <c r="Q22" s="106"/>
      <c r="R22" s="98">
        <v>0</v>
      </c>
      <c r="S22" s="167"/>
    </row>
    <row r="23" spans="1:19" s="6" customFormat="1" ht="19.5" customHeight="1">
      <c r="A23" s="94" t="s">
        <v>15</v>
      </c>
      <c r="B23" s="107"/>
      <c r="C23" s="108"/>
      <c r="D23" s="97" t="s">
        <v>254</v>
      </c>
      <c r="E23" s="98">
        <v>0</v>
      </c>
      <c r="F23" s="99"/>
      <c r="G23" s="94" t="s">
        <v>48</v>
      </c>
      <c r="H23" s="50" t="s">
        <v>255</v>
      </c>
      <c r="I23" s="101"/>
      <c r="J23" s="102">
        <v>0</v>
      </c>
      <c r="K23" s="103"/>
      <c r="L23" s="94" t="s">
        <v>256</v>
      </c>
      <c r="M23" s="104" t="s">
        <v>257</v>
      </c>
      <c r="N23" s="105"/>
      <c r="O23" s="50"/>
      <c r="P23" s="105"/>
      <c r="Q23" s="106"/>
      <c r="R23" s="98">
        <v>0</v>
      </c>
      <c r="S23" s="167"/>
    </row>
    <row r="24" spans="1:19" s="6" customFormat="1" ht="19.5" customHeight="1">
      <c r="A24" s="94" t="s">
        <v>16</v>
      </c>
      <c r="B24" s="95" t="s">
        <v>60</v>
      </c>
      <c r="C24" s="96"/>
      <c r="D24" s="97" t="s">
        <v>251</v>
      </c>
      <c r="E24" s="98">
        <v>0</v>
      </c>
      <c r="F24" s="99"/>
      <c r="G24" s="94" t="s">
        <v>258</v>
      </c>
      <c r="H24" s="100" t="s">
        <v>259</v>
      </c>
      <c r="I24" s="101"/>
      <c r="J24" s="102">
        <v>0</v>
      </c>
      <c r="K24" s="103"/>
      <c r="L24" s="94" t="s">
        <v>260</v>
      </c>
      <c r="M24" s="104" t="s">
        <v>261</v>
      </c>
      <c r="N24" s="105"/>
      <c r="O24" s="105"/>
      <c r="P24" s="105"/>
      <c r="Q24" s="106"/>
      <c r="R24" s="98">
        <v>0</v>
      </c>
      <c r="S24" s="167"/>
    </row>
    <row r="25" spans="1:19" s="6" customFormat="1" ht="19.5" customHeight="1">
      <c r="A25" s="94" t="s">
        <v>17</v>
      </c>
      <c r="B25" s="107"/>
      <c r="C25" s="108"/>
      <c r="D25" s="97" t="s">
        <v>254</v>
      </c>
      <c r="E25" s="98">
        <v>0</v>
      </c>
      <c r="F25" s="99"/>
      <c r="G25" s="94" t="s">
        <v>262</v>
      </c>
      <c r="H25" s="100"/>
      <c r="I25" s="101"/>
      <c r="J25" s="102">
        <v>0</v>
      </c>
      <c r="K25" s="103"/>
      <c r="L25" s="94" t="s">
        <v>263</v>
      </c>
      <c r="M25" s="104" t="s">
        <v>214</v>
      </c>
      <c r="N25" s="105"/>
      <c r="O25" s="50"/>
      <c r="P25" s="105"/>
      <c r="Q25" s="106"/>
      <c r="R25" s="98">
        <v>0</v>
      </c>
      <c r="S25" s="167"/>
    </row>
    <row r="26" spans="1:19" s="6" customFormat="1" ht="19.5" customHeight="1">
      <c r="A26" s="94" t="s">
        <v>18</v>
      </c>
      <c r="B26" s="95" t="s">
        <v>264</v>
      </c>
      <c r="C26" s="96"/>
      <c r="D26" s="97" t="s">
        <v>251</v>
      </c>
      <c r="E26" s="98">
        <v>0</v>
      </c>
      <c r="F26" s="99"/>
      <c r="G26" s="109"/>
      <c r="H26" s="105"/>
      <c r="I26" s="101"/>
      <c r="J26" s="110"/>
      <c r="K26" s="103"/>
      <c r="L26" s="94" t="s">
        <v>265</v>
      </c>
      <c r="M26" s="104" t="s">
        <v>266</v>
      </c>
      <c r="N26" s="105"/>
      <c r="O26" s="105"/>
      <c r="P26" s="105"/>
      <c r="Q26" s="106"/>
      <c r="R26" s="98">
        <v>0</v>
      </c>
      <c r="S26" s="167"/>
    </row>
    <row r="27" spans="1:19" s="6" customFormat="1" ht="19.5" customHeight="1">
      <c r="A27" s="94" t="s">
        <v>19</v>
      </c>
      <c r="B27" s="107"/>
      <c r="C27" s="108"/>
      <c r="D27" s="97" t="s">
        <v>254</v>
      </c>
      <c r="E27" s="98">
        <v>0</v>
      </c>
      <c r="F27" s="99"/>
      <c r="G27" s="109"/>
      <c r="H27" s="105"/>
      <c r="I27" s="101"/>
      <c r="J27" s="110"/>
      <c r="K27" s="103"/>
      <c r="L27" s="94" t="s">
        <v>267</v>
      </c>
      <c r="M27" s="100" t="s">
        <v>268</v>
      </c>
      <c r="N27" s="105"/>
      <c r="O27" s="50"/>
      <c r="P27" s="105"/>
      <c r="Q27" s="101"/>
      <c r="R27" s="98">
        <v>0</v>
      </c>
      <c r="S27" s="167"/>
    </row>
    <row r="28" spans="1:19" s="6" customFormat="1" ht="19.5" customHeight="1">
      <c r="A28" s="94" t="s">
        <v>20</v>
      </c>
      <c r="B28" s="111" t="s">
        <v>269</v>
      </c>
      <c r="C28" s="105"/>
      <c r="D28" s="101"/>
      <c r="E28" s="112">
        <v>0</v>
      </c>
      <c r="F28" s="72"/>
      <c r="G28" s="94" t="s">
        <v>270</v>
      </c>
      <c r="H28" s="111" t="s">
        <v>271</v>
      </c>
      <c r="I28" s="101"/>
      <c r="J28" s="113"/>
      <c r="K28" s="114"/>
      <c r="L28" s="94" t="s">
        <v>272</v>
      </c>
      <c r="M28" s="111" t="s">
        <v>273</v>
      </c>
      <c r="N28" s="105"/>
      <c r="O28" s="105"/>
      <c r="P28" s="105"/>
      <c r="Q28" s="101"/>
      <c r="R28" s="112">
        <v>0</v>
      </c>
      <c r="S28" s="163"/>
    </row>
    <row r="29" spans="1:19" s="6" customFormat="1" ht="19.5" customHeight="1">
      <c r="A29" s="115" t="s">
        <v>274</v>
      </c>
      <c r="B29" s="116" t="s">
        <v>275</v>
      </c>
      <c r="C29" s="117"/>
      <c r="D29" s="118"/>
      <c r="E29" s="119">
        <v>0</v>
      </c>
      <c r="F29" s="120"/>
      <c r="G29" s="115" t="s">
        <v>276</v>
      </c>
      <c r="H29" s="116" t="s">
        <v>277</v>
      </c>
      <c r="I29" s="118"/>
      <c r="J29" s="121">
        <v>0</v>
      </c>
      <c r="K29" s="122"/>
      <c r="L29" s="115" t="s">
        <v>278</v>
      </c>
      <c r="M29" s="116" t="s">
        <v>279</v>
      </c>
      <c r="N29" s="117"/>
      <c r="O29" s="68"/>
      <c r="P29" s="117"/>
      <c r="Q29" s="118"/>
      <c r="R29" s="119">
        <v>0</v>
      </c>
      <c r="S29" s="162"/>
    </row>
    <row r="30" spans="1:19" s="6" customFormat="1" ht="19.5" customHeight="1">
      <c r="A30" s="123"/>
      <c r="B30" s="124"/>
      <c r="C30" s="125" t="s">
        <v>280</v>
      </c>
      <c r="D30" s="126"/>
      <c r="E30" s="126"/>
      <c r="F30" s="126"/>
      <c r="G30" s="126"/>
      <c r="H30" s="126"/>
      <c r="I30" s="126"/>
      <c r="J30" s="126"/>
      <c r="K30" s="126"/>
      <c r="L30" s="87" t="s">
        <v>281</v>
      </c>
      <c r="M30" s="127"/>
      <c r="N30" s="90" t="s">
        <v>282</v>
      </c>
      <c r="O30" s="128"/>
      <c r="P30" s="128"/>
      <c r="Q30" s="128"/>
      <c r="R30" s="129">
        <f>'3. Rozpočet - standard na výšku'!G109</f>
        <v>0</v>
      </c>
      <c r="S30" s="168"/>
    </row>
    <row r="31" spans="1:19" s="6" customFormat="1" ht="14.25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30"/>
      <c r="M31" s="131" t="s">
        <v>283</v>
      </c>
      <c r="N31" s="132"/>
      <c r="O31" s="133" t="s">
        <v>284</v>
      </c>
      <c r="P31" s="132"/>
      <c r="Q31" s="133" t="s">
        <v>285</v>
      </c>
      <c r="R31" s="133" t="s">
        <v>286</v>
      </c>
      <c r="S31" s="169"/>
    </row>
    <row r="32" spans="1:19" s="6" customFormat="1" ht="12.75" customHeight="1">
      <c r="A32" s="134"/>
      <c r="B32" s="1"/>
      <c r="C32" s="1"/>
      <c r="D32" s="1"/>
      <c r="E32" s="1"/>
      <c r="F32" s="1"/>
      <c r="G32" s="1"/>
      <c r="H32" s="1"/>
      <c r="I32" s="1"/>
      <c r="J32" s="1"/>
      <c r="K32" s="1"/>
      <c r="L32" s="135"/>
      <c r="M32" s="136" t="s">
        <v>287</v>
      </c>
      <c r="N32" s="137"/>
      <c r="O32" s="138">
        <v>15</v>
      </c>
      <c r="P32" s="207">
        <f>R30</f>
        <v>0</v>
      </c>
      <c r="Q32" s="207"/>
      <c r="R32" s="139">
        <f>R34-P32</f>
        <v>0</v>
      </c>
      <c r="S32" s="170"/>
    </row>
    <row r="33" spans="1:19" s="6" customFormat="1" ht="12.75" customHeight="1">
      <c r="A33" s="134"/>
      <c r="B33" s="1"/>
      <c r="C33" s="1"/>
      <c r="D33" s="1"/>
      <c r="E33" s="1"/>
      <c r="F33" s="1"/>
      <c r="G33" s="1"/>
      <c r="H33" s="1"/>
      <c r="I33" s="1"/>
      <c r="J33" s="1"/>
      <c r="K33" s="1"/>
      <c r="L33" s="135"/>
      <c r="M33" s="140" t="s">
        <v>288</v>
      </c>
      <c r="N33" s="141"/>
      <c r="O33" s="142">
        <v>21</v>
      </c>
      <c r="P33" s="201">
        <v>0</v>
      </c>
      <c r="Q33" s="201"/>
      <c r="R33" s="143">
        <v>0</v>
      </c>
      <c r="S33" s="171"/>
    </row>
    <row r="34" spans="1:19" s="6" customFormat="1" ht="19.5" customHeight="1">
      <c r="A34" s="13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45" t="s">
        <v>289</v>
      </c>
      <c r="N34" s="146"/>
      <c r="O34" s="147"/>
      <c r="P34" s="146"/>
      <c r="Q34" s="148"/>
      <c r="R34" s="149">
        <f>R30*1.15</f>
        <v>0</v>
      </c>
      <c r="S34" s="172"/>
    </row>
    <row r="35" spans="1:19" s="6" customFormat="1" ht="19.5" customHeight="1">
      <c r="A35" s="134"/>
      <c r="B35" s="1"/>
      <c r="C35" s="1"/>
      <c r="D35" s="1"/>
      <c r="E35" s="1"/>
      <c r="F35" s="1"/>
      <c r="G35" s="1"/>
      <c r="H35" s="1"/>
      <c r="I35" s="1"/>
      <c r="J35" s="1"/>
      <c r="K35" s="1"/>
      <c r="L35" s="150" t="s">
        <v>290</v>
      </c>
      <c r="M35" s="151"/>
      <c r="N35" s="152" t="s">
        <v>291</v>
      </c>
      <c r="O35" s="153"/>
      <c r="P35" s="151"/>
      <c r="Q35" s="151"/>
      <c r="R35" s="151"/>
      <c r="S35" s="173"/>
    </row>
    <row r="36" spans="1:19" s="6" customFormat="1" ht="14.25" customHeight="1">
      <c r="A36" s="134"/>
      <c r="B36" s="1"/>
      <c r="C36" s="1"/>
      <c r="D36" s="1"/>
      <c r="E36" s="1"/>
      <c r="F36" s="1"/>
      <c r="G36" s="1"/>
      <c r="H36" s="1"/>
      <c r="I36" s="1"/>
      <c r="J36" s="1"/>
      <c r="K36" s="1"/>
      <c r="L36" s="154"/>
      <c r="M36" s="155" t="s">
        <v>292</v>
      </c>
      <c r="N36" s="156"/>
      <c r="O36" s="156"/>
      <c r="P36" s="156"/>
      <c r="Q36" s="156"/>
      <c r="R36" s="157">
        <v>0</v>
      </c>
      <c r="S36" s="174"/>
    </row>
    <row r="37" spans="1:19" s="6" customFormat="1" ht="14.25" customHeight="1">
      <c r="A37" s="134"/>
      <c r="B37" s="1"/>
      <c r="C37" s="1"/>
      <c r="D37" s="1"/>
      <c r="E37" s="1"/>
      <c r="F37" s="1"/>
      <c r="G37" s="1"/>
      <c r="H37" s="1"/>
      <c r="I37" s="1"/>
      <c r="J37" s="1"/>
      <c r="K37" s="1"/>
      <c r="L37" s="154"/>
      <c r="M37" s="155" t="s">
        <v>293</v>
      </c>
      <c r="N37" s="156"/>
      <c r="O37" s="156"/>
      <c r="P37" s="156"/>
      <c r="Q37" s="156"/>
      <c r="R37" s="157">
        <v>0</v>
      </c>
      <c r="S37" s="174"/>
    </row>
    <row r="38" spans="1:19" s="6" customFormat="1" ht="14.25" customHeight="1" thickBot="1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60"/>
      <c r="M38" s="175" t="s">
        <v>294</v>
      </c>
      <c r="N38" s="176"/>
      <c r="O38" s="176"/>
      <c r="P38" s="176"/>
      <c r="Q38" s="176"/>
      <c r="R38" s="177">
        <v>0</v>
      </c>
      <c r="S38" s="178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showGridLines="0" tabSelected="1" zoomScalePageLayoutView="0" workbookViewId="0" topLeftCell="A4">
      <selection activeCell="B31" sqref="B31"/>
    </sheetView>
  </sheetViews>
  <sheetFormatPr defaultColWidth="10.5" defaultRowHeight="12" customHeight="1"/>
  <cols>
    <col min="1" max="1" width="3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295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</row>
    <row r="11" spans="1:7" s="6" customFormat="1" ht="12.75" customHeight="1" hidden="1">
      <c r="A11" s="19" t="s">
        <v>14</v>
      </c>
      <c r="B11" s="19" t="s">
        <v>15</v>
      </c>
      <c r="C11" s="19" t="s">
        <v>16</v>
      </c>
      <c r="D11" s="19" t="s">
        <v>17</v>
      </c>
      <c r="E11" s="19" t="s">
        <v>18</v>
      </c>
      <c r="F11" s="19" t="s">
        <v>19</v>
      </c>
      <c r="G11" s="19" t="s">
        <v>20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22</v>
      </c>
      <c r="C13" s="21" t="s">
        <v>23</v>
      </c>
      <c r="D13" s="21"/>
      <c r="E13" s="22"/>
      <c r="F13" s="23"/>
      <c r="G13" s="23">
        <f>SUM(G14+G26+G29)</f>
        <v>0</v>
      </c>
    </row>
    <row r="14" spans="1:7" s="6" customFormat="1" ht="28.5" customHeight="1">
      <c r="A14" s="24"/>
      <c r="B14" s="25" t="s">
        <v>19</v>
      </c>
      <c r="C14" s="25" t="s">
        <v>24</v>
      </c>
      <c r="D14" s="25"/>
      <c r="E14" s="26"/>
      <c r="F14" s="27"/>
      <c r="G14" s="27">
        <f>SUM(G15:G25)</f>
        <v>0</v>
      </c>
    </row>
    <row r="15" spans="1:7" s="6" customFormat="1" ht="24" customHeight="1">
      <c r="A15" s="28">
        <v>1</v>
      </c>
      <c r="B15" s="29">
        <v>763135002</v>
      </c>
      <c r="C15" s="29" t="s">
        <v>25</v>
      </c>
      <c r="D15" s="29" t="s">
        <v>26</v>
      </c>
      <c r="E15" s="30">
        <v>3.33</v>
      </c>
      <c r="F15" s="31">
        <v>0</v>
      </c>
      <c r="G15" s="31">
        <f aca="true" t="shared" si="0" ref="G15:G25">F15*E15</f>
        <v>0</v>
      </c>
    </row>
    <row r="16" spans="1:7" s="6" customFormat="1" ht="24" customHeight="1">
      <c r="A16" s="28">
        <v>2</v>
      </c>
      <c r="B16" s="29" t="s">
        <v>27</v>
      </c>
      <c r="C16" s="29" t="s">
        <v>28</v>
      </c>
      <c r="D16" s="29" t="s">
        <v>26</v>
      </c>
      <c r="E16" s="30">
        <v>3.33</v>
      </c>
      <c r="F16" s="31">
        <v>0</v>
      </c>
      <c r="G16" s="31">
        <f t="shared" si="0"/>
        <v>0</v>
      </c>
    </row>
    <row r="17" spans="1:7" s="6" customFormat="1" ht="13.5" customHeight="1">
      <c r="A17" s="28">
        <v>3</v>
      </c>
      <c r="B17" s="29" t="s">
        <v>29</v>
      </c>
      <c r="C17" s="29" t="s">
        <v>30</v>
      </c>
      <c r="D17" s="29" t="s">
        <v>26</v>
      </c>
      <c r="E17" s="30">
        <v>10.998</v>
      </c>
      <c r="F17" s="31">
        <v>0</v>
      </c>
      <c r="G17" s="31">
        <f t="shared" si="0"/>
        <v>0</v>
      </c>
    </row>
    <row r="18" spans="1:7" s="6" customFormat="1" ht="24" customHeight="1">
      <c r="A18" s="28">
        <v>4</v>
      </c>
      <c r="B18" s="29" t="s">
        <v>31</v>
      </c>
      <c r="C18" s="29" t="s">
        <v>32</v>
      </c>
      <c r="D18" s="29" t="s">
        <v>26</v>
      </c>
      <c r="E18" s="30">
        <v>10.998</v>
      </c>
      <c r="F18" s="31">
        <v>0</v>
      </c>
      <c r="G18" s="31">
        <f t="shared" si="0"/>
        <v>0</v>
      </c>
    </row>
    <row r="19" spans="1:7" s="6" customFormat="1" ht="13.5" customHeight="1">
      <c r="A19" s="28">
        <v>5</v>
      </c>
      <c r="B19" s="29" t="s">
        <v>33</v>
      </c>
      <c r="C19" s="29" t="s">
        <v>34</v>
      </c>
      <c r="D19" s="29" t="s">
        <v>26</v>
      </c>
      <c r="E19" s="30">
        <v>2.538</v>
      </c>
      <c r="F19" s="31">
        <v>0</v>
      </c>
      <c r="G19" s="31">
        <f t="shared" si="0"/>
        <v>0</v>
      </c>
    </row>
    <row r="20" spans="1:7" s="6" customFormat="1" ht="13.5" customHeight="1">
      <c r="A20" s="28">
        <v>6</v>
      </c>
      <c r="B20" s="29" t="s">
        <v>35</v>
      </c>
      <c r="C20" s="29" t="s">
        <v>36</v>
      </c>
      <c r="D20" s="29" t="s">
        <v>37</v>
      </c>
      <c r="E20" s="30">
        <v>0.126</v>
      </c>
      <c r="F20" s="31">
        <v>0</v>
      </c>
      <c r="G20" s="31">
        <f t="shared" si="0"/>
        <v>0</v>
      </c>
    </row>
    <row r="21" spans="1:7" s="6" customFormat="1" ht="13.5" customHeight="1">
      <c r="A21" s="28">
        <v>7</v>
      </c>
      <c r="B21" s="29" t="s">
        <v>38</v>
      </c>
      <c r="C21" s="29" t="s">
        <v>39</v>
      </c>
      <c r="D21" s="29" t="s">
        <v>37</v>
      </c>
      <c r="E21" s="30">
        <v>0.126</v>
      </c>
      <c r="F21" s="31">
        <v>0</v>
      </c>
      <c r="G21" s="31">
        <f t="shared" si="0"/>
        <v>0</v>
      </c>
    </row>
    <row r="22" spans="1:7" s="6" customFormat="1" ht="24" customHeight="1">
      <c r="A22" s="28">
        <v>8</v>
      </c>
      <c r="B22" s="29" t="s">
        <v>40</v>
      </c>
      <c r="C22" s="29" t="s">
        <v>41</v>
      </c>
      <c r="D22" s="29" t="s">
        <v>37</v>
      </c>
      <c r="E22" s="30">
        <v>0.126</v>
      </c>
      <c r="F22" s="31">
        <v>0</v>
      </c>
      <c r="G22" s="31">
        <f t="shared" si="0"/>
        <v>0</v>
      </c>
    </row>
    <row r="23" spans="1:7" s="6" customFormat="1" ht="24" customHeight="1">
      <c r="A23" s="28">
        <v>9</v>
      </c>
      <c r="B23" s="29" t="s">
        <v>42</v>
      </c>
      <c r="C23" s="29" t="s">
        <v>43</v>
      </c>
      <c r="D23" s="29" t="s">
        <v>26</v>
      </c>
      <c r="E23" s="30">
        <v>3.33</v>
      </c>
      <c r="F23" s="31">
        <v>0</v>
      </c>
      <c r="G23" s="31">
        <f t="shared" si="0"/>
        <v>0</v>
      </c>
    </row>
    <row r="24" spans="1:7" s="6" customFormat="1" ht="13.5" customHeight="1">
      <c r="A24" s="28">
        <v>10</v>
      </c>
      <c r="B24" s="29" t="s">
        <v>44</v>
      </c>
      <c r="C24" s="29" t="s">
        <v>45</v>
      </c>
      <c r="D24" s="29" t="s">
        <v>46</v>
      </c>
      <c r="E24" s="30">
        <v>2</v>
      </c>
      <c r="F24" s="31">
        <v>0</v>
      </c>
      <c r="G24" s="31">
        <f t="shared" si="0"/>
        <v>0</v>
      </c>
    </row>
    <row r="25" spans="1:7" s="6" customFormat="1" ht="13.5" customHeight="1">
      <c r="A25" s="32">
        <v>11</v>
      </c>
      <c r="B25" s="33">
        <v>55331589</v>
      </c>
      <c r="C25" s="33" t="s">
        <v>47</v>
      </c>
      <c r="D25" s="33" t="s">
        <v>46</v>
      </c>
      <c r="E25" s="34">
        <v>2</v>
      </c>
      <c r="F25" s="35">
        <v>0</v>
      </c>
      <c r="G25" s="35">
        <f t="shared" si="0"/>
        <v>0</v>
      </c>
    </row>
    <row r="26" spans="1:7" s="6" customFormat="1" ht="28.5" customHeight="1">
      <c r="A26" s="24"/>
      <c r="B26" s="25" t="s">
        <v>48</v>
      </c>
      <c r="C26" s="25" t="s">
        <v>49</v>
      </c>
      <c r="D26" s="25"/>
      <c r="E26" s="26"/>
      <c r="F26" s="27"/>
      <c r="G26" s="27">
        <f>SUM(G27:G28)</f>
        <v>0</v>
      </c>
    </row>
    <row r="27" spans="1:7" s="6" customFormat="1" ht="13.5" customHeight="1">
      <c r="A27" s="28">
        <v>12</v>
      </c>
      <c r="B27" s="29" t="s">
        <v>50</v>
      </c>
      <c r="C27" s="29" t="s">
        <v>51</v>
      </c>
      <c r="D27" s="29" t="s">
        <v>26</v>
      </c>
      <c r="E27" s="30">
        <v>18.1</v>
      </c>
      <c r="F27" s="31">
        <v>0</v>
      </c>
      <c r="G27" s="31">
        <f>F27*E27</f>
        <v>0</v>
      </c>
    </row>
    <row r="28" spans="1:7" s="6" customFormat="1" ht="13.5" customHeight="1">
      <c r="A28" s="28">
        <v>13</v>
      </c>
      <c r="B28" s="29" t="s">
        <v>52</v>
      </c>
      <c r="C28" s="29" t="s">
        <v>53</v>
      </c>
      <c r="D28" s="29" t="s">
        <v>26</v>
      </c>
      <c r="E28" s="30">
        <v>3.33</v>
      </c>
      <c r="F28" s="31">
        <v>0</v>
      </c>
      <c r="G28" s="31">
        <f>F28*E28</f>
        <v>0</v>
      </c>
    </row>
    <row r="29" spans="1:7" s="6" customFormat="1" ht="28.5" customHeight="1">
      <c r="A29" s="24"/>
      <c r="B29" s="25" t="s">
        <v>54</v>
      </c>
      <c r="C29" s="25" t="s">
        <v>55</v>
      </c>
      <c r="D29" s="25"/>
      <c r="E29" s="26"/>
      <c r="F29" s="27"/>
      <c r="G29" s="27">
        <f>SUM(G30:G31)</f>
        <v>0</v>
      </c>
    </row>
    <row r="30" spans="1:7" s="6" customFormat="1" ht="24" customHeight="1">
      <c r="A30" s="28">
        <v>14</v>
      </c>
      <c r="B30" s="29" t="s">
        <v>56</v>
      </c>
      <c r="C30" s="29" t="s">
        <v>57</v>
      </c>
      <c r="D30" s="29" t="s">
        <v>58</v>
      </c>
      <c r="E30" s="30">
        <v>1.77</v>
      </c>
      <c r="F30" s="31">
        <v>0</v>
      </c>
      <c r="G30" s="31">
        <f>F30*E30</f>
        <v>0</v>
      </c>
    </row>
    <row r="31" spans="1:7" s="6" customFormat="1" ht="24" customHeight="1">
      <c r="A31" s="28">
        <v>15</v>
      </c>
      <c r="B31" s="29">
        <v>997013871</v>
      </c>
      <c r="C31" s="29" t="s">
        <v>59</v>
      </c>
      <c r="D31" s="29" t="s">
        <v>58</v>
      </c>
      <c r="E31" s="30">
        <v>1.77</v>
      </c>
      <c r="F31" s="31">
        <v>0</v>
      </c>
      <c r="G31" s="31">
        <f>F31*E31</f>
        <v>0</v>
      </c>
    </row>
    <row r="32" spans="1:7" s="6" customFormat="1" ht="30.75" customHeight="1">
      <c r="A32" s="20"/>
      <c r="B32" s="21" t="s">
        <v>60</v>
      </c>
      <c r="C32" s="21" t="s">
        <v>61</v>
      </c>
      <c r="D32" s="21"/>
      <c r="E32" s="22"/>
      <c r="F32" s="23"/>
      <c r="G32" s="23">
        <f>SUM(G33+G40+G47+G56+G75+G77+G80+G83+G92+G96+G100)</f>
        <v>0</v>
      </c>
    </row>
    <row r="33" spans="1:7" s="6" customFormat="1" ht="28.5" customHeight="1">
      <c r="A33" s="24"/>
      <c r="B33" s="25" t="s">
        <v>62</v>
      </c>
      <c r="C33" s="25" t="s">
        <v>63</v>
      </c>
      <c r="D33" s="25"/>
      <c r="E33" s="26"/>
      <c r="F33" s="27"/>
      <c r="G33" s="27">
        <f>SUM(G34:G39)</f>
        <v>0</v>
      </c>
    </row>
    <row r="34" spans="1:7" s="6" customFormat="1" ht="24" customHeight="1">
      <c r="A34" s="28">
        <v>16</v>
      </c>
      <c r="B34" s="29" t="s">
        <v>64</v>
      </c>
      <c r="C34" s="29" t="s">
        <v>65</v>
      </c>
      <c r="D34" s="29" t="s">
        <v>26</v>
      </c>
      <c r="E34" s="30">
        <v>3.33</v>
      </c>
      <c r="F34" s="31">
        <v>0</v>
      </c>
      <c r="G34" s="31">
        <f aca="true" t="shared" si="1" ref="G34:G39">F34*E34</f>
        <v>0</v>
      </c>
    </row>
    <row r="35" spans="1:7" s="6" customFormat="1" ht="24" customHeight="1">
      <c r="A35" s="28">
        <v>17</v>
      </c>
      <c r="B35" s="29" t="s">
        <v>66</v>
      </c>
      <c r="C35" s="29" t="s">
        <v>67</v>
      </c>
      <c r="D35" s="29" t="s">
        <v>26</v>
      </c>
      <c r="E35" s="30">
        <v>6.468</v>
      </c>
      <c r="F35" s="31">
        <v>0</v>
      </c>
      <c r="G35" s="31">
        <f t="shared" si="1"/>
        <v>0</v>
      </c>
    </row>
    <row r="36" spans="1:7" s="6" customFormat="1" ht="24" customHeight="1">
      <c r="A36" s="32">
        <v>18</v>
      </c>
      <c r="B36" s="33" t="s">
        <v>68</v>
      </c>
      <c r="C36" s="33" t="s">
        <v>69</v>
      </c>
      <c r="D36" s="33" t="s">
        <v>70</v>
      </c>
      <c r="E36" s="34">
        <v>29.394</v>
      </c>
      <c r="F36" s="35">
        <v>0</v>
      </c>
      <c r="G36" s="35">
        <f t="shared" si="1"/>
        <v>0</v>
      </c>
    </row>
    <row r="37" spans="1:7" s="6" customFormat="1" ht="24" customHeight="1">
      <c r="A37" s="28">
        <v>19</v>
      </c>
      <c r="B37" s="29" t="s">
        <v>71</v>
      </c>
      <c r="C37" s="29" t="s">
        <v>72</v>
      </c>
      <c r="D37" s="29" t="s">
        <v>73</v>
      </c>
      <c r="E37" s="30">
        <v>16.92</v>
      </c>
      <c r="F37" s="31">
        <v>0</v>
      </c>
      <c r="G37" s="31">
        <f t="shared" si="1"/>
        <v>0</v>
      </c>
    </row>
    <row r="38" spans="1:7" s="6" customFormat="1" ht="24" customHeight="1">
      <c r="A38" s="28">
        <v>20</v>
      </c>
      <c r="B38" s="29" t="s">
        <v>74</v>
      </c>
      <c r="C38" s="29" t="s">
        <v>75</v>
      </c>
      <c r="D38" s="29" t="s">
        <v>46</v>
      </c>
      <c r="E38" s="30">
        <v>10</v>
      </c>
      <c r="F38" s="31">
        <v>0</v>
      </c>
      <c r="G38" s="31">
        <f t="shared" si="1"/>
        <v>0</v>
      </c>
    </row>
    <row r="39" spans="1:7" s="6" customFormat="1" ht="13.5" customHeight="1">
      <c r="A39" s="32">
        <v>21</v>
      </c>
      <c r="B39" s="33" t="s">
        <v>76</v>
      </c>
      <c r="C39" s="33" t="s">
        <v>77</v>
      </c>
      <c r="D39" s="33" t="s">
        <v>73</v>
      </c>
      <c r="E39" s="34">
        <v>18.612</v>
      </c>
      <c r="F39" s="35">
        <v>0</v>
      </c>
      <c r="G39" s="35">
        <f t="shared" si="1"/>
        <v>0</v>
      </c>
    </row>
    <row r="40" spans="1:7" s="6" customFormat="1" ht="28.5" customHeight="1">
      <c r="A40" s="24"/>
      <c r="B40" s="25" t="s">
        <v>78</v>
      </c>
      <c r="C40" s="25" t="s">
        <v>79</v>
      </c>
      <c r="D40" s="25"/>
      <c r="E40" s="26"/>
      <c r="F40" s="27"/>
      <c r="G40" s="27">
        <f>SUM(G41:G46)</f>
        <v>0</v>
      </c>
    </row>
    <row r="41" spans="1:7" s="6" customFormat="1" ht="13.5" customHeight="1">
      <c r="A41" s="28">
        <v>22</v>
      </c>
      <c r="B41" s="29" t="s">
        <v>80</v>
      </c>
      <c r="C41" s="29" t="s">
        <v>81</v>
      </c>
      <c r="D41" s="29" t="s">
        <v>73</v>
      </c>
      <c r="E41" s="30">
        <v>4</v>
      </c>
      <c r="F41" s="31">
        <v>0</v>
      </c>
      <c r="G41" s="31">
        <f aca="true" t="shared" si="2" ref="G41:G46">F41*E41</f>
        <v>0</v>
      </c>
    </row>
    <row r="42" spans="1:7" s="6" customFormat="1" ht="13.5" customHeight="1">
      <c r="A42" s="28">
        <v>23</v>
      </c>
      <c r="B42" s="29" t="s">
        <v>82</v>
      </c>
      <c r="C42" s="29" t="s">
        <v>83</v>
      </c>
      <c r="D42" s="29" t="s">
        <v>73</v>
      </c>
      <c r="E42" s="30">
        <v>1</v>
      </c>
      <c r="F42" s="31">
        <v>0</v>
      </c>
      <c r="G42" s="31">
        <f t="shared" si="2"/>
        <v>0</v>
      </c>
    </row>
    <row r="43" spans="1:7" s="6" customFormat="1" ht="13.5" customHeight="1">
      <c r="A43" s="28">
        <v>24</v>
      </c>
      <c r="B43" s="29" t="s">
        <v>84</v>
      </c>
      <c r="C43" s="29" t="s">
        <v>85</v>
      </c>
      <c r="D43" s="29" t="s">
        <v>73</v>
      </c>
      <c r="E43" s="30">
        <v>1</v>
      </c>
      <c r="F43" s="31">
        <v>0</v>
      </c>
      <c r="G43" s="31">
        <f t="shared" si="2"/>
        <v>0</v>
      </c>
    </row>
    <row r="44" spans="1:7" s="6" customFormat="1" ht="13.5" customHeight="1">
      <c r="A44" s="28">
        <v>25</v>
      </c>
      <c r="B44" s="29" t="s">
        <v>86</v>
      </c>
      <c r="C44" s="29" t="s">
        <v>87</v>
      </c>
      <c r="D44" s="29" t="s">
        <v>73</v>
      </c>
      <c r="E44" s="30">
        <v>3</v>
      </c>
      <c r="F44" s="31">
        <v>0</v>
      </c>
      <c r="G44" s="31">
        <f t="shared" si="2"/>
        <v>0</v>
      </c>
    </row>
    <row r="45" spans="1:7" s="6" customFormat="1" ht="13.5" customHeight="1">
      <c r="A45" s="28">
        <v>26</v>
      </c>
      <c r="B45" s="29" t="s">
        <v>88</v>
      </c>
      <c r="C45" s="29" t="s">
        <v>89</v>
      </c>
      <c r="D45" s="29" t="s">
        <v>46</v>
      </c>
      <c r="E45" s="30">
        <v>3</v>
      </c>
      <c r="F45" s="31">
        <v>0</v>
      </c>
      <c r="G45" s="31">
        <f t="shared" si="2"/>
        <v>0</v>
      </c>
    </row>
    <row r="46" spans="1:7" s="6" customFormat="1" ht="13.5" customHeight="1">
      <c r="A46" s="28">
        <v>27</v>
      </c>
      <c r="B46" s="29" t="s">
        <v>90</v>
      </c>
      <c r="C46" s="29" t="s">
        <v>91</v>
      </c>
      <c r="D46" s="29" t="s">
        <v>73</v>
      </c>
      <c r="E46" s="30">
        <v>6</v>
      </c>
      <c r="F46" s="31">
        <v>0</v>
      </c>
      <c r="G46" s="31">
        <f t="shared" si="2"/>
        <v>0</v>
      </c>
    </row>
    <row r="47" spans="1:7" s="6" customFormat="1" ht="28.5" customHeight="1">
      <c r="A47" s="24"/>
      <c r="B47" s="25" t="s">
        <v>92</v>
      </c>
      <c r="C47" s="25" t="s">
        <v>93</v>
      </c>
      <c r="D47" s="25"/>
      <c r="E47" s="26"/>
      <c r="F47" s="27"/>
      <c r="G47" s="27">
        <f>SUM(G48:G55)</f>
        <v>0</v>
      </c>
    </row>
    <row r="48" spans="1:7" s="6" customFormat="1" ht="13.5" customHeight="1">
      <c r="A48" s="28">
        <v>28</v>
      </c>
      <c r="B48" s="29" t="s">
        <v>94</v>
      </c>
      <c r="C48" s="29" t="s">
        <v>95</v>
      </c>
      <c r="D48" s="29" t="s">
        <v>73</v>
      </c>
      <c r="E48" s="30">
        <v>6</v>
      </c>
      <c r="F48" s="31">
        <v>0</v>
      </c>
      <c r="G48" s="31">
        <f aca="true" t="shared" si="3" ref="G48:G55">F48*E48</f>
        <v>0</v>
      </c>
    </row>
    <row r="49" spans="1:7" s="6" customFormat="1" ht="24" customHeight="1">
      <c r="A49" s="28">
        <v>29</v>
      </c>
      <c r="B49" s="29" t="s">
        <v>96</v>
      </c>
      <c r="C49" s="29" t="s">
        <v>97</v>
      </c>
      <c r="D49" s="29" t="s">
        <v>73</v>
      </c>
      <c r="E49" s="30">
        <v>6</v>
      </c>
      <c r="F49" s="31">
        <v>0</v>
      </c>
      <c r="G49" s="31">
        <f t="shared" si="3"/>
        <v>0</v>
      </c>
    </row>
    <row r="50" spans="1:7" s="6" customFormat="1" ht="13.5" customHeight="1">
      <c r="A50" s="32">
        <v>30</v>
      </c>
      <c r="B50" s="33" t="s">
        <v>98</v>
      </c>
      <c r="C50" s="33" t="s">
        <v>99</v>
      </c>
      <c r="D50" s="33" t="s">
        <v>73</v>
      </c>
      <c r="E50" s="34">
        <v>6</v>
      </c>
      <c r="F50" s="35">
        <v>0</v>
      </c>
      <c r="G50" s="35">
        <f t="shared" si="3"/>
        <v>0</v>
      </c>
    </row>
    <row r="51" spans="1:7" s="6" customFormat="1" ht="13.5" customHeight="1">
      <c r="A51" s="32">
        <v>31</v>
      </c>
      <c r="B51" s="33" t="s">
        <v>100</v>
      </c>
      <c r="C51" s="33" t="s">
        <v>101</v>
      </c>
      <c r="D51" s="33" t="s">
        <v>73</v>
      </c>
      <c r="E51" s="34">
        <v>6</v>
      </c>
      <c r="F51" s="35">
        <v>0</v>
      </c>
      <c r="G51" s="35">
        <f t="shared" si="3"/>
        <v>0</v>
      </c>
    </row>
    <row r="52" spans="1:7" s="6" customFormat="1" ht="13.5" customHeight="1">
      <c r="A52" s="32">
        <v>32</v>
      </c>
      <c r="B52" s="33" t="s">
        <v>102</v>
      </c>
      <c r="C52" s="33" t="s">
        <v>103</v>
      </c>
      <c r="D52" s="33" t="s">
        <v>73</v>
      </c>
      <c r="E52" s="34">
        <v>6</v>
      </c>
      <c r="F52" s="35">
        <v>0</v>
      </c>
      <c r="G52" s="35">
        <f t="shared" si="3"/>
        <v>0</v>
      </c>
    </row>
    <row r="53" spans="1:7" s="6" customFormat="1" ht="24" customHeight="1">
      <c r="A53" s="28">
        <v>33</v>
      </c>
      <c r="B53" s="29" t="s">
        <v>104</v>
      </c>
      <c r="C53" s="29" t="s">
        <v>105</v>
      </c>
      <c r="D53" s="29" t="s">
        <v>106</v>
      </c>
      <c r="E53" s="30">
        <v>1</v>
      </c>
      <c r="F53" s="31">
        <v>0</v>
      </c>
      <c r="G53" s="31">
        <f t="shared" si="3"/>
        <v>0</v>
      </c>
    </row>
    <row r="54" spans="1:7" s="6" customFormat="1" ht="24" customHeight="1">
      <c r="A54" s="28">
        <v>34</v>
      </c>
      <c r="B54" s="29" t="s">
        <v>107</v>
      </c>
      <c r="C54" s="29" t="s">
        <v>108</v>
      </c>
      <c r="D54" s="29" t="s">
        <v>73</v>
      </c>
      <c r="E54" s="30">
        <v>6</v>
      </c>
      <c r="F54" s="31">
        <v>0</v>
      </c>
      <c r="G54" s="31">
        <f t="shared" si="3"/>
        <v>0</v>
      </c>
    </row>
    <row r="55" spans="1:7" s="6" customFormat="1" ht="13.5" customHeight="1">
      <c r="A55" s="28">
        <v>35</v>
      </c>
      <c r="B55" s="29" t="s">
        <v>109</v>
      </c>
      <c r="C55" s="29" t="s">
        <v>110</v>
      </c>
      <c r="D55" s="29" t="s">
        <v>73</v>
      </c>
      <c r="E55" s="30">
        <v>6</v>
      </c>
      <c r="F55" s="31">
        <v>0</v>
      </c>
      <c r="G55" s="31">
        <f t="shared" si="3"/>
        <v>0</v>
      </c>
    </row>
    <row r="56" spans="1:7" s="6" customFormat="1" ht="28.5" customHeight="1">
      <c r="A56" s="24"/>
      <c r="B56" s="25" t="s">
        <v>111</v>
      </c>
      <c r="C56" s="25" t="s">
        <v>112</v>
      </c>
      <c r="D56" s="25"/>
      <c r="E56" s="26"/>
      <c r="F56" s="27"/>
      <c r="G56" s="27">
        <f>SUM(G57:G74)</f>
        <v>0</v>
      </c>
    </row>
    <row r="57" spans="1:7" s="6" customFormat="1" ht="24" customHeight="1">
      <c r="A57" s="28">
        <v>36</v>
      </c>
      <c r="B57" s="29" t="s">
        <v>113</v>
      </c>
      <c r="C57" s="29" t="s">
        <v>114</v>
      </c>
      <c r="D57" s="29" t="s">
        <v>106</v>
      </c>
      <c r="E57" s="30">
        <v>1</v>
      </c>
      <c r="F57" s="31">
        <v>0</v>
      </c>
      <c r="G57" s="31">
        <f aca="true" t="shared" si="4" ref="G57:G74">F57*E57</f>
        <v>0</v>
      </c>
    </row>
    <row r="58" spans="1:7" s="6" customFormat="1" ht="24" customHeight="1">
      <c r="A58" s="28">
        <v>37</v>
      </c>
      <c r="B58" s="29" t="s">
        <v>115</v>
      </c>
      <c r="C58" s="29" t="s">
        <v>116</v>
      </c>
      <c r="D58" s="29" t="s">
        <v>106</v>
      </c>
      <c r="E58" s="30">
        <v>1</v>
      </c>
      <c r="F58" s="31">
        <v>0</v>
      </c>
      <c r="G58" s="31">
        <f t="shared" si="4"/>
        <v>0</v>
      </c>
    </row>
    <row r="59" spans="1:7" s="6" customFormat="1" ht="24" customHeight="1">
      <c r="A59" s="28">
        <v>38</v>
      </c>
      <c r="B59" s="29" t="s">
        <v>117</v>
      </c>
      <c r="C59" s="29" t="s">
        <v>118</v>
      </c>
      <c r="D59" s="29" t="s">
        <v>106</v>
      </c>
      <c r="E59" s="30">
        <v>1</v>
      </c>
      <c r="F59" s="31">
        <v>0</v>
      </c>
      <c r="G59" s="31">
        <f t="shared" si="4"/>
        <v>0</v>
      </c>
    </row>
    <row r="60" spans="1:7" s="6" customFormat="1" ht="24" customHeight="1">
      <c r="A60" s="28">
        <v>39</v>
      </c>
      <c r="B60" s="29" t="s">
        <v>119</v>
      </c>
      <c r="C60" s="29" t="s">
        <v>120</v>
      </c>
      <c r="D60" s="29" t="s">
        <v>106</v>
      </c>
      <c r="E60" s="30">
        <v>1</v>
      </c>
      <c r="F60" s="31">
        <v>0</v>
      </c>
      <c r="G60" s="31">
        <f t="shared" si="4"/>
        <v>0</v>
      </c>
    </row>
    <row r="61" spans="1:7" s="6" customFormat="1" ht="24" customHeight="1">
      <c r="A61" s="28">
        <v>40</v>
      </c>
      <c r="B61" s="29" t="s">
        <v>121</v>
      </c>
      <c r="C61" s="29" t="s">
        <v>122</v>
      </c>
      <c r="D61" s="29" t="s">
        <v>106</v>
      </c>
      <c r="E61" s="30">
        <v>1</v>
      </c>
      <c r="F61" s="31">
        <v>0</v>
      </c>
      <c r="G61" s="31">
        <f t="shared" si="4"/>
        <v>0</v>
      </c>
    </row>
    <row r="62" spans="1:7" s="6" customFormat="1" ht="24" customHeight="1">
      <c r="A62" s="28">
        <v>41</v>
      </c>
      <c r="B62" s="29" t="s">
        <v>123</v>
      </c>
      <c r="C62" s="29" t="s">
        <v>124</v>
      </c>
      <c r="D62" s="29" t="s">
        <v>106</v>
      </c>
      <c r="E62" s="30">
        <v>1</v>
      </c>
      <c r="F62" s="31">
        <v>0</v>
      </c>
      <c r="G62" s="31">
        <f t="shared" si="4"/>
        <v>0</v>
      </c>
    </row>
    <row r="63" spans="1:7" s="6" customFormat="1" ht="24" customHeight="1">
      <c r="A63" s="32">
        <v>42</v>
      </c>
      <c r="B63" s="33" t="s">
        <v>125</v>
      </c>
      <c r="C63" s="33" t="s">
        <v>126</v>
      </c>
      <c r="D63" s="33" t="s">
        <v>46</v>
      </c>
      <c r="E63" s="34">
        <v>1</v>
      </c>
      <c r="F63" s="35">
        <v>0</v>
      </c>
      <c r="G63" s="35">
        <f t="shared" si="4"/>
        <v>0</v>
      </c>
    </row>
    <row r="64" spans="1:7" s="6" customFormat="1" ht="24" customHeight="1">
      <c r="A64" s="32">
        <v>43</v>
      </c>
      <c r="B64" s="33" t="s">
        <v>127</v>
      </c>
      <c r="C64" s="33" t="s">
        <v>128</v>
      </c>
      <c r="D64" s="33" t="s">
        <v>46</v>
      </c>
      <c r="E64" s="34">
        <v>1</v>
      </c>
      <c r="F64" s="35">
        <v>0</v>
      </c>
      <c r="G64" s="35">
        <f t="shared" si="4"/>
        <v>0</v>
      </c>
    </row>
    <row r="65" spans="1:7" s="6" customFormat="1" ht="13.5" customHeight="1">
      <c r="A65" s="32">
        <v>44</v>
      </c>
      <c r="B65" s="33" t="s">
        <v>129</v>
      </c>
      <c r="C65" s="33" t="s">
        <v>130</v>
      </c>
      <c r="D65" s="33" t="s">
        <v>46</v>
      </c>
      <c r="E65" s="34">
        <v>1</v>
      </c>
      <c r="F65" s="35">
        <v>0</v>
      </c>
      <c r="G65" s="35">
        <f t="shared" si="4"/>
        <v>0</v>
      </c>
    </row>
    <row r="66" spans="1:7" s="6" customFormat="1" ht="13.5" customHeight="1">
      <c r="A66" s="28">
        <v>45</v>
      </c>
      <c r="B66" s="29" t="s">
        <v>131</v>
      </c>
      <c r="C66" s="29" t="s">
        <v>132</v>
      </c>
      <c r="D66" s="29" t="s">
        <v>46</v>
      </c>
      <c r="E66" s="30">
        <v>6</v>
      </c>
      <c r="F66" s="31">
        <v>0</v>
      </c>
      <c r="G66" s="31">
        <f t="shared" si="4"/>
        <v>0</v>
      </c>
    </row>
    <row r="67" spans="1:7" s="6" customFormat="1" ht="24" customHeight="1">
      <c r="A67" s="28">
        <v>46</v>
      </c>
      <c r="B67" s="29" t="s">
        <v>133</v>
      </c>
      <c r="C67" s="29" t="s">
        <v>134</v>
      </c>
      <c r="D67" s="29" t="s">
        <v>106</v>
      </c>
      <c r="E67" s="30">
        <v>6</v>
      </c>
      <c r="F67" s="31">
        <v>0</v>
      </c>
      <c r="G67" s="31">
        <f t="shared" si="4"/>
        <v>0</v>
      </c>
    </row>
    <row r="68" spans="1:7" s="6" customFormat="1" ht="24" customHeight="1">
      <c r="A68" s="28">
        <v>47</v>
      </c>
      <c r="B68" s="29" t="s">
        <v>135</v>
      </c>
      <c r="C68" s="29" t="s">
        <v>136</v>
      </c>
      <c r="D68" s="29" t="s">
        <v>106</v>
      </c>
      <c r="E68" s="30">
        <v>2</v>
      </c>
      <c r="F68" s="31">
        <v>0</v>
      </c>
      <c r="G68" s="31">
        <f t="shared" si="4"/>
        <v>0</v>
      </c>
    </row>
    <row r="69" spans="1:7" s="6" customFormat="1" ht="24" customHeight="1">
      <c r="A69" s="28">
        <v>48</v>
      </c>
      <c r="B69" s="29" t="s">
        <v>137</v>
      </c>
      <c r="C69" s="29" t="s">
        <v>138</v>
      </c>
      <c r="D69" s="29" t="s">
        <v>106</v>
      </c>
      <c r="E69" s="30">
        <v>1</v>
      </c>
      <c r="F69" s="31">
        <v>0</v>
      </c>
      <c r="G69" s="31">
        <f t="shared" si="4"/>
        <v>0</v>
      </c>
    </row>
    <row r="70" spans="1:7" s="6" customFormat="1" ht="13.5" customHeight="1">
      <c r="A70" s="28">
        <v>49</v>
      </c>
      <c r="B70" s="29" t="s">
        <v>139</v>
      </c>
      <c r="C70" s="29" t="s">
        <v>140</v>
      </c>
      <c r="D70" s="29" t="s">
        <v>46</v>
      </c>
      <c r="E70" s="30">
        <v>3</v>
      </c>
      <c r="F70" s="31">
        <v>0</v>
      </c>
      <c r="G70" s="31">
        <f t="shared" si="4"/>
        <v>0</v>
      </c>
    </row>
    <row r="71" spans="1:7" s="6" customFormat="1" ht="24" customHeight="1">
      <c r="A71" s="32">
        <v>50</v>
      </c>
      <c r="B71" s="33" t="s">
        <v>141</v>
      </c>
      <c r="C71" s="33" t="s">
        <v>142</v>
      </c>
      <c r="D71" s="33" t="s">
        <v>46</v>
      </c>
      <c r="E71" s="34">
        <v>1</v>
      </c>
      <c r="F71" s="35">
        <v>0</v>
      </c>
      <c r="G71" s="35">
        <f t="shared" si="4"/>
        <v>0</v>
      </c>
    </row>
    <row r="72" spans="1:7" s="6" customFormat="1" ht="13.5" customHeight="1">
      <c r="A72" s="32">
        <v>51</v>
      </c>
      <c r="B72" s="33" t="s">
        <v>143</v>
      </c>
      <c r="C72" s="33" t="s">
        <v>144</v>
      </c>
      <c r="D72" s="33" t="s">
        <v>46</v>
      </c>
      <c r="E72" s="34">
        <v>1</v>
      </c>
      <c r="F72" s="35">
        <v>0</v>
      </c>
      <c r="G72" s="35">
        <f t="shared" si="4"/>
        <v>0</v>
      </c>
    </row>
    <row r="73" spans="1:7" s="6" customFormat="1" ht="13.5" customHeight="1">
      <c r="A73" s="28">
        <v>52</v>
      </c>
      <c r="B73" s="29" t="s">
        <v>145</v>
      </c>
      <c r="C73" s="29" t="s">
        <v>146</v>
      </c>
      <c r="D73" s="29" t="s">
        <v>46</v>
      </c>
      <c r="E73" s="30">
        <v>1</v>
      </c>
      <c r="F73" s="31">
        <v>0</v>
      </c>
      <c r="G73" s="31">
        <f t="shared" si="4"/>
        <v>0</v>
      </c>
    </row>
    <row r="74" spans="1:7" s="6" customFormat="1" ht="24" customHeight="1">
      <c r="A74" s="32">
        <v>53</v>
      </c>
      <c r="B74" s="33" t="s">
        <v>147</v>
      </c>
      <c r="C74" s="33" t="s">
        <v>148</v>
      </c>
      <c r="D74" s="33" t="s">
        <v>46</v>
      </c>
      <c r="E74" s="34">
        <v>1</v>
      </c>
      <c r="F74" s="35">
        <v>0</v>
      </c>
      <c r="G74" s="35">
        <f t="shared" si="4"/>
        <v>0</v>
      </c>
    </row>
    <row r="75" spans="1:7" s="6" customFormat="1" ht="28.5" customHeight="1">
      <c r="A75" s="24"/>
      <c r="B75" s="25" t="s">
        <v>149</v>
      </c>
      <c r="C75" s="25" t="s">
        <v>150</v>
      </c>
      <c r="D75" s="25"/>
      <c r="E75" s="26"/>
      <c r="F75" s="27"/>
      <c r="G75" s="27">
        <f>G76</f>
        <v>0</v>
      </c>
    </row>
    <row r="76" spans="1:7" s="6" customFormat="1" ht="24" customHeight="1">
      <c r="A76" s="28">
        <v>54</v>
      </c>
      <c r="B76" s="29" t="s">
        <v>151</v>
      </c>
      <c r="C76" s="29" t="s">
        <v>152</v>
      </c>
      <c r="D76" s="29" t="s">
        <v>106</v>
      </c>
      <c r="E76" s="30">
        <v>1</v>
      </c>
      <c r="F76" s="31">
        <v>0</v>
      </c>
      <c r="G76" s="31">
        <f>F76*E76</f>
        <v>0</v>
      </c>
    </row>
    <row r="77" spans="1:7" s="6" customFormat="1" ht="28.5" customHeight="1">
      <c r="A77" s="24"/>
      <c r="B77" s="25" t="s">
        <v>153</v>
      </c>
      <c r="C77" s="25" t="s">
        <v>154</v>
      </c>
      <c r="D77" s="25"/>
      <c r="E77" s="26"/>
      <c r="F77" s="27"/>
      <c r="G77" s="27">
        <f>SUM(G78:G79)</f>
        <v>0</v>
      </c>
    </row>
    <row r="78" spans="1:7" s="6" customFormat="1" ht="24" customHeight="1">
      <c r="A78" s="28">
        <v>55</v>
      </c>
      <c r="B78" s="29" t="s">
        <v>155</v>
      </c>
      <c r="C78" s="29" t="s">
        <v>156</v>
      </c>
      <c r="D78" s="29" t="s">
        <v>106</v>
      </c>
      <c r="E78" s="30">
        <v>1</v>
      </c>
      <c r="F78" s="30">
        <v>0</v>
      </c>
      <c r="G78" s="30">
        <f>F78*E78</f>
        <v>0</v>
      </c>
    </row>
    <row r="79" spans="1:7" s="6" customFormat="1" ht="24" customHeight="1">
      <c r="A79" s="28">
        <v>56</v>
      </c>
      <c r="B79" s="29" t="s">
        <v>157</v>
      </c>
      <c r="C79" s="29" t="s">
        <v>158</v>
      </c>
      <c r="D79" s="29" t="s">
        <v>46</v>
      </c>
      <c r="E79" s="30">
        <v>1</v>
      </c>
      <c r="F79" s="30">
        <v>0</v>
      </c>
      <c r="G79" s="30">
        <f>F79*E79</f>
        <v>0</v>
      </c>
    </row>
    <row r="80" spans="1:7" s="6" customFormat="1" ht="28.5" customHeight="1">
      <c r="A80" s="24"/>
      <c r="B80" s="25" t="s">
        <v>159</v>
      </c>
      <c r="C80" s="25" t="s">
        <v>160</v>
      </c>
      <c r="D80" s="25"/>
      <c r="E80" s="26"/>
      <c r="F80" s="27"/>
      <c r="G80" s="27">
        <f>SUM(G81:G82)</f>
        <v>0</v>
      </c>
    </row>
    <row r="81" spans="1:7" s="6" customFormat="1" ht="24" customHeight="1">
      <c r="A81" s="28">
        <v>57</v>
      </c>
      <c r="B81" s="29" t="s">
        <v>161</v>
      </c>
      <c r="C81" s="29" t="s">
        <v>162</v>
      </c>
      <c r="D81" s="29" t="s">
        <v>26</v>
      </c>
      <c r="E81" s="30">
        <v>8.21</v>
      </c>
      <c r="F81" s="31">
        <v>0</v>
      </c>
      <c r="G81" s="31">
        <f>F81*E81</f>
        <v>0</v>
      </c>
    </row>
    <row r="82" spans="1:7" s="6" customFormat="1" ht="34.5" customHeight="1">
      <c r="A82" s="28">
        <v>58</v>
      </c>
      <c r="B82" s="29" t="s">
        <v>163</v>
      </c>
      <c r="C82" s="29" t="s">
        <v>164</v>
      </c>
      <c r="D82" s="29" t="s">
        <v>73</v>
      </c>
      <c r="E82" s="30">
        <v>8.48</v>
      </c>
      <c r="F82" s="31">
        <v>0</v>
      </c>
      <c r="G82" s="31">
        <f>F82*E82</f>
        <v>0</v>
      </c>
    </row>
    <row r="83" spans="1:7" s="6" customFormat="1" ht="28.5" customHeight="1">
      <c r="A83" s="24"/>
      <c r="B83" s="25" t="s">
        <v>165</v>
      </c>
      <c r="C83" s="25" t="s">
        <v>166</v>
      </c>
      <c r="D83" s="25"/>
      <c r="E83" s="26"/>
      <c r="F83" s="27"/>
      <c r="G83" s="27">
        <f>SUM(G84:G91)</f>
        <v>0</v>
      </c>
    </row>
    <row r="84" spans="1:7" s="6" customFormat="1" ht="13.5" customHeight="1">
      <c r="A84" s="28">
        <v>59</v>
      </c>
      <c r="B84" s="29" t="s">
        <v>165</v>
      </c>
      <c r="C84" s="29" t="s">
        <v>167</v>
      </c>
      <c r="D84" s="29" t="s">
        <v>168</v>
      </c>
      <c r="E84" s="30">
        <v>2</v>
      </c>
      <c r="F84" s="31">
        <v>0</v>
      </c>
      <c r="G84" s="31">
        <f aca="true" t="shared" si="5" ref="G84:G91">F84*E84</f>
        <v>0</v>
      </c>
    </row>
    <row r="85" spans="1:7" s="6" customFormat="1" ht="24" customHeight="1">
      <c r="A85" s="32">
        <v>60</v>
      </c>
      <c r="B85" s="33" t="s">
        <v>169</v>
      </c>
      <c r="C85" s="33" t="s">
        <v>170</v>
      </c>
      <c r="D85" s="33" t="s">
        <v>168</v>
      </c>
      <c r="E85" s="34">
        <v>2</v>
      </c>
      <c r="F85" s="31">
        <v>0</v>
      </c>
      <c r="G85" s="31">
        <f t="shared" si="5"/>
        <v>0</v>
      </c>
    </row>
    <row r="86" spans="1:7" s="6" customFormat="1" ht="24" customHeight="1">
      <c r="A86" s="28">
        <v>61</v>
      </c>
      <c r="B86" s="29" t="s">
        <v>171</v>
      </c>
      <c r="C86" s="29" t="s">
        <v>172</v>
      </c>
      <c r="D86" s="29" t="s">
        <v>46</v>
      </c>
      <c r="E86" s="30">
        <v>2</v>
      </c>
      <c r="F86" s="31">
        <v>0</v>
      </c>
      <c r="G86" s="31">
        <f t="shared" si="5"/>
        <v>0</v>
      </c>
    </row>
    <row r="87" spans="1:7" s="6" customFormat="1" ht="13.5" customHeight="1">
      <c r="A87" s="32">
        <v>62</v>
      </c>
      <c r="B87" s="33" t="s">
        <v>173</v>
      </c>
      <c r="C87" s="33" t="s">
        <v>174</v>
      </c>
      <c r="D87" s="33" t="s">
        <v>46</v>
      </c>
      <c r="E87" s="34">
        <v>2</v>
      </c>
      <c r="F87" s="35">
        <v>0</v>
      </c>
      <c r="G87" s="35">
        <f t="shared" si="5"/>
        <v>0</v>
      </c>
    </row>
    <row r="88" spans="1:7" s="6" customFormat="1" ht="24" customHeight="1">
      <c r="A88" s="32">
        <v>63</v>
      </c>
      <c r="B88" s="33" t="s">
        <v>175</v>
      </c>
      <c r="C88" s="33" t="s">
        <v>176</v>
      </c>
      <c r="D88" s="33" t="s">
        <v>46</v>
      </c>
      <c r="E88" s="34">
        <v>2</v>
      </c>
      <c r="F88" s="35">
        <v>0</v>
      </c>
      <c r="G88" s="35">
        <f t="shared" si="5"/>
        <v>0</v>
      </c>
    </row>
    <row r="89" spans="1:7" s="6" customFormat="1" ht="13.5" customHeight="1">
      <c r="A89" s="28">
        <v>64</v>
      </c>
      <c r="B89" s="29" t="s">
        <v>177</v>
      </c>
      <c r="C89" s="29" t="s">
        <v>178</v>
      </c>
      <c r="D89" s="29" t="s">
        <v>46</v>
      </c>
      <c r="E89" s="30">
        <v>2</v>
      </c>
      <c r="F89" s="31">
        <v>0</v>
      </c>
      <c r="G89" s="31">
        <f t="shared" si="5"/>
        <v>0</v>
      </c>
    </row>
    <row r="90" spans="1:7" s="6" customFormat="1" ht="13.5" customHeight="1">
      <c r="A90" s="32">
        <v>65</v>
      </c>
      <c r="B90" s="33" t="s">
        <v>179</v>
      </c>
      <c r="C90" s="33" t="s">
        <v>180</v>
      </c>
      <c r="D90" s="33" t="s">
        <v>46</v>
      </c>
      <c r="E90" s="34">
        <v>2</v>
      </c>
      <c r="F90" s="35">
        <v>0</v>
      </c>
      <c r="G90" s="35">
        <f t="shared" si="5"/>
        <v>0</v>
      </c>
    </row>
    <row r="91" spans="1:7" s="6" customFormat="1" ht="34.5" customHeight="1">
      <c r="A91" s="28">
        <v>66</v>
      </c>
      <c r="B91" s="29" t="s">
        <v>181</v>
      </c>
      <c r="C91" s="29" t="s">
        <v>182</v>
      </c>
      <c r="D91" s="29" t="s">
        <v>183</v>
      </c>
      <c r="E91" s="30">
        <v>1</v>
      </c>
      <c r="F91" s="31">
        <v>0</v>
      </c>
      <c r="G91" s="31">
        <f t="shared" si="5"/>
        <v>0</v>
      </c>
    </row>
    <row r="92" spans="1:7" s="6" customFormat="1" ht="28.5" customHeight="1">
      <c r="A92" s="24"/>
      <c r="B92" s="25" t="s">
        <v>184</v>
      </c>
      <c r="C92" s="25" t="s">
        <v>185</v>
      </c>
      <c r="D92" s="25"/>
      <c r="E92" s="26"/>
      <c r="F92" s="27"/>
      <c r="G92" s="27">
        <f>SUM(G93:G95)</f>
        <v>0</v>
      </c>
    </row>
    <row r="93" spans="1:7" s="6" customFormat="1" ht="24" customHeight="1">
      <c r="A93" s="28">
        <v>67</v>
      </c>
      <c r="B93" s="29" t="s">
        <v>186</v>
      </c>
      <c r="C93" s="29" t="s">
        <v>187</v>
      </c>
      <c r="D93" s="29" t="s">
        <v>26</v>
      </c>
      <c r="E93" s="30">
        <v>3.33</v>
      </c>
      <c r="F93" s="31">
        <v>0</v>
      </c>
      <c r="G93" s="31">
        <f>F93*E93</f>
        <v>0</v>
      </c>
    </row>
    <row r="94" spans="1:7" s="6" customFormat="1" ht="13.5" customHeight="1">
      <c r="A94" s="28">
        <v>68</v>
      </c>
      <c r="B94" s="29" t="s">
        <v>188</v>
      </c>
      <c r="C94" s="29" t="s">
        <v>189</v>
      </c>
      <c r="D94" s="29" t="s">
        <v>26</v>
      </c>
      <c r="E94" s="30">
        <v>3.33</v>
      </c>
      <c r="F94" s="31">
        <v>0</v>
      </c>
      <c r="G94" s="31">
        <f>F94*E94</f>
        <v>0</v>
      </c>
    </row>
    <row r="95" spans="1:7" s="6" customFormat="1" ht="13.5" customHeight="1">
      <c r="A95" s="32">
        <v>69</v>
      </c>
      <c r="B95" s="33" t="s">
        <v>190</v>
      </c>
      <c r="C95" s="33" t="s">
        <v>191</v>
      </c>
      <c r="D95" s="33" t="s">
        <v>26</v>
      </c>
      <c r="E95" s="34">
        <v>4.029</v>
      </c>
      <c r="F95" s="35">
        <v>0</v>
      </c>
      <c r="G95" s="35">
        <f>F95*E95</f>
        <v>0</v>
      </c>
    </row>
    <row r="96" spans="1:7" s="6" customFormat="1" ht="28.5" customHeight="1">
      <c r="A96" s="24"/>
      <c r="B96" s="25" t="s">
        <v>192</v>
      </c>
      <c r="C96" s="25" t="s">
        <v>193</v>
      </c>
      <c r="D96" s="25"/>
      <c r="E96" s="26"/>
      <c r="F96" s="27"/>
      <c r="G96" s="27">
        <f>SUM(G97:G99)</f>
        <v>0</v>
      </c>
    </row>
    <row r="97" spans="1:7" s="6" customFormat="1" ht="24" customHeight="1">
      <c r="A97" s="28">
        <v>70</v>
      </c>
      <c r="B97" s="29" t="s">
        <v>194</v>
      </c>
      <c r="C97" s="29" t="s">
        <v>195</v>
      </c>
      <c r="D97" s="29" t="s">
        <v>26</v>
      </c>
      <c r="E97" s="30">
        <v>23</v>
      </c>
      <c r="F97" s="31">
        <v>0</v>
      </c>
      <c r="G97" s="31">
        <f>F97*E97</f>
        <v>0</v>
      </c>
    </row>
    <row r="98" spans="1:7" s="6" customFormat="1" ht="24" customHeight="1">
      <c r="A98" s="32">
        <v>71</v>
      </c>
      <c r="B98" s="33" t="s">
        <v>196</v>
      </c>
      <c r="C98" s="33" t="s">
        <v>197</v>
      </c>
      <c r="D98" s="33" t="s">
        <v>26</v>
      </c>
      <c r="E98" s="34">
        <v>25.3</v>
      </c>
      <c r="F98" s="35">
        <v>0</v>
      </c>
      <c r="G98" s="35">
        <f>F98*E98</f>
        <v>0</v>
      </c>
    </row>
    <row r="99" spans="1:7" s="6" customFormat="1" ht="13.5" customHeight="1">
      <c r="A99" s="28">
        <v>72</v>
      </c>
      <c r="B99" s="29" t="s">
        <v>198</v>
      </c>
      <c r="C99" s="29" t="s">
        <v>199</v>
      </c>
      <c r="D99" s="29" t="s">
        <v>26</v>
      </c>
      <c r="E99" s="30">
        <v>23</v>
      </c>
      <c r="F99" s="31">
        <v>0</v>
      </c>
      <c r="G99" s="31">
        <f>F99*E99</f>
        <v>0</v>
      </c>
    </row>
    <row r="100" spans="1:7" s="6" customFormat="1" ht="28.5" customHeight="1">
      <c r="A100" s="24"/>
      <c r="B100" s="25" t="s">
        <v>200</v>
      </c>
      <c r="C100" s="25" t="s">
        <v>201</v>
      </c>
      <c r="D100" s="25"/>
      <c r="E100" s="26"/>
      <c r="F100" s="27"/>
      <c r="G100" s="27">
        <f>SUM(G101:G103)</f>
        <v>0</v>
      </c>
    </row>
    <row r="101" spans="1:7" s="6" customFormat="1" ht="24" customHeight="1">
      <c r="A101" s="28">
        <v>73</v>
      </c>
      <c r="B101" s="29" t="s">
        <v>202</v>
      </c>
      <c r="C101" s="29" t="s">
        <v>203</v>
      </c>
      <c r="D101" s="29" t="s">
        <v>26</v>
      </c>
      <c r="E101" s="30">
        <v>4.9</v>
      </c>
      <c r="F101" s="31">
        <v>0</v>
      </c>
      <c r="G101" s="31">
        <f>F101*E101</f>
        <v>0</v>
      </c>
    </row>
    <row r="102" spans="1:7" s="6" customFormat="1" ht="24" customHeight="1">
      <c r="A102" s="28">
        <v>74</v>
      </c>
      <c r="B102" s="29" t="s">
        <v>204</v>
      </c>
      <c r="C102" s="29" t="s">
        <v>205</v>
      </c>
      <c r="D102" s="29" t="s">
        <v>26</v>
      </c>
      <c r="E102" s="30">
        <v>4.9</v>
      </c>
      <c r="F102" s="31">
        <v>0</v>
      </c>
      <c r="G102" s="31">
        <f>F102*E102</f>
        <v>0</v>
      </c>
    </row>
    <row r="103" spans="1:7" s="6" customFormat="1" ht="24" customHeight="1">
      <c r="A103" s="28">
        <v>75</v>
      </c>
      <c r="B103" s="29" t="s">
        <v>206</v>
      </c>
      <c r="C103" s="29" t="s">
        <v>207</v>
      </c>
      <c r="D103" s="29" t="s">
        <v>26</v>
      </c>
      <c r="E103" s="30">
        <v>4.9</v>
      </c>
      <c r="F103" s="31">
        <v>0</v>
      </c>
      <c r="G103" s="31">
        <f>F103*E103</f>
        <v>0</v>
      </c>
    </row>
    <row r="104" spans="1:7" s="6" customFormat="1" ht="30.75" customHeight="1">
      <c r="A104" s="20"/>
      <c r="B104" s="21" t="s">
        <v>208</v>
      </c>
      <c r="C104" s="21" t="s">
        <v>209</v>
      </c>
      <c r="D104" s="21"/>
      <c r="E104" s="22"/>
      <c r="F104" s="23"/>
      <c r="G104" s="23">
        <f>SUM(G105+G107)</f>
        <v>0</v>
      </c>
    </row>
    <row r="105" spans="1:7" s="6" customFormat="1" ht="28.5" customHeight="1">
      <c r="A105" s="24"/>
      <c r="B105" s="25" t="s">
        <v>210</v>
      </c>
      <c r="C105" s="25" t="s">
        <v>211</v>
      </c>
      <c r="D105" s="25"/>
      <c r="E105" s="26"/>
      <c r="F105" s="27"/>
      <c r="G105" s="27">
        <f>G106</f>
        <v>0</v>
      </c>
    </row>
    <row r="106" spans="1:7" s="6" customFormat="1" ht="24" customHeight="1">
      <c r="A106" s="28">
        <v>76</v>
      </c>
      <c r="B106" s="29" t="s">
        <v>212</v>
      </c>
      <c r="C106" s="29" t="s">
        <v>211</v>
      </c>
      <c r="D106" s="29" t="s">
        <v>106</v>
      </c>
      <c r="E106" s="30">
        <v>1</v>
      </c>
      <c r="F106" s="31">
        <v>0</v>
      </c>
      <c r="G106" s="31">
        <f>F106*E106</f>
        <v>0</v>
      </c>
    </row>
    <row r="107" spans="1:7" s="6" customFormat="1" ht="28.5" customHeight="1">
      <c r="A107" s="24"/>
      <c r="B107" s="25" t="s">
        <v>213</v>
      </c>
      <c r="C107" s="25" t="s">
        <v>214</v>
      </c>
      <c r="D107" s="25"/>
      <c r="E107" s="26"/>
      <c r="F107" s="27"/>
      <c r="G107" s="27">
        <f>G108</f>
        <v>0</v>
      </c>
    </row>
    <row r="108" spans="1:7" s="6" customFormat="1" ht="24" customHeight="1">
      <c r="A108" s="28">
        <v>77</v>
      </c>
      <c r="B108" s="29" t="s">
        <v>215</v>
      </c>
      <c r="C108" s="29" t="s">
        <v>214</v>
      </c>
      <c r="D108" s="29" t="s">
        <v>106</v>
      </c>
      <c r="E108" s="30">
        <v>1</v>
      </c>
      <c r="F108" s="31">
        <v>0</v>
      </c>
      <c r="G108" s="31">
        <f>F108*E108</f>
        <v>0</v>
      </c>
    </row>
    <row r="109" spans="1:7" s="6" customFormat="1" ht="30.75" customHeight="1">
      <c r="A109" s="36"/>
      <c r="B109" s="37"/>
      <c r="C109" s="37" t="s">
        <v>216</v>
      </c>
      <c r="D109" s="37"/>
      <c r="E109" s="38"/>
      <c r="F109" s="39"/>
      <c r="G109" s="39">
        <f>SUM(G104+G32+G13)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Holiš Patrik</cp:lastModifiedBy>
  <cp:lastPrinted>2023-05-17T13:45:25Z</cp:lastPrinted>
  <dcterms:modified xsi:type="dcterms:W3CDTF">2023-05-17T13:58:57Z</dcterms:modified>
  <cp:category/>
  <cp:version/>
  <cp:contentType/>
  <cp:contentStatus/>
</cp:coreProperties>
</file>