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2281" windowHeight="9278" activeTab="0"/>
  </bookViews>
  <sheets>
    <sheet name="List1" sheetId="1" r:id="rId1"/>
  </sheets>
  <definedNames>
    <definedName name="_xlnm.Print_Area" localSheetId="0">'List1'!$A$1:$D$345</definedName>
  </definedNames>
  <calcPr calcId="162913"/>
</workbook>
</file>

<file path=xl/comments1.xml><?xml version="1.0" encoding="utf-8"?>
<comments xmlns="http://schemas.openxmlformats.org/spreadsheetml/2006/main">
  <authors>
    <author>Blahuta Lukáš Mgr.</author>
  </authors>
  <commentList>
    <comment ref="A71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2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3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4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5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6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7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8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79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80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81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  <comment ref="A82" authorId="0">
      <text>
        <r>
          <rPr>
            <b/>
            <sz val="9"/>
            <rFont val="Tahoma"/>
            <family val="2"/>
          </rPr>
          <t>Blahuta Lukáš Mgr.:</t>
        </r>
        <r>
          <rPr>
            <sz val="9"/>
            <rFont val="Tahoma"/>
            <family val="2"/>
          </rPr>
          <t xml:space="preserve">
Pozn.: Zpomalovací prahy musí být dodány v kvalitě pro použití na území ČR.</t>
        </r>
      </text>
    </comment>
  </commentList>
</comments>
</file>

<file path=xl/sharedStrings.xml><?xml version="1.0" encoding="utf-8"?>
<sst xmlns="http://schemas.openxmlformats.org/spreadsheetml/2006/main" count="380" uniqueCount="257">
  <si>
    <t>Položka</t>
  </si>
  <si>
    <t>ks/rok</t>
  </si>
  <si>
    <t>Cena za jednotku bez DPH</t>
  </si>
  <si>
    <t>Celková cena za rok bez DPH</t>
  </si>
  <si>
    <t>(typ FeZn) Kč</t>
  </si>
  <si>
    <t xml:space="preserve">                          Kč</t>
  </si>
  <si>
    <t>CELKEM</t>
  </si>
  <si>
    <t>ks,bm</t>
  </si>
  <si>
    <t>rok</t>
  </si>
  <si>
    <t xml:space="preserve"> Kč</t>
  </si>
  <si>
    <t>m2</t>
  </si>
  <si>
    <t>CENA BEZ DPH</t>
  </si>
  <si>
    <t>barva bílá (m2)</t>
  </si>
  <si>
    <t>barva žlutá (m2)</t>
  </si>
  <si>
    <t>plast bílý (m2)</t>
  </si>
  <si>
    <t>plast barevný (m2)</t>
  </si>
  <si>
    <t>ks</t>
  </si>
  <si>
    <t>ks,km</t>
  </si>
  <si>
    <t>B1</t>
  </si>
  <si>
    <t>ks/m</t>
  </si>
  <si>
    <t>IP 22</t>
  </si>
  <si>
    <t>B 1</t>
  </si>
  <si>
    <t>B 24</t>
  </si>
  <si>
    <t xml:space="preserve"> dopr. zrcadlo kulaté 900</t>
  </si>
  <si>
    <t xml:space="preserve"> dopr.zrc.obdél. 600 x 800</t>
  </si>
  <si>
    <t xml:space="preserve"> kruh 700</t>
  </si>
  <si>
    <t xml:space="preserve"> trojúhelník 900</t>
  </si>
  <si>
    <t xml:space="preserve"> osmiúhelník 700</t>
  </si>
  <si>
    <t xml:space="preserve"> čtverec 500 x 500</t>
  </si>
  <si>
    <t xml:space="preserve"> obdélník 700 x 500</t>
  </si>
  <si>
    <t xml:space="preserve"> obdélník 1000 x 750</t>
  </si>
  <si>
    <t xml:space="preserve"> obdélník 1500 x 1000</t>
  </si>
  <si>
    <t xml:space="preserve"> obdélník 500 x 150</t>
  </si>
  <si>
    <t xml:space="preserve"> obdélník 500 x 300</t>
  </si>
  <si>
    <t>IP 10 a</t>
  </si>
  <si>
    <t>B 1 + E 3 a</t>
  </si>
  <si>
    <t>Z 2 + VS 1 (5)</t>
  </si>
  <si>
    <t>IP 10 b</t>
  </si>
  <si>
    <t>B 28 + E 8</t>
  </si>
  <si>
    <t>IP 18 b</t>
  </si>
  <si>
    <t>IS 11 a + IS 11 b</t>
  </si>
  <si>
    <t>IP 22 + IS 11 b + IS 11 b</t>
  </si>
  <si>
    <t>IS 11 a + IS 11 b + IS 11 b</t>
  </si>
  <si>
    <t>IS 11 b</t>
  </si>
  <si>
    <t>Akumulátor</t>
  </si>
  <si>
    <t>Box na akumulátor</t>
  </si>
  <si>
    <t>IP 10 + E 3 a + E 7 b</t>
  </si>
  <si>
    <t>IS 11 c</t>
  </si>
  <si>
    <t>C 2 f</t>
  </si>
  <si>
    <t>B 1 + E 13</t>
  </si>
  <si>
    <t>IP 10</t>
  </si>
  <si>
    <t>IS 11 a</t>
  </si>
  <si>
    <t>montáž prahu</t>
  </si>
  <si>
    <t>montáž zrcadla</t>
  </si>
  <si>
    <t>vod.linie u chod.přech.</t>
  </si>
  <si>
    <t xml:space="preserve">Položka </t>
  </si>
  <si>
    <t>B 28</t>
  </si>
  <si>
    <t>IP22 + IS 11 b</t>
  </si>
  <si>
    <t>IS 11 b+ IS 11 b</t>
  </si>
  <si>
    <t>B 30</t>
  </si>
  <si>
    <t>Z 2</t>
  </si>
  <si>
    <t>Celkem</t>
  </si>
  <si>
    <t>IS 11 a (IP 22) + IS 11 c + E 13</t>
  </si>
  <si>
    <t>IS 11 a (IP 22) + E 13</t>
  </si>
  <si>
    <t>IS 11 a (IP 22)</t>
  </si>
  <si>
    <t>IP 10 a + E 30 a</t>
  </si>
  <si>
    <t>C 4 a</t>
  </si>
  <si>
    <t>C 3 + E 13</t>
  </si>
  <si>
    <t>trojúhelník 900</t>
  </si>
  <si>
    <t>kruh 700</t>
  </si>
  <si>
    <t>osmiúhelník 700</t>
  </si>
  <si>
    <t>čtverec 500 x 500</t>
  </si>
  <si>
    <t>obdélník 700 x 500</t>
  </si>
  <si>
    <t>obdélník 1000 x 750</t>
  </si>
  <si>
    <t>obdélník 1500 x 1000</t>
  </si>
  <si>
    <t>obdélník 500 x 150</t>
  </si>
  <si>
    <t>obdélník 500 x 300</t>
  </si>
  <si>
    <t>směrové 700 x 200</t>
  </si>
  <si>
    <t>světlo VS 1</t>
  </si>
  <si>
    <t xml:space="preserve">Nabídková cena bez DPH v Kč za 1 rok plnění – položky kat. C </t>
  </si>
  <si>
    <t>Nabídková cena bez DPH v Kč za 1 rok plnění – položky kat. A</t>
  </si>
  <si>
    <t>Zneplatnění stávajícího DZ</t>
  </si>
  <si>
    <t>Kategorie C.</t>
  </si>
  <si>
    <t>Z2</t>
  </si>
  <si>
    <t>B24 + E13</t>
  </si>
  <si>
    <t>B28 + E13 + E8d</t>
  </si>
  <si>
    <t>IZ8a</t>
  </si>
  <si>
    <t>IZ8b</t>
  </si>
  <si>
    <t>Celkem za 1 den</t>
  </si>
  <si>
    <t>B30</t>
  </si>
  <si>
    <t>B1 + E13</t>
  </si>
  <si>
    <t>Z2 + VS 1 (5)</t>
  </si>
  <si>
    <t>B24a,b + E13</t>
  </si>
  <si>
    <t>C2d,e,f</t>
  </si>
  <si>
    <t>IP22</t>
  </si>
  <si>
    <t>IS11a</t>
  </si>
  <si>
    <t>IP22 + IS11b</t>
  </si>
  <si>
    <t>IS11a + IS11b</t>
  </si>
  <si>
    <t>IS11b</t>
  </si>
  <si>
    <t>IS11b + IS11b</t>
  </si>
  <si>
    <t>B28 + E13 + E8</t>
  </si>
  <si>
    <t xml:space="preserve">B28 + E13 </t>
  </si>
  <si>
    <t xml:space="preserve">CELKEM za 13 dní </t>
  </si>
  <si>
    <t>Sloupek 2m</t>
  </si>
  <si>
    <t>Ohňostroj</t>
  </si>
  <si>
    <t>Rozsvícení Vánočního stromu</t>
  </si>
  <si>
    <t>Road Cirkus</t>
  </si>
  <si>
    <t>Svatováclavské slavnosti piva</t>
  </si>
  <si>
    <t>Pozn.: přehlídka minipivovarů na Zámku Zábřeh v Ostravě, konané v měsíci září</t>
  </si>
  <si>
    <t>Pozn.: moto show konané na ulici Horní, konané v měsíci září</t>
  </si>
  <si>
    <t>CELKEM za 4 dny</t>
  </si>
  <si>
    <t>IP10a</t>
  </si>
  <si>
    <t>C4b</t>
  </si>
  <si>
    <t>Z2 + VS1</t>
  </si>
  <si>
    <t>CELKEM za 11 dnů</t>
  </si>
  <si>
    <t>E13</t>
  </si>
  <si>
    <t xml:space="preserve">Pozn.: Rozsvícení vánočního stromu se historicky realizuje 1. adventní neděli v daném roce, na náměstí SNP </t>
  </si>
  <si>
    <t>Montáž a demontáž DZ (slavnosti piva)</t>
  </si>
  <si>
    <t xml:space="preserve">CELKEM </t>
  </si>
  <si>
    <t>Kategorie B.</t>
  </si>
  <si>
    <t xml:space="preserve">Pozn.: Přechodné dopravní značení pro zajištění označení nebezpečných situací na MK (např. propady UV, výtluky), rajónové čištění, ořezy a kácení stromů, drobné společ. akce.  </t>
  </si>
  <si>
    <t>parkovací doraz, žlutý</t>
  </si>
  <si>
    <t xml:space="preserve"> dopr.zrc.obdél. 800x1000</t>
  </si>
  <si>
    <t>demontáž zrcadla</t>
  </si>
  <si>
    <t>objímka na sloup VO</t>
  </si>
  <si>
    <t>uchycení na sloup VO</t>
  </si>
  <si>
    <t>demontáž prahu</t>
  </si>
  <si>
    <t>demontáž polštáře</t>
  </si>
  <si>
    <t>montáž polštáře</t>
  </si>
  <si>
    <t>kotevní materiál polštáře</t>
  </si>
  <si>
    <t>demontáž dorazu</t>
  </si>
  <si>
    <t>montáž dorazu</t>
  </si>
  <si>
    <t>kotevní materiál dorazu</t>
  </si>
  <si>
    <t>DOPRAVNÍ  ZNAČKY</t>
  </si>
  <si>
    <t>Kategorie A.</t>
  </si>
  <si>
    <t>Nové dopravní značky (materiál)</t>
  </si>
  <si>
    <t>Ostatní materiál</t>
  </si>
  <si>
    <t>Vodorovné dopravní značení - montáž, dodávka, předznačení</t>
  </si>
  <si>
    <t>Nabídková cena bez DPH v Kč za 1 rok plnění – položky kat. B</t>
  </si>
  <si>
    <t>Montážní práce a materiál</t>
  </si>
  <si>
    <t xml:space="preserve">ZAPŮJČENÍ PŘECHODNÉHO DOPRAVNÍHO ZNAČENÍ vč. všech příslušenství </t>
  </si>
  <si>
    <t xml:space="preserve">ZAPŮJČENÍ PŘECHODNÉHO DOPRAVNÍHO ZNAČENÍ vč. všech příslušenství na společenské akce pořádané městským obvodem </t>
  </si>
  <si>
    <t>směrové 700 x 200 (+ šipka)</t>
  </si>
  <si>
    <t>směrové 1100 x 330 (+ šipka)</t>
  </si>
  <si>
    <t>směrové 1100 x 500 (+ šipka)</t>
  </si>
  <si>
    <t>směrové 1300 x 330 (+ šipka)</t>
  </si>
  <si>
    <t>směrové 1300 x 500 (+ šipka)</t>
  </si>
  <si>
    <t xml:space="preserve"> obdélník 800 x 300</t>
  </si>
  <si>
    <t>obdélník 1000 x 500</t>
  </si>
  <si>
    <t xml:space="preserve"> dopr. zrcadlo kulaté 600</t>
  </si>
  <si>
    <t xml:space="preserve"> dopr. zrcadlo kulaté 750</t>
  </si>
  <si>
    <t xml:space="preserve"> dopr.zrc.obdél. 400 x 600</t>
  </si>
  <si>
    <t>Montáž Z11 betonáží</t>
  </si>
  <si>
    <t>Směrový sloupek 1200mm Z11a,b - bílý</t>
  </si>
  <si>
    <t>Směrový sloupek 1200mm Z11c,d - červený</t>
  </si>
  <si>
    <t>Směrový sloupek 1200mm Z11e,f - modrý</t>
  </si>
  <si>
    <t>Směrový sloupek 1200mm Z11g - červený</t>
  </si>
  <si>
    <t>Z 4</t>
  </si>
  <si>
    <t>Sloupek 2m, ČB polep</t>
  </si>
  <si>
    <t>Sloupek 1m, ČB polep</t>
  </si>
  <si>
    <t>Podstavec 28kg</t>
  </si>
  <si>
    <t>Podstavec 18kg</t>
  </si>
  <si>
    <t>montáž+demontáž Z4</t>
  </si>
  <si>
    <t>montáž+demontáž DZ nad 1m2</t>
  </si>
  <si>
    <t>Jednorázová úprava textu v IP22</t>
  </si>
  <si>
    <t>Jednorázová úprava textu v E13</t>
  </si>
  <si>
    <t>Montáž a demontáž Z4</t>
  </si>
  <si>
    <t>Montáž + demontáž Z4</t>
  </si>
  <si>
    <t>Podstavec 28 kg</t>
  </si>
  <si>
    <t>Podstavec 18 kg</t>
  </si>
  <si>
    <t>Zneplatnění DZ</t>
  </si>
  <si>
    <t>Demontáž zahrazovacího sloupku</t>
  </si>
  <si>
    <t>Zpětná montáž zahrazovacího sloupku</t>
  </si>
  <si>
    <t xml:space="preserve">Z 4 + VS 1 </t>
  </si>
  <si>
    <t xml:space="preserve">Z  4 </t>
  </si>
  <si>
    <t>Z4b</t>
  </si>
  <si>
    <t>Z4 + VS1</t>
  </si>
  <si>
    <t>montáž+demontáž DZ, Z2, VS1</t>
  </si>
  <si>
    <t>zahrazovací sloupek FeZn 60mm, délka 1,5m, červenobílý reflexní polep (7 letá fólie) v délce 1m, vč. víčka</t>
  </si>
  <si>
    <t>Provedení prolisovaná s dvojitým ohybem, retroreflexní folie třída 1, životnost 7 let</t>
  </si>
  <si>
    <t xml:space="preserve">Nabídková cena bez DPH v Kč za 3 roky plnění – položky kat. C </t>
  </si>
  <si>
    <t>Nabídková cena bez DPH v Kč za 3 roky plnění – položky kat. B</t>
  </si>
  <si>
    <t>Nabídková cena bez DPH v Kč za 3 roky plnění – položky kat. A</t>
  </si>
  <si>
    <t xml:space="preserve"> směrové 1000 x 200 - jednostranné</t>
  </si>
  <si>
    <t xml:space="preserve"> směrové 1000 x 200 - oboustranné</t>
  </si>
  <si>
    <t xml:space="preserve"> směrové 550 x 200 (+ šipka)</t>
  </si>
  <si>
    <t>čtverec 500 x 500 (fol.tř.3) zvýrazněný fluroescenčním rámem 750 x 750</t>
  </si>
  <si>
    <t>odstranění vdz - broušením</t>
  </si>
  <si>
    <t>odstranění vdz - začerněním</t>
  </si>
  <si>
    <t>zpomal. práh -konc.díl  210x420x50mm</t>
  </si>
  <si>
    <t>zpomal. práh-konc.díl, žlutý 210x420x50mm</t>
  </si>
  <si>
    <t>zpomal. práh-střední díl 500x420x50mm</t>
  </si>
  <si>
    <t>zpomal. práh-střední díl, žlutý 500x420x50mm</t>
  </si>
  <si>
    <t>kotevní materiál pro zpomal.práh</t>
  </si>
  <si>
    <t>zpomal. polštář-malý, žlutý 420x50mm</t>
  </si>
  <si>
    <t>Montáž a demontáž DZ, Z2, VS1 (vč. úpravy textu)</t>
  </si>
  <si>
    <t>Montáž a demontáž DZ nad 1m2 (vč.úpravy textu)</t>
  </si>
  <si>
    <t xml:space="preserve">CELKEM za 10 dní </t>
  </si>
  <si>
    <r>
      <t xml:space="preserve">Doba trvání akce – 10 dnů v roce (pro vánoční strom); </t>
    </r>
    <r>
      <rPr>
        <sz val="11"/>
        <rFont val="Calibri"/>
        <family val="2"/>
        <scheme val="minor"/>
      </rPr>
      <t>pozn. montáže zahrnuty v předchozí tabulce</t>
    </r>
  </si>
  <si>
    <r>
      <t xml:space="preserve">Doba trvání akce – 13 dnů v roce (Road Cirkus); </t>
    </r>
    <r>
      <rPr>
        <sz val="11"/>
        <rFont val="Calibri"/>
        <family val="2"/>
        <scheme val="minor"/>
      </rPr>
      <t>pozn. montáže zahrnuty v předchozí tabulce</t>
    </r>
  </si>
  <si>
    <t>DOPRAVNÍHO  ZNAČENÍ</t>
  </si>
  <si>
    <t>Statutární město Ostrava - městský obvod Ostrava - Jih</t>
  </si>
  <si>
    <t>PŘIBLIŽNÝ  ROČNÍ  ROZSAH  PRACÍ  NA ÚDRŽBĚ  A  REALIZACI NOVÉHO</t>
  </si>
  <si>
    <t>Kč</t>
  </si>
  <si>
    <t>zahrazující červeno-bílá páska - vč. zahrazení (m)</t>
  </si>
  <si>
    <t xml:space="preserve">Doba trvání pronájmu na 1 den v roce (označení havarijní situace na komunikaci) </t>
  </si>
  <si>
    <t>Doba trvání akce – 1 den v roce (pro ohňostroj)</t>
  </si>
  <si>
    <t>Doba trvání akce – 1 den v roce (pro vánoční strom)</t>
  </si>
  <si>
    <t>Doba trvání akce – 1 den v roce (Road Cirkus)</t>
  </si>
  <si>
    <t>Doba trvání akce – 4 dny v roce (slavnosti piva)</t>
  </si>
  <si>
    <t>Doba trvání akce – 11 dnů v roce (slavnosti piva)</t>
  </si>
  <si>
    <t>montáž Al patky - vč.výkopu a betonáže (ks)</t>
  </si>
  <si>
    <r>
      <t xml:space="preserve">Pozn.: Konání ohňostroje se historicky realizuje </t>
    </r>
    <r>
      <rPr>
        <b/>
        <sz val="11"/>
        <color theme="1"/>
        <rFont val="Calibri"/>
        <family val="2"/>
        <scheme val="minor"/>
      </rPr>
      <t>1. den v Novém roce, v 18:00 hod,</t>
    </r>
    <r>
      <rPr>
        <sz val="11"/>
        <color theme="1"/>
        <rFont val="Calibri"/>
        <family val="2"/>
        <scheme val="minor"/>
      </rPr>
      <t xml:space="preserve"> na kruh. objezdu v Hrabůvce; dopravní značení se musí dopředu rozmístit a cca 2 hod před zahájením ohňostroje se DZ ustaví a po ukončení ohňostroje se DZ zruší (např. položí na zem, odveze se).</t>
    </r>
  </si>
  <si>
    <t>čtverec 500 x 500 (fol.tř.3) zvýrazněný fluorescenčním rámem 750 x 750</t>
  </si>
  <si>
    <t>trojúhelník 900 (fol.tř.3) zvýrazněný fluorescenčním rámem 1000 x 1000</t>
  </si>
  <si>
    <t>kruh 700 (fol.tř.3) zvýrazněný fluorescenčním rámem 1000 x 1000</t>
  </si>
  <si>
    <t>P4 900 (fol.tř.3) zvýrazněná fluorescenčním rámem 1250</t>
  </si>
  <si>
    <t>P6 700 (fol.tř.3) zvýrazněná fluorescenčním rámem 900</t>
  </si>
  <si>
    <t>demontáž sloupku z patky (ks)</t>
  </si>
  <si>
    <t>montáž sloupku do patky (ks)</t>
  </si>
  <si>
    <t>montáž sloupku - vč. výkopu a betonáže (ks)</t>
  </si>
  <si>
    <t>demontáž sloupku (ks)</t>
  </si>
  <si>
    <t>montáž DZ do 1 m2 (ks)</t>
  </si>
  <si>
    <t>demontáž DZ (ks)</t>
  </si>
  <si>
    <t>rovnání sloupku (ks)</t>
  </si>
  <si>
    <t>rovnání DZ (ks)</t>
  </si>
  <si>
    <t>demontáž Al patky (ks)</t>
  </si>
  <si>
    <r>
      <t>kotevní šroub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 Al patku - délka min. 330mm - vč. spoj. mat. (ks)</t>
    </r>
  </si>
  <si>
    <t>montáž DZ nad 1 m2 (ks)</t>
  </si>
  <si>
    <t>sloupek FeZn 60mm, délka 2,0m - 2,9m (ks)</t>
  </si>
  <si>
    <t>sloupek FeZn 60mm, délka 3,0m - 3,4m (ks)</t>
  </si>
  <si>
    <t>sloupek FeZn 60mm, délka 3,5m - 3,9m (ks)</t>
  </si>
  <si>
    <t>sloupek FeZn 60mm, délka 4m - 4,8m (ks)</t>
  </si>
  <si>
    <t xml:space="preserve"> víčko na sloupek (ks)</t>
  </si>
  <si>
    <t xml:space="preserve"> objímka Zn 60mm vč. spoj. mat. (ks)</t>
  </si>
  <si>
    <t>patka Al 4 bodová (ks)</t>
  </si>
  <si>
    <t>patka Al 3 bodová (ks)</t>
  </si>
  <si>
    <t>montáž zahrazovacího sloupku - vč. výkopu a betonáže (ks)</t>
  </si>
  <si>
    <t xml:space="preserve">Sloupek 1m, ČB polep </t>
  </si>
  <si>
    <t>VZ 64.23</t>
  </si>
  <si>
    <t xml:space="preserve"> čtverec 1000 x 1000</t>
  </si>
  <si>
    <t xml:space="preserve"> čtverec 750 x 750</t>
  </si>
  <si>
    <t>zpomal. práh -konc.díl  210x420x30mm</t>
  </si>
  <si>
    <t>zpomal. práh-konc.díl, žlutý 210x420x30mm</t>
  </si>
  <si>
    <t>zpomal. práh-střední díl 500x420x30mm</t>
  </si>
  <si>
    <t>zpomal. práh-střední díl, žlutý 500x420x30mm</t>
  </si>
  <si>
    <t>zpomal. práh -konc.díl  210x420x60mm</t>
  </si>
  <si>
    <t>zpomal. práh-konc.díl, žlutý 210x420x60mm</t>
  </si>
  <si>
    <t>zpomal. práh-střední díl 500x420x60mm</t>
  </si>
  <si>
    <t>zpomal. práh-střední díl, žlutý 500x420x60mm</t>
  </si>
  <si>
    <t>Baliseta Z11h</t>
  </si>
  <si>
    <t>montáž Balisety vč. kotvy</t>
  </si>
  <si>
    <t>demontáž Balisety</t>
  </si>
  <si>
    <t xml:space="preserve">Betonová zábrana (citybloc); 44 x 50 x 200 cm </t>
  </si>
  <si>
    <t>umístění Betonové zábrany</t>
  </si>
  <si>
    <t>odvoz Betonové zábrany (areál tech. služeb)</t>
  </si>
  <si>
    <t xml:space="preserve">Příloha č. 1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</si>
</sst>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ill="1"/>
    <xf numFmtId="0" fontId="5" fillId="0" borderId="2" xfId="0" applyFont="1" applyBorder="1" applyAlignment="1">
      <alignment vertical="top" wrapText="1"/>
    </xf>
    <xf numFmtId="0" fontId="0" fillId="0" borderId="9" xfId="0" applyFont="1" applyBorder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/>
    <xf numFmtId="0" fontId="0" fillId="0" borderId="9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4" fontId="2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/>
    <xf numFmtId="0" fontId="5" fillId="0" borderId="9" xfId="0" applyFont="1" applyBorder="1"/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0" fontId="8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8" fillId="5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5" fillId="0" borderId="18" xfId="0" applyNumberFormat="1" applyFont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7" borderId="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9" fillId="8" borderId="2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3"/>
  <sheetViews>
    <sheetView tabSelected="1" zoomScale="120" zoomScaleNormal="120" workbookViewId="0" topLeftCell="A1">
      <selection activeCell="A7" sqref="A7"/>
    </sheetView>
  </sheetViews>
  <sheetFormatPr defaultColWidth="9.140625" defaultRowHeight="15"/>
  <cols>
    <col min="1" max="1" width="41.421875" style="0" customWidth="1"/>
    <col min="2" max="2" width="15.421875" style="0" customWidth="1"/>
    <col min="3" max="3" width="22.7109375" style="0" customWidth="1"/>
    <col min="4" max="4" width="25.140625" style="0" customWidth="1"/>
  </cols>
  <sheetData>
    <row r="1" ht="15">
      <c r="D1" s="10" t="s">
        <v>239</v>
      </c>
    </row>
    <row r="2" spans="2:4" ht="15" customHeight="1">
      <c r="B2" s="130" t="s">
        <v>256</v>
      </c>
      <c r="C2" s="130"/>
      <c r="D2" s="130"/>
    </row>
    <row r="3" ht="15.8" thickBot="1"/>
    <row r="4" spans="1:4" ht="27" customHeight="1" thickTop="1">
      <c r="A4" s="136" t="s">
        <v>202</v>
      </c>
      <c r="B4" s="137"/>
      <c r="C4" s="137"/>
      <c r="D4" s="138"/>
    </row>
    <row r="5" spans="1:4" ht="19.55" customHeight="1">
      <c r="A5" s="139" t="s">
        <v>200</v>
      </c>
      <c r="B5" s="140"/>
      <c r="C5" s="140"/>
      <c r="D5" s="141"/>
    </row>
    <row r="6" spans="1:4" ht="27" customHeight="1" thickBot="1">
      <c r="A6" s="142" t="s">
        <v>201</v>
      </c>
      <c r="B6" s="143"/>
      <c r="C6" s="143"/>
      <c r="D6" s="144"/>
    </row>
    <row r="7" spans="1:4" ht="39.9" customHeight="1" thickBot="1" thickTop="1">
      <c r="A7" s="66" t="s">
        <v>134</v>
      </c>
      <c r="B7" s="148" t="s">
        <v>133</v>
      </c>
      <c r="C7" s="149"/>
      <c r="D7" s="150"/>
    </row>
    <row r="8" spans="1:4" ht="25" customHeight="1" thickTop="1">
      <c r="A8" s="118" t="s">
        <v>135</v>
      </c>
      <c r="B8" s="119"/>
      <c r="C8" s="119"/>
      <c r="D8" s="120"/>
    </row>
    <row r="9" spans="1:4" ht="25" customHeight="1">
      <c r="A9" s="151" t="s">
        <v>179</v>
      </c>
      <c r="B9" s="152"/>
      <c r="C9" s="152"/>
      <c r="D9" s="153"/>
    </row>
    <row r="10" spans="1:4" ht="22.6" customHeight="1">
      <c r="A10" s="34" t="s">
        <v>0</v>
      </c>
      <c r="B10" s="13" t="s">
        <v>1</v>
      </c>
      <c r="C10" s="12" t="s">
        <v>2</v>
      </c>
      <c r="D10" s="12" t="s">
        <v>3</v>
      </c>
    </row>
    <row r="11" spans="1:4" ht="15">
      <c r="A11" s="6"/>
      <c r="B11" s="6"/>
      <c r="C11" s="7" t="s">
        <v>4</v>
      </c>
      <c r="D11" s="65" t="s">
        <v>203</v>
      </c>
    </row>
    <row r="12" spans="1:4" ht="15">
      <c r="A12" s="49" t="s">
        <v>26</v>
      </c>
      <c r="B12" s="52">
        <v>40</v>
      </c>
      <c r="C12" s="90"/>
      <c r="D12" s="28">
        <f>B12*C12</f>
        <v>0</v>
      </c>
    </row>
    <row r="13" spans="1:4" ht="15">
      <c r="A13" s="49" t="s">
        <v>25</v>
      </c>
      <c r="B13" s="52">
        <v>40</v>
      </c>
      <c r="C13" s="90"/>
      <c r="D13" s="28">
        <f aca="true" t="shared" si="0" ref="D13:D36">B13*C13</f>
        <v>0</v>
      </c>
    </row>
    <row r="14" spans="1:4" ht="15">
      <c r="A14" s="49" t="s">
        <v>28</v>
      </c>
      <c r="B14" s="52">
        <v>25</v>
      </c>
      <c r="C14" s="90"/>
      <c r="D14" s="28">
        <f t="shared" si="0"/>
        <v>0</v>
      </c>
    </row>
    <row r="15" spans="1:4" ht="15">
      <c r="A15" s="49" t="s">
        <v>241</v>
      </c>
      <c r="B15" s="52">
        <v>25</v>
      </c>
      <c r="C15" s="90"/>
      <c r="D15" s="28">
        <f t="shared" si="0"/>
        <v>0</v>
      </c>
    </row>
    <row r="16" spans="1:4" ht="15">
      <c r="A16" s="49" t="s">
        <v>240</v>
      </c>
      <c r="B16" s="52">
        <v>25</v>
      </c>
      <c r="C16" s="90"/>
      <c r="D16" s="28">
        <f t="shared" si="0"/>
        <v>0</v>
      </c>
    </row>
    <row r="17" spans="1:4" ht="15">
      <c r="A17" s="49" t="s">
        <v>29</v>
      </c>
      <c r="B17" s="52">
        <v>25</v>
      </c>
      <c r="C17" s="90"/>
      <c r="D17" s="28">
        <f t="shared" si="0"/>
        <v>0</v>
      </c>
    </row>
    <row r="18" spans="1:4" ht="15">
      <c r="A18" s="49" t="s">
        <v>32</v>
      </c>
      <c r="B18" s="52">
        <v>25</v>
      </c>
      <c r="C18" s="90"/>
      <c r="D18" s="28">
        <f t="shared" si="0"/>
        <v>0</v>
      </c>
    </row>
    <row r="19" spans="1:4" ht="15">
      <c r="A19" s="49" t="s">
        <v>33</v>
      </c>
      <c r="B19" s="52">
        <v>25</v>
      </c>
      <c r="C19" s="90"/>
      <c r="D19" s="28">
        <f t="shared" si="0"/>
        <v>0</v>
      </c>
    </row>
    <row r="20" spans="1:4" ht="15">
      <c r="A20" s="49" t="s">
        <v>27</v>
      </c>
      <c r="B20" s="52">
        <v>25</v>
      </c>
      <c r="C20" s="90"/>
      <c r="D20" s="28">
        <f t="shared" si="0"/>
        <v>0</v>
      </c>
    </row>
    <row r="21" spans="1:4" ht="15">
      <c r="A21" s="49" t="s">
        <v>30</v>
      </c>
      <c r="B21" s="52">
        <v>25</v>
      </c>
      <c r="C21" s="90"/>
      <c r="D21" s="28">
        <f t="shared" si="0"/>
        <v>0</v>
      </c>
    </row>
    <row r="22" spans="1:4" ht="15">
      <c r="A22" s="49" t="s">
        <v>31</v>
      </c>
      <c r="B22" s="52">
        <v>25</v>
      </c>
      <c r="C22" s="90"/>
      <c r="D22" s="28">
        <f t="shared" si="0"/>
        <v>0</v>
      </c>
    </row>
    <row r="23" spans="1:4" ht="15">
      <c r="A23" s="49" t="s">
        <v>147</v>
      </c>
      <c r="B23" s="52">
        <v>20</v>
      </c>
      <c r="C23" s="90"/>
      <c r="D23" s="28">
        <f t="shared" si="0"/>
        <v>0</v>
      </c>
    </row>
    <row r="24" spans="1:4" ht="15">
      <c r="A24" s="49" t="s">
        <v>148</v>
      </c>
      <c r="B24" s="52">
        <v>25</v>
      </c>
      <c r="C24" s="90"/>
      <c r="D24" s="28">
        <f t="shared" si="0"/>
        <v>0</v>
      </c>
    </row>
    <row r="25" spans="1:4" ht="15" customHeight="1">
      <c r="A25" s="50" t="s">
        <v>183</v>
      </c>
      <c r="B25" s="52">
        <v>25</v>
      </c>
      <c r="C25" s="90"/>
      <c r="D25" s="28">
        <f t="shared" si="0"/>
        <v>0</v>
      </c>
    </row>
    <row r="26" spans="1:4" ht="15" customHeight="1">
      <c r="A26" s="50" t="s">
        <v>184</v>
      </c>
      <c r="B26" s="52">
        <v>20</v>
      </c>
      <c r="C26" s="90"/>
      <c r="D26" s="28">
        <f t="shared" si="0"/>
        <v>0</v>
      </c>
    </row>
    <row r="27" spans="1:4" ht="15">
      <c r="A27" s="50" t="s">
        <v>185</v>
      </c>
      <c r="B27" s="52">
        <v>25</v>
      </c>
      <c r="C27" s="90"/>
      <c r="D27" s="28">
        <f t="shared" si="0"/>
        <v>0</v>
      </c>
    </row>
    <row r="28" spans="1:4" ht="15">
      <c r="A28" s="50" t="s">
        <v>142</v>
      </c>
      <c r="B28" s="52">
        <v>25</v>
      </c>
      <c r="C28" s="90"/>
      <c r="D28" s="28">
        <f t="shared" si="0"/>
        <v>0</v>
      </c>
    </row>
    <row r="29" spans="1:4" ht="15">
      <c r="A29" s="50" t="s">
        <v>143</v>
      </c>
      <c r="B29" s="52">
        <v>25</v>
      </c>
      <c r="C29" s="90"/>
      <c r="D29" s="28">
        <f t="shared" si="0"/>
        <v>0</v>
      </c>
    </row>
    <row r="30" spans="1:4" ht="15">
      <c r="A30" s="50" t="s">
        <v>144</v>
      </c>
      <c r="B30" s="52">
        <v>25</v>
      </c>
      <c r="C30" s="90"/>
      <c r="D30" s="28">
        <f t="shared" si="0"/>
        <v>0</v>
      </c>
    </row>
    <row r="31" spans="1:4" ht="15">
      <c r="A31" s="50" t="s">
        <v>145</v>
      </c>
      <c r="B31" s="52">
        <v>25</v>
      </c>
      <c r="C31" s="90"/>
      <c r="D31" s="28">
        <f t="shared" si="0"/>
        <v>0</v>
      </c>
    </row>
    <row r="32" spans="1:4" ht="15">
      <c r="A32" s="50" t="s">
        <v>146</v>
      </c>
      <c r="B32" s="52">
        <v>25</v>
      </c>
      <c r="C32" s="90"/>
      <c r="D32" s="28">
        <f t="shared" si="0"/>
        <v>0</v>
      </c>
    </row>
    <row r="33" spans="1:4" ht="30.1" customHeight="1">
      <c r="A33" s="51" t="s">
        <v>213</v>
      </c>
      <c r="B33" s="52">
        <v>20</v>
      </c>
      <c r="C33" s="90"/>
      <c r="D33" s="28">
        <f t="shared" si="0"/>
        <v>0</v>
      </c>
    </row>
    <row r="34" spans="1:4" ht="30.1" customHeight="1">
      <c r="A34" s="51" t="s">
        <v>214</v>
      </c>
      <c r="B34" s="52">
        <v>20</v>
      </c>
      <c r="C34" s="90"/>
      <c r="D34" s="28">
        <f t="shared" si="0"/>
        <v>0</v>
      </c>
    </row>
    <row r="35" spans="1:4" ht="30.1" customHeight="1">
      <c r="A35" s="51" t="s">
        <v>215</v>
      </c>
      <c r="B35" s="52">
        <v>20</v>
      </c>
      <c r="C35" s="90"/>
      <c r="D35" s="28">
        <f t="shared" si="0"/>
        <v>0</v>
      </c>
    </row>
    <row r="36" spans="1:4" ht="30.1" customHeight="1">
      <c r="A36" s="51" t="s">
        <v>216</v>
      </c>
      <c r="B36" s="52">
        <v>20</v>
      </c>
      <c r="C36" s="90"/>
      <c r="D36" s="28">
        <f t="shared" si="0"/>
        <v>0</v>
      </c>
    </row>
    <row r="37" spans="1:4" ht="30.1" customHeight="1" thickBot="1">
      <c r="A37" s="51" t="s">
        <v>217</v>
      </c>
      <c r="B37" s="52">
        <v>20</v>
      </c>
      <c r="C37" s="90"/>
      <c r="D37" s="28">
        <f>B37*C37</f>
        <v>0</v>
      </c>
    </row>
    <row r="38" spans="1:4" ht="16.5" customHeight="1" thickBot="1" thickTop="1">
      <c r="A38" s="35" t="s">
        <v>6</v>
      </c>
      <c r="B38" s="9"/>
      <c r="C38" s="36"/>
      <c r="D38" s="37">
        <f>SUM(D12:D37)</f>
        <v>0</v>
      </c>
    </row>
    <row r="39" spans="1:4" ht="17.35" customHeight="1" thickTop="1">
      <c r="A39" s="1"/>
      <c r="B39" s="1"/>
      <c r="C39" s="1"/>
      <c r="D39" s="1"/>
    </row>
    <row r="40" spans="1:4" ht="25" customHeight="1">
      <c r="A40" s="118" t="s">
        <v>139</v>
      </c>
      <c r="B40" s="119"/>
      <c r="C40" s="119"/>
      <c r="D40" s="120"/>
    </row>
    <row r="41" spans="1:4" ht="15">
      <c r="A41" s="34" t="s">
        <v>0</v>
      </c>
      <c r="B41" s="13" t="s">
        <v>17</v>
      </c>
      <c r="C41" s="12" t="s">
        <v>2</v>
      </c>
      <c r="D41" s="12" t="s">
        <v>3</v>
      </c>
    </row>
    <row r="42" spans="1:4" ht="15">
      <c r="A42" s="6"/>
      <c r="B42" s="7" t="s">
        <v>8</v>
      </c>
      <c r="C42" s="7" t="s">
        <v>9</v>
      </c>
      <c r="D42" s="65" t="s">
        <v>203</v>
      </c>
    </row>
    <row r="43" spans="1:4" ht="15" customHeight="1">
      <c r="A43" s="50" t="s">
        <v>211</v>
      </c>
      <c r="B43" s="52">
        <v>100</v>
      </c>
      <c r="C43" s="90"/>
      <c r="D43" s="53">
        <f aca="true" t="shared" si="1" ref="D43:D47">B43*C43</f>
        <v>0</v>
      </c>
    </row>
    <row r="44" spans="1:4" ht="15">
      <c r="A44" s="49" t="s">
        <v>218</v>
      </c>
      <c r="B44" s="52">
        <v>50</v>
      </c>
      <c r="C44" s="90"/>
      <c r="D44" s="53">
        <f t="shared" si="1"/>
        <v>0</v>
      </c>
    </row>
    <row r="45" spans="1:4" ht="15">
      <c r="A45" s="49" t="s">
        <v>219</v>
      </c>
      <c r="B45" s="52">
        <v>100</v>
      </c>
      <c r="C45" s="90"/>
      <c r="D45" s="53">
        <f t="shared" si="1"/>
        <v>0</v>
      </c>
    </row>
    <row r="46" spans="1:4" ht="15">
      <c r="A46" s="49" t="s">
        <v>220</v>
      </c>
      <c r="B46" s="52">
        <v>200</v>
      </c>
      <c r="C46" s="90"/>
      <c r="D46" s="53">
        <f t="shared" si="1"/>
        <v>0</v>
      </c>
    </row>
    <row r="47" spans="1:4" ht="15">
      <c r="A47" s="49" t="s">
        <v>221</v>
      </c>
      <c r="B47" s="52">
        <v>150</v>
      </c>
      <c r="C47" s="90"/>
      <c r="D47" s="53">
        <f t="shared" si="1"/>
        <v>0</v>
      </c>
    </row>
    <row r="48" spans="1:4" ht="15">
      <c r="A48" s="49" t="s">
        <v>222</v>
      </c>
      <c r="B48" s="52">
        <v>310</v>
      </c>
      <c r="C48" s="90"/>
      <c r="D48" s="53">
        <f>B48*C48</f>
        <v>0</v>
      </c>
    </row>
    <row r="49" spans="1:4" ht="15">
      <c r="A49" s="49" t="s">
        <v>223</v>
      </c>
      <c r="B49" s="52">
        <v>150</v>
      </c>
      <c r="C49" s="90"/>
      <c r="D49" s="53">
        <f aca="true" t="shared" si="2" ref="D49:D63">B49*C49</f>
        <v>0</v>
      </c>
    </row>
    <row r="50" spans="1:4" ht="15">
      <c r="A50" s="49" t="s">
        <v>224</v>
      </c>
      <c r="B50" s="52">
        <v>20</v>
      </c>
      <c r="C50" s="90"/>
      <c r="D50" s="53">
        <f t="shared" si="2"/>
        <v>0</v>
      </c>
    </row>
    <row r="51" spans="1:4" ht="15">
      <c r="A51" s="49" t="s">
        <v>225</v>
      </c>
      <c r="B51" s="52">
        <v>20</v>
      </c>
      <c r="C51" s="90"/>
      <c r="D51" s="53">
        <f t="shared" si="2"/>
        <v>0</v>
      </c>
    </row>
    <row r="52" spans="1:4" ht="15">
      <c r="A52" s="50" t="s">
        <v>204</v>
      </c>
      <c r="B52" s="52">
        <v>500</v>
      </c>
      <c r="C52" s="90"/>
      <c r="D52" s="53">
        <f t="shared" si="2"/>
        <v>0</v>
      </c>
    </row>
    <row r="53" spans="1:5" ht="15">
      <c r="A53" s="49" t="s">
        <v>226</v>
      </c>
      <c r="B53" s="52">
        <v>50</v>
      </c>
      <c r="C53" s="90"/>
      <c r="D53" s="68">
        <f t="shared" si="2"/>
        <v>0</v>
      </c>
      <c r="E53" s="54"/>
    </row>
    <row r="54" spans="1:4" ht="28.55">
      <c r="A54" s="50" t="s">
        <v>227</v>
      </c>
      <c r="B54" s="52">
        <v>300</v>
      </c>
      <c r="C54" s="90"/>
      <c r="D54" s="53">
        <f t="shared" si="2"/>
        <v>0</v>
      </c>
    </row>
    <row r="55" spans="1:4" ht="15">
      <c r="A55" s="49" t="s">
        <v>228</v>
      </c>
      <c r="B55" s="52">
        <v>10</v>
      </c>
      <c r="C55" s="90"/>
      <c r="D55" s="53">
        <f t="shared" si="2"/>
        <v>0</v>
      </c>
    </row>
    <row r="56" spans="1:4" ht="15">
      <c r="A56" s="50" t="s">
        <v>229</v>
      </c>
      <c r="B56" s="52">
        <v>80</v>
      </c>
      <c r="C56" s="90"/>
      <c r="D56" s="53">
        <f t="shared" si="2"/>
        <v>0</v>
      </c>
    </row>
    <row r="57" spans="1:4" ht="15">
      <c r="A57" s="50" t="s">
        <v>230</v>
      </c>
      <c r="B57" s="52">
        <v>60</v>
      </c>
      <c r="C57" s="90"/>
      <c r="D57" s="53">
        <f t="shared" si="2"/>
        <v>0</v>
      </c>
    </row>
    <row r="58" spans="1:4" ht="15">
      <c r="A58" s="50" t="s">
        <v>231</v>
      </c>
      <c r="B58" s="52">
        <v>70</v>
      </c>
      <c r="C58" s="90"/>
      <c r="D58" s="28">
        <f t="shared" si="2"/>
        <v>0</v>
      </c>
    </row>
    <row r="59" spans="1:9" ht="15" customHeight="1">
      <c r="A59" s="50" t="s">
        <v>232</v>
      </c>
      <c r="B59" s="52">
        <v>120</v>
      </c>
      <c r="C59" s="90"/>
      <c r="D59" s="28">
        <f t="shared" si="2"/>
        <v>0</v>
      </c>
      <c r="E59" s="45"/>
      <c r="F59" s="46"/>
      <c r="G59" s="46"/>
      <c r="H59" s="46"/>
      <c r="I59" s="46"/>
    </row>
    <row r="60" spans="1:9" ht="15" customHeight="1">
      <c r="A60" s="3" t="s">
        <v>233</v>
      </c>
      <c r="B60" s="38">
        <v>310</v>
      </c>
      <c r="C60" s="90"/>
      <c r="D60" s="28">
        <f t="shared" si="2"/>
        <v>0</v>
      </c>
      <c r="E60" s="45"/>
      <c r="F60" s="46"/>
      <c r="G60" s="46"/>
      <c r="H60" s="46"/>
      <c r="I60" s="46"/>
    </row>
    <row r="61" spans="1:9" ht="15" customHeight="1">
      <c r="A61" s="3" t="s">
        <v>234</v>
      </c>
      <c r="B61" s="38">
        <v>670</v>
      </c>
      <c r="C61" s="90"/>
      <c r="D61" s="28">
        <f t="shared" si="2"/>
        <v>0</v>
      </c>
      <c r="E61" s="45"/>
      <c r="F61" s="46"/>
      <c r="G61" s="46"/>
      <c r="H61" s="46"/>
      <c r="I61" s="46"/>
    </row>
    <row r="62" spans="1:9" ht="15" customHeight="1">
      <c r="A62" s="49" t="s">
        <v>235</v>
      </c>
      <c r="B62" s="52">
        <v>70</v>
      </c>
      <c r="C62" s="90"/>
      <c r="D62" s="28">
        <f t="shared" si="2"/>
        <v>0</v>
      </c>
      <c r="E62" s="45"/>
      <c r="F62" s="46"/>
      <c r="G62" s="46"/>
      <c r="H62" s="46"/>
      <c r="I62" s="46"/>
    </row>
    <row r="63" spans="1:9" ht="15" customHeight="1">
      <c r="A63" s="49" t="s">
        <v>236</v>
      </c>
      <c r="B63" s="52">
        <v>30</v>
      </c>
      <c r="C63" s="90"/>
      <c r="D63" s="28">
        <f t="shared" si="2"/>
        <v>0</v>
      </c>
      <c r="E63" s="45"/>
      <c r="F63" s="46"/>
      <c r="G63" s="46"/>
      <c r="H63" s="46"/>
      <c r="I63" s="46"/>
    </row>
    <row r="64" spans="1:4" ht="45" customHeight="1">
      <c r="A64" s="51" t="s">
        <v>178</v>
      </c>
      <c r="B64" s="52">
        <v>30</v>
      </c>
      <c r="C64" s="90"/>
      <c r="D64" s="28">
        <f aca="true" t="shared" si="3" ref="D64:D65">B64*C64</f>
        <v>0</v>
      </c>
    </row>
    <row r="65" spans="1:4" ht="29.25" thickBot="1">
      <c r="A65" s="50" t="s">
        <v>237</v>
      </c>
      <c r="B65" s="52">
        <v>30</v>
      </c>
      <c r="C65" s="90"/>
      <c r="D65" s="28">
        <f t="shared" si="3"/>
        <v>0</v>
      </c>
    </row>
    <row r="66" spans="1:4" ht="16.5" customHeight="1" thickBot="1" thickTop="1">
      <c r="A66" s="35" t="s">
        <v>6</v>
      </c>
      <c r="B66" s="9"/>
      <c r="C66" s="36"/>
      <c r="D66" s="37">
        <f>SUM(D43:D65)</f>
        <v>0</v>
      </c>
    </row>
    <row r="67" ht="22.6" customHeight="1" thickTop="1"/>
    <row r="68" spans="1:4" ht="25" customHeight="1">
      <c r="A68" s="118" t="s">
        <v>136</v>
      </c>
      <c r="B68" s="119"/>
      <c r="C68" s="119"/>
      <c r="D68" s="120"/>
    </row>
    <row r="69" spans="1:4" ht="15">
      <c r="A69" s="34" t="s">
        <v>0</v>
      </c>
      <c r="B69" s="13" t="s">
        <v>7</v>
      </c>
      <c r="C69" s="12" t="s">
        <v>2</v>
      </c>
      <c r="D69" s="12" t="s">
        <v>3</v>
      </c>
    </row>
    <row r="70" spans="1:4" ht="15">
      <c r="A70" s="6"/>
      <c r="B70" s="7" t="s">
        <v>8</v>
      </c>
      <c r="C70" s="7" t="s">
        <v>9</v>
      </c>
      <c r="D70" s="6" t="s">
        <v>5</v>
      </c>
    </row>
    <row r="71" spans="1:7" ht="15" customHeight="1">
      <c r="A71" s="50" t="s">
        <v>242</v>
      </c>
      <c r="B71" s="52">
        <v>5</v>
      </c>
      <c r="C71" s="90"/>
      <c r="D71" s="28">
        <f aca="true" t="shared" si="4" ref="D71:D114">B71*C71</f>
        <v>0</v>
      </c>
      <c r="E71" s="41"/>
      <c r="F71" s="42"/>
      <c r="G71" s="42"/>
    </row>
    <row r="72" spans="1:7" ht="15" customHeight="1">
      <c r="A72" s="50" t="s">
        <v>243</v>
      </c>
      <c r="B72" s="52">
        <v>5</v>
      </c>
      <c r="C72" s="90"/>
      <c r="D72" s="28">
        <f t="shared" si="4"/>
        <v>0</v>
      </c>
      <c r="E72" s="41"/>
      <c r="F72" s="42"/>
      <c r="G72" s="42"/>
    </row>
    <row r="73" spans="1:7" ht="15" customHeight="1">
      <c r="A73" s="50" t="s">
        <v>244</v>
      </c>
      <c r="B73" s="52">
        <v>20</v>
      </c>
      <c r="C73" s="90"/>
      <c r="D73" s="28">
        <f t="shared" si="4"/>
        <v>0</v>
      </c>
      <c r="E73" s="41"/>
      <c r="F73" s="42"/>
      <c r="G73" s="42"/>
    </row>
    <row r="74" spans="1:7" ht="15" customHeight="1">
      <c r="A74" s="50" t="s">
        <v>245</v>
      </c>
      <c r="B74" s="52">
        <v>20</v>
      </c>
      <c r="C74" s="90"/>
      <c r="D74" s="28">
        <f t="shared" si="4"/>
        <v>0</v>
      </c>
      <c r="E74" s="41"/>
      <c r="F74" s="42"/>
      <c r="G74" s="42"/>
    </row>
    <row r="75" spans="1:7" ht="15" customHeight="1">
      <c r="A75" s="50" t="s">
        <v>189</v>
      </c>
      <c r="B75" s="52">
        <v>10</v>
      </c>
      <c r="C75" s="90"/>
      <c r="D75" s="28">
        <f t="shared" si="4"/>
        <v>0</v>
      </c>
      <c r="E75" s="41"/>
      <c r="F75" s="42"/>
      <c r="G75" s="42"/>
    </row>
    <row r="76" spans="1:7" ht="15" customHeight="1">
      <c r="A76" s="50" t="s">
        <v>190</v>
      </c>
      <c r="B76" s="52">
        <v>10</v>
      </c>
      <c r="C76" s="90"/>
      <c r="D76" s="28">
        <f t="shared" si="4"/>
        <v>0</v>
      </c>
      <c r="E76" s="41"/>
      <c r="F76" s="42"/>
      <c r="G76" s="42"/>
    </row>
    <row r="77" spans="1:7" ht="15" customHeight="1">
      <c r="A77" s="50" t="s">
        <v>191</v>
      </c>
      <c r="B77" s="52">
        <v>40</v>
      </c>
      <c r="C77" s="90"/>
      <c r="D77" s="28">
        <f t="shared" si="4"/>
        <v>0</v>
      </c>
      <c r="E77" s="41"/>
      <c r="F77" s="42"/>
      <c r="G77" s="42"/>
    </row>
    <row r="78" spans="1:7" ht="15" customHeight="1">
      <c r="A78" s="50" t="s">
        <v>192</v>
      </c>
      <c r="B78" s="52">
        <v>40</v>
      </c>
      <c r="C78" s="90"/>
      <c r="D78" s="28">
        <f t="shared" si="4"/>
        <v>0</v>
      </c>
      <c r="E78" s="41"/>
      <c r="F78" s="42"/>
      <c r="G78" s="42"/>
    </row>
    <row r="79" spans="1:7" ht="15" customHeight="1">
      <c r="A79" s="50" t="s">
        <v>246</v>
      </c>
      <c r="B79" s="52">
        <v>5</v>
      </c>
      <c r="C79" s="90"/>
      <c r="D79" s="28">
        <f t="shared" si="4"/>
        <v>0</v>
      </c>
      <c r="E79" s="41"/>
      <c r="F79" s="42"/>
      <c r="G79" s="42"/>
    </row>
    <row r="80" spans="1:7" ht="15" customHeight="1">
      <c r="A80" s="50" t="s">
        <v>247</v>
      </c>
      <c r="B80" s="52">
        <v>5</v>
      </c>
      <c r="C80" s="90"/>
      <c r="D80" s="28">
        <f t="shared" si="4"/>
        <v>0</v>
      </c>
      <c r="E80" s="41"/>
      <c r="F80" s="42"/>
      <c r="G80" s="42"/>
    </row>
    <row r="81" spans="1:7" ht="15" customHeight="1">
      <c r="A81" s="50" t="s">
        <v>248</v>
      </c>
      <c r="B81" s="52">
        <v>20</v>
      </c>
      <c r="C81" s="90"/>
      <c r="D81" s="28">
        <f t="shared" si="4"/>
        <v>0</v>
      </c>
      <c r="E81" s="41"/>
      <c r="F81" s="42"/>
      <c r="G81" s="42"/>
    </row>
    <row r="82" spans="1:7" ht="15" customHeight="1">
      <c r="A82" s="50" t="s">
        <v>249</v>
      </c>
      <c r="B82" s="52">
        <v>20</v>
      </c>
      <c r="C82" s="90"/>
      <c r="D82" s="28">
        <f t="shared" si="4"/>
        <v>0</v>
      </c>
      <c r="E82" s="41"/>
      <c r="F82" s="42"/>
      <c r="G82" s="42"/>
    </row>
    <row r="83" spans="1:7" ht="15">
      <c r="A83" s="49" t="s">
        <v>126</v>
      </c>
      <c r="B83" s="52">
        <v>50</v>
      </c>
      <c r="C83" s="90"/>
      <c r="D83" s="28">
        <f t="shared" si="4"/>
        <v>0</v>
      </c>
      <c r="E83" s="41"/>
      <c r="F83" s="42"/>
      <c r="G83" s="42"/>
    </row>
    <row r="84" spans="1:7" ht="15">
      <c r="A84" s="49" t="s">
        <v>52</v>
      </c>
      <c r="B84" s="52">
        <v>50</v>
      </c>
      <c r="C84" s="90"/>
      <c r="D84" s="28">
        <f t="shared" si="4"/>
        <v>0</v>
      </c>
      <c r="E84" s="41"/>
      <c r="F84" s="42"/>
      <c r="G84" s="42"/>
    </row>
    <row r="85" spans="1:7" ht="15">
      <c r="A85" s="49" t="s">
        <v>193</v>
      </c>
      <c r="B85" s="52">
        <v>50</v>
      </c>
      <c r="C85" s="90"/>
      <c r="D85" s="28">
        <f t="shared" si="4"/>
        <v>0</v>
      </c>
      <c r="E85" s="41"/>
      <c r="F85" s="42"/>
      <c r="G85" s="42"/>
    </row>
    <row r="86" spans="1:7" ht="15" customHeight="1">
      <c r="A86" s="50" t="s">
        <v>194</v>
      </c>
      <c r="B86" s="52">
        <v>30</v>
      </c>
      <c r="C86" s="90"/>
      <c r="D86" s="28">
        <f t="shared" si="4"/>
        <v>0</v>
      </c>
      <c r="E86" s="41"/>
      <c r="F86" s="42"/>
      <c r="G86" s="42"/>
    </row>
    <row r="87" spans="1:7" ht="15">
      <c r="A87" s="49" t="s">
        <v>127</v>
      </c>
      <c r="B87" s="52">
        <v>30</v>
      </c>
      <c r="C87" s="90"/>
      <c r="D87" s="28">
        <f t="shared" si="4"/>
        <v>0</v>
      </c>
      <c r="E87" s="41"/>
      <c r="F87" s="42"/>
      <c r="G87" s="42"/>
    </row>
    <row r="88" spans="1:4" ht="15">
      <c r="A88" s="49" t="s">
        <v>128</v>
      </c>
      <c r="B88" s="52">
        <v>30</v>
      </c>
      <c r="C88" s="90"/>
      <c r="D88" s="28">
        <f t="shared" si="4"/>
        <v>0</v>
      </c>
    </row>
    <row r="89" spans="1:4" ht="15">
      <c r="A89" s="49" t="s">
        <v>129</v>
      </c>
      <c r="B89" s="52">
        <v>30</v>
      </c>
      <c r="C89" s="90"/>
      <c r="D89" s="28">
        <f t="shared" si="4"/>
        <v>0</v>
      </c>
    </row>
    <row r="90" spans="1:4" ht="15">
      <c r="A90" s="49" t="s">
        <v>121</v>
      </c>
      <c r="B90" s="52">
        <v>20</v>
      </c>
      <c r="C90" s="90"/>
      <c r="D90" s="28">
        <f t="shared" si="4"/>
        <v>0</v>
      </c>
    </row>
    <row r="91" spans="1:4" ht="15">
      <c r="A91" s="49" t="s">
        <v>130</v>
      </c>
      <c r="B91" s="52">
        <v>5</v>
      </c>
      <c r="C91" s="90"/>
      <c r="D91" s="28">
        <f t="shared" si="4"/>
        <v>0</v>
      </c>
    </row>
    <row r="92" spans="1:4" ht="15">
      <c r="A92" s="49" t="s">
        <v>131</v>
      </c>
      <c r="B92" s="52">
        <v>20</v>
      </c>
      <c r="C92" s="90"/>
      <c r="D92" s="28">
        <f t="shared" si="4"/>
        <v>0</v>
      </c>
    </row>
    <row r="93" spans="1:4" ht="15">
      <c r="A93" s="49" t="s">
        <v>132</v>
      </c>
      <c r="B93" s="52">
        <v>20</v>
      </c>
      <c r="C93" s="90"/>
      <c r="D93" s="28">
        <f t="shared" si="4"/>
        <v>0</v>
      </c>
    </row>
    <row r="94" spans="1:4" ht="15">
      <c r="A94" s="49" t="s">
        <v>149</v>
      </c>
      <c r="B94" s="52">
        <v>5</v>
      </c>
      <c r="C94" s="90"/>
      <c r="D94" s="28">
        <f t="shared" si="4"/>
        <v>0</v>
      </c>
    </row>
    <row r="95" spans="1:4" ht="15">
      <c r="A95" s="49" t="s">
        <v>150</v>
      </c>
      <c r="B95" s="52">
        <v>5</v>
      </c>
      <c r="C95" s="90"/>
      <c r="D95" s="28">
        <f t="shared" si="4"/>
        <v>0</v>
      </c>
    </row>
    <row r="96" spans="1:4" ht="15">
      <c r="A96" s="49" t="s">
        <v>23</v>
      </c>
      <c r="B96" s="52">
        <v>3</v>
      </c>
      <c r="C96" s="90"/>
      <c r="D96" s="28">
        <f t="shared" si="4"/>
        <v>0</v>
      </c>
    </row>
    <row r="97" spans="1:4" ht="15">
      <c r="A97" s="49" t="s">
        <v>151</v>
      </c>
      <c r="B97" s="52">
        <v>5</v>
      </c>
      <c r="C97" s="90"/>
      <c r="D97" s="28">
        <f t="shared" si="4"/>
        <v>0</v>
      </c>
    </row>
    <row r="98" spans="1:4" ht="15">
      <c r="A98" s="49" t="s">
        <v>24</v>
      </c>
      <c r="B98" s="52">
        <v>2</v>
      </c>
      <c r="C98" s="90"/>
      <c r="D98" s="28">
        <f t="shared" si="4"/>
        <v>0</v>
      </c>
    </row>
    <row r="99" spans="1:4" ht="15">
      <c r="A99" s="49" t="s">
        <v>122</v>
      </c>
      <c r="B99" s="52">
        <v>2</v>
      </c>
      <c r="C99" s="90"/>
      <c r="D99" s="28">
        <f t="shared" si="4"/>
        <v>0</v>
      </c>
    </row>
    <row r="100" spans="1:4" ht="15">
      <c r="A100" s="49" t="s">
        <v>53</v>
      </c>
      <c r="B100" s="52">
        <v>5</v>
      </c>
      <c r="C100" s="90"/>
      <c r="D100" s="28">
        <f t="shared" si="4"/>
        <v>0</v>
      </c>
    </row>
    <row r="101" spans="1:4" ht="15">
      <c r="A101" s="49" t="s">
        <v>123</v>
      </c>
      <c r="B101" s="52">
        <v>5</v>
      </c>
      <c r="C101" s="90"/>
      <c r="D101" s="28">
        <f t="shared" si="4"/>
        <v>0</v>
      </c>
    </row>
    <row r="102" spans="1:4" ht="15">
      <c r="A102" s="49" t="s">
        <v>124</v>
      </c>
      <c r="B102" s="52">
        <v>10</v>
      </c>
      <c r="C102" s="90"/>
      <c r="D102" s="28">
        <f t="shared" si="4"/>
        <v>0</v>
      </c>
    </row>
    <row r="103" spans="1:4" ht="15">
      <c r="A103" s="49" t="s">
        <v>125</v>
      </c>
      <c r="B103" s="52">
        <v>10</v>
      </c>
      <c r="C103" s="90"/>
      <c r="D103" s="28">
        <f t="shared" si="4"/>
        <v>0</v>
      </c>
    </row>
    <row r="104" spans="1:4" ht="15" customHeight="1">
      <c r="A104" s="50" t="s">
        <v>153</v>
      </c>
      <c r="B104" s="52">
        <v>40</v>
      </c>
      <c r="C104" s="90"/>
      <c r="D104" s="28">
        <f t="shared" si="4"/>
        <v>0</v>
      </c>
    </row>
    <row r="105" spans="1:4" ht="15" customHeight="1">
      <c r="A105" s="50" t="s">
        <v>154</v>
      </c>
      <c r="B105" s="52">
        <v>25</v>
      </c>
      <c r="C105" s="90"/>
      <c r="D105" s="28">
        <f t="shared" si="4"/>
        <v>0</v>
      </c>
    </row>
    <row r="106" spans="1:4" ht="15" customHeight="1">
      <c r="A106" s="50" t="s">
        <v>155</v>
      </c>
      <c r="B106" s="52">
        <v>25</v>
      </c>
      <c r="C106" s="90"/>
      <c r="D106" s="28">
        <f t="shared" si="4"/>
        <v>0</v>
      </c>
    </row>
    <row r="107" spans="1:4" ht="15" customHeight="1">
      <c r="A107" s="50" t="s">
        <v>156</v>
      </c>
      <c r="B107" s="52">
        <v>25</v>
      </c>
      <c r="C107" s="90"/>
      <c r="D107" s="28">
        <f t="shared" si="4"/>
        <v>0</v>
      </c>
    </row>
    <row r="108" spans="1:4" ht="15" customHeight="1">
      <c r="A108" s="49" t="s">
        <v>152</v>
      </c>
      <c r="B108" s="52">
        <v>100</v>
      </c>
      <c r="C108" s="90"/>
      <c r="D108" s="28">
        <f t="shared" si="4"/>
        <v>0</v>
      </c>
    </row>
    <row r="109" spans="1:4" ht="15" customHeight="1">
      <c r="A109" s="89" t="s">
        <v>250</v>
      </c>
      <c r="B109" s="52">
        <v>40</v>
      </c>
      <c r="C109" s="90"/>
      <c r="D109" s="28">
        <f t="shared" si="4"/>
        <v>0</v>
      </c>
    </row>
    <row r="110" spans="1:4" ht="15" customHeight="1">
      <c r="A110" s="88" t="s">
        <v>251</v>
      </c>
      <c r="B110" s="52">
        <v>40</v>
      </c>
      <c r="C110" s="90"/>
      <c r="D110" s="28">
        <f t="shared" si="4"/>
        <v>0</v>
      </c>
    </row>
    <row r="111" spans="1:4" ht="15" customHeight="1">
      <c r="A111" s="88" t="s">
        <v>252</v>
      </c>
      <c r="B111" s="52">
        <v>10</v>
      </c>
      <c r="C111" s="90"/>
      <c r="D111" s="28">
        <f t="shared" si="4"/>
        <v>0</v>
      </c>
    </row>
    <row r="112" spans="1:4" ht="15" customHeight="1">
      <c r="A112" s="88" t="s">
        <v>253</v>
      </c>
      <c r="B112" s="52">
        <v>20</v>
      </c>
      <c r="C112" s="90"/>
      <c r="D112" s="28">
        <f t="shared" si="4"/>
        <v>0</v>
      </c>
    </row>
    <row r="113" spans="1:4" ht="15" customHeight="1">
      <c r="A113" s="88" t="s">
        <v>254</v>
      </c>
      <c r="B113" s="52">
        <v>20</v>
      </c>
      <c r="C113" s="90"/>
      <c r="D113" s="28">
        <f t="shared" si="4"/>
        <v>0</v>
      </c>
    </row>
    <row r="114" spans="1:4" ht="15" thickBot="1">
      <c r="A114" s="57" t="s">
        <v>255</v>
      </c>
      <c r="B114" s="69">
        <v>20</v>
      </c>
      <c r="C114" s="91"/>
      <c r="D114" s="28">
        <f t="shared" si="4"/>
        <v>0</v>
      </c>
    </row>
    <row r="115" spans="1:4" ht="16.5" customHeight="1" thickBot="1" thickTop="1">
      <c r="A115" s="35" t="s">
        <v>6</v>
      </c>
      <c r="B115" s="9"/>
      <c r="C115" s="36"/>
      <c r="D115" s="37">
        <f>SUM(D71:D114)</f>
        <v>0</v>
      </c>
    </row>
    <row r="116" spans="1:4" ht="34.5" customHeight="1" thickTop="1">
      <c r="A116" s="2"/>
      <c r="B116" s="2"/>
      <c r="C116" s="2"/>
      <c r="D116" s="2"/>
    </row>
    <row r="117" spans="1:4" ht="25" customHeight="1">
      <c r="A117" s="118" t="s">
        <v>137</v>
      </c>
      <c r="B117" s="131"/>
      <c r="C117" s="131"/>
      <c r="D117" s="132"/>
    </row>
    <row r="118" spans="1:4" ht="15">
      <c r="A118" s="34" t="s">
        <v>0</v>
      </c>
      <c r="B118" s="13" t="s">
        <v>10</v>
      </c>
      <c r="C118" s="12" t="s">
        <v>2</v>
      </c>
      <c r="D118" s="12" t="s">
        <v>3</v>
      </c>
    </row>
    <row r="119" spans="1:4" ht="15">
      <c r="A119" s="6"/>
      <c r="B119" s="7" t="s">
        <v>8</v>
      </c>
      <c r="C119" s="7" t="s">
        <v>9</v>
      </c>
      <c r="D119" s="7" t="s">
        <v>203</v>
      </c>
    </row>
    <row r="120" spans="1:4" ht="15">
      <c r="A120" s="49" t="s">
        <v>12</v>
      </c>
      <c r="B120" s="52">
        <v>1000</v>
      </c>
      <c r="C120" s="90"/>
      <c r="D120" s="28">
        <f aca="true" t="shared" si="5" ref="D120:D123">B120*C120</f>
        <v>0</v>
      </c>
    </row>
    <row r="121" spans="1:4" ht="15">
      <c r="A121" s="49" t="s">
        <v>13</v>
      </c>
      <c r="B121" s="52">
        <v>300</v>
      </c>
      <c r="C121" s="90"/>
      <c r="D121" s="28">
        <f t="shared" si="5"/>
        <v>0</v>
      </c>
    </row>
    <row r="122" spans="1:4" ht="15">
      <c r="A122" s="56" t="s">
        <v>187</v>
      </c>
      <c r="B122" s="70">
        <v>150</v>
      </c>
      <c r="C122" s="92"/>
      <c r="D122" s="28">
        <f t="shared" si="5"/>
        <v>0</v>
      </c>
    </row>
    <row r="123" spans="1:4" ht="15">
      <c r="A123" s="56" t="s">
        <v>188</v>
      </c>
      <c r="B123" s="70">
        <v>100</v>
      </c>
      <c r="C123" s="92"/>
      <c r="D123" s="28">
        <f t="shared" si="5"/>
        <v>0</v>
      </c>
    </row>
    <row r="124" spans="1:4" ht="15">
      <c r="A124" s="49" t="s">
        <v>14</v>
      </c>
      <c r="B124" s="52">
        <v>80</v>
      </c>
      <c r="C124" s="90"/>
      <c r="D124" s="28">
        <f>B124*C124</f>
        <v>0</v>
      </c>
    </row>
    <row r="125" spans="1:4" ht="15">
      <c r="A125" s="49" t="s">
        <v>15</v>
      </c>
      <c r="B125" s="52">
        <v>50</v>
      </c>
      <c r="C125" s="90"/>
      <c r="D125" s="28">
        <f aca="true" t="shared" si="6" ref="D125">B125*C125</f>
        <v>0</v>
      </c>
    </row>
    <row r="126" spans="1:4" ht="15" thickBot="1">
      <c r="A126" s="3" t="s">
        <v>54</v>
      </c>
      <c r="B126" s="38">
        <v>45</v>
      </c>
      <c r="C126" s="93"/>
      <c r="D126" s="28">
        <f>B126*C126</f>
        <v>0</v>
      </c>
    </row>
    <row r="127" spans="1:4" ht="16.5" customHeight="1" thickBot="1" thickTop="1">
      <c r="A127" s="35" t="s">
        <v>6</v>
      </c>
      <c r="B127" s="9"/>
      <c r="C127" s="36"/>
      <c r="D127" s="37">
        <f>SUM(D120:D126)</f>
        <v>0</v>
      </c>
    </row>
    <row r="128" ht="15" thickTop="1"/>
    <row r="129" spans="1:4" ht="15" customHeight="1">
      <c r="A129" s="2"/>
      <c r="B129" s="2"/>
      <c r="C129" s="2"/>
      <c r="D129" s="5" t="s">
        <v>11</v>
      </c>
    </row>
    <row r="130" spans="1:4" ht="25" customHeight="1">
      <c r="A130" s="112" t="s">
        <v>80</v>
      </c>
      <c r="B130" s="113"/>
      <c r="C130" s="114"/>
      <c r="D130" s="32">
        <f>D38+D66+D115+D127</f>
        <v>0</v>
      </c>
    </row>
    <row r="131" spans="1:4" ht="25" customHeight="1">
      <c r="A131" s="115" t="s">
        <v>182</v>
      </c>
      <c r="B131" s="116"/>
      <c r="C131" s="117"/>
      <c r="D131" s="33">
        <f>D130*3</f>
        <v>0</v>
      </c>
    </row>
    <row r="132" spans="1:4" s="24" customFormat="1" ht="13.6" customHeight="1" thickBot="1">
      <c r="A132" s="20"/>
      <c r="B132" s="21"/>
      <c r="C132" s="21"/>
      <c r="D132" s="22"/>
    </row>
    <row r="133" spans="1:4" ht="39.9" customHeight="1" thickBot="1" thickTop="1">
      <c r="A133" s="67" t="s">
        <v>119</v>
      </c>
      <c r="B133" s="103" t="s">
        <v>140</v>
      </c>
      <c r="C133" s="104"/>
      <c r="D133" s="105"/>
    </row>
    <row r="134" spans="1:4" ht="9" customHeight="1" thickTop="1">
      <c r="A134" s="106"/>
      <c r="B134" s="107"/>
      <c r="C134" s="107"/>
      <c r="D134" s="108"/>
    </row>
    <row r="135" spans="1:4" ht="37.55" customHeight="1">
      <c r="A135" s="109" t="s">
        <v>120</v>
      </c>
      <c r="B135" s="110"/>
      <c r="C135" s="110"/>
      <c r="D135" s="111"/>
    </row>
    <row r="136" spans="1:4" ht="20.05" customHeight="1">
      <c r="A136" s="145" t="s">
        <v>205</v>
      </c>
      <c r="B136" s="146"/>
      <c r="C136" s="146"/>
      <c r="D136" s="147"/>
    </row>
    <row r="137" spans="1:4" ht="15">
      <c r="A137" s="13" t="s">
        <v>55</v>
      </c>
      <c r="B137" s="13" t="s">
        <v>16</v>
      </c>
      <c r="C137" s="12" t="s">
        <v>2</v>
      </c>
      <c r="D137" s="12" t="s">
        <v>3</v>
      </c>
    </row>
    <row r="138" spans="1:4" ht="15">
      <c r="A138" s="12"/>
      <c r="B138" s="13"/>
      <c r="C138" s="7" t="s">
        <v>9</v>
      </c>
      <c r="D138" s="7" t="s">
        <v>203</v>
      </c>
    </row>
    <row r="139" spans="1:4" ht="15">
      <c r="A139" s="25" t="s">
        <v>68</v>
      </c>
      <c r="B139" s="71">
        <v>15</v>
      </c>
      <c r="C139" s="94"/>
      <c r="D139" s="53">
        <f aca="true" t="shared" si="7" ref="D139:D163">B139*C139</f>
        <v>0</v>
      </c>
    </row>
    <row r="140" spans="1:4" ht="15">
      <c r="A140" s="25" t="s">
        <v>69</v>
      </c>
      <c r="B140" s="71">
        <v>15</v>
      </c>
      <c r="C140" s="94"/>
      <c r="D140" s="53">
        <f t="shared" si="7"/>
        <v>0</v>
      </c>
    </row>
    <row r="141" spans="1:4" ht="15">
      <c r="A141" s="25" t="s">
        <v>70</v>
      </c>
      <c r="B141" s="71">
        <v>10</v>
      </c>
      <c r="C141" s="94"/>
      <c r="D141" s="53">
        <f t="shared" si="7"/>
        <v>0</v>
      </c>
    </row>
    <row r="142" spans="1:4" ht="15">
      <c r="A142" s="25" t="s">
        <v>71</v>
      </c>
      <c r="B142" s="71">
        <v>10</v>
      </c>
      <c r="C142" s="94"/>
      <c r="D142" s="53">
        <f t="shared" si="7"/>
        <v>0</v>
      </c>
    </row>
    <row r="143" spans="1:4" ht="15">
      <c r="A143" s="25" t="s">
        <v>72</v>
      </c>
      <c r="B143" s="71">
        <v>15</v>
      </c>
      <c r="C143" s="94"/>
      <c r="D143" s="53">
        <f t="shared" si="7"/>
        <v>0</v>
      </c>
    </row>
    <row r="144" spans="1:4" ht="15">
      <c r="A144" s="25" t="s">
        <v>73</v>
      </c>
      <c r="B144" s="71">
        <v>15</v>
      </c>
      <c r="C144" s="94"/>
      <c r="D144" s="53">
        <f t="shared" si="7"/>
        <v>0</v>
      </c>
    </row>
    <row r="145" spans="1:4" ht="15">
      <c r="A145" s="25" t="s">
        <v>74</v>
      </c>
      <c r="B145" s="71">
        <v>10</v>
      </c>
      <c r="C145" s="94"/>
      <c r="D145" s="53">
        <f t="shared" si="7"/>
        <v>0</v>
      </c>
    </row>
    <row r="146" spans="1:4" ht="15">
      <c r="A146" s="25" t="s">
        <v>75</v>
      </c>
      <c r="B146" s="71">
        <v>10</v>
      </c>
      <c r="C146" s="94"/>
      <c r="D146" s="53">
        <f t="shared" si="7"/>
        <v>0</v>
      </c>
    </row>
    <row r="147" spans="1:4" ht="30.1" customHeight="1">
      <c r="A147" s="51" t="s">
        <v>186</v>
      </c>
      <c r="B147" s="71">
        <v>5</v>
      </c>
      <c r="C147" s="94"/>
      <c r="D147" s="53">
        <f t="shared" si="7"/>
        <v>0</v>
      </c>
    </row>
    <row r="148" spans="1:4" ht="15">
      <c r="A148" s="25" t="s">
        <v>76</v>
      </c>
      <c r="B148" s="71">
        <v>5</v>
      </c>
      <c r="C148" s="94"/>
      <c r="D148" s="53">
        <f t="shared" si="7"/>
        <v>0</v>
      </c>
    </row>
    <row r="149" spans="1:4" ht="15">
      <c r="A149" s="25" t="s">
        <v>77</v>
      </c>
      <c r="B149" s="71">
        <v>10</v>
      </c>
      <c r="C149" s="94"/>
      <c r="D149" s="53">
        <f t="shared" si="7"/>
        <v>0</v>
      </c>
    </row>
    <row r="150" spans="1:5" ht="15">
      <c r="A150" s="25" t="s">
        <v>157</v>
      </c>
      <c r="B150" s="71">
        <v>15</v>
      </c>
      <c r="C150" s="94"/>
      <c r="D150" s="53">
        <f t="shared" si="7"/>
        <v>0</v>
      </c>
      <c r="E150" s="39"/>
    </row>
    <row r="151" spans="1:5" ht="15">
      <c r="A151" s="25" t="s">
        <v>60</v>
      </c>
      <c r="B151" s="71">
        <v>10</v>
      </c>
      <c r="C151" s="94"/>
      <c r="D151" s="53">
        <f t="shared" si="7"/>
        <v>0</v>
      </c>
      <c r="E151" s="39"/>
    </row>
    <row r="152" spans="1:5" ht="15">
      <c r="A152" s="25" t="s">
        <v>158</v>
      </c>
      <c r="B152" s="71">
        <v>30</v>
      </c>
      <c r="C152" s="94"/>
      <c r="D152" s="53">
        <f t="shared" si="7"/>
        <v>0</v>
      </c>
      <c r="E152" s="39"/>
    </row>
    <row r="153" spans="1:5" ht="15">
      <c r="A153" s="25" t="s">
        <v>159</v>
      </c>
      <c r="B153" s="71">
        <v>10</v>
      </c>
      <c r="C153" s="94"/>
      <c r="D153" s="53">
        <f t="shared" si="7"/>
        <v>0</v>
      </c>
      <c r="E153" s="39"/>
    </row>
    <row r="154" spans="1:5" ht="15">
      <c r="A154" s="25" t="s">
        <v>160</v>
      </c>
      <c r="B154" s="71">
        <v>80</v>
      </c>
      <c r="C154" s="94"/>
      <c r="D154" s="53">
        <f t="shared" si="7"/>
        <v>0</v>
      </c>
      <c r="E154" s="39"/>
    </row>
    <row r="155" spans="1:5" ht="15">
      <c r="A155" s="25" t="s">
        <v>161</v>
      </c>
      <c r="B155" s="71">
        <v>30</v>
      </c>
      <c r="C155" s="94"/>
      <c r="D155" s="53">
        <f t="shared" si="7"/>
        <v>0</v>
      </c>
      <c r="E155" s="39"/>
    </row>
    <row r="156" spans="1:4" ht="15">
      <c r="A156" s="25" t="s">
        <v>44</v>
      </c>
      <c r="B156" s="71">
        <v>1</v>
      </c>
      <c r="C156" s="94"/>
      <c r="D156" s="53">
        <f t="shared" si="7"/>
        <v>0</v>
      </c>
    </row>
    <row r="157" spans="1:4" ht="15">
      <c r="A157" s="25" t="s">
        <v>45</v>
      </c>
      <c r="B157" s="71">
        <v>1</v>
      </c>
      <c r="C157" s="94"/>
      <c r="D157" s="53">
        <f t="shared" si="7"/>
        <v>0</v>
      </c>
    </row>
    <row r="158" spans="1:4" ht="15">
      <c r="A158" s="25" t="s">
        <v>78</v>
      </c>
      <c r="B158" s="71">
        <v>1</v>
      </c>
      <c r="C158" s="94"/>
      <c r="D158" s="53">
        <f t="shared" si="7"/>
        <v>0</v>
      </c>
    </row>
    <row r="159" spans="1:4" ht="15">
      <c r="A159" s="25" t="s">
        <v>177</v>
      </c>
      <c r="B159" s="71">
        <v>50</v>
      </c>
      <c r="C159" s="94"/>
      <c r="D159" s="53">
        <f t="shared" si="7"/>
        <v>0</v>
      </c>
    </row>
    <row r="160" spans="1:4" ht="18.75" customHeight="1">
      <c r="A160" s="25" t="s">
        <v>163</v>
      </c>
      <c r="B160" s="64">
        <v>5</v>
      </c>
      <c r="C160" s="94"/>
      <c r="D160" s="53">
        <f t="shared" si="7"/>
        <v>0</v>
      </c>
    </row>
    <row r="161" spans="1:4" ht="15">
      <c r="A161" s="25" t="s">
        <v>162</v>
      </c>
      <c r="B161" s="64">
        <v>10</v>
      </c>
      <c r="C161" s="94"/>
      <c r="D161" s="53">
        <f t="shared" si="7"/>
        <v>0</v>
      </c>
    </row>
    <row r="162" spans="1:4" ht="17.35" customHeight="1">
      <c r="A162" s="25" t="s">
        <v>164</v>
      </c>
      <c r="B162" s="64">
        <v>3</v>
      </c>
      <c r="C162" s="90"/>
      <c r="D162" s="53">
        <f t="shared" si="7"/>
        <v>0</v>
      </c>
    </row>
    <row r="163" spans="1:4" ht="19.55" customHeight="1" thickBot="1">
      <c r="A163" s="58" t="s">
        <v>165</v>
      </c>
      <c r="B163" s="72">
        <v>3</v>
      </c>
      <c r="C163" s="95"/>
      <c r="D163" s="73">
        <f t="shared" si="7"/>
        <v>0</v>
      </c>
    </row>
    <row r="164" spans="1:4" ht="16.5" customHeight="1" thickBot="1" thickTop="1">
      <c r="A164" s="4" t="s">
        <v>6</v>
      </c>
      <c r="B164" s="74"/>
      <c r="C164" s="75"/>
      <c r="D164" s="37">
        <f>SUM(D139:D163)</f>
        <v>0</v>
      </c>
    </row>
    <row r="165" ht="6" customHeight="1" thickTop="1"/>
    <row r="166" ht="15" customHeight="1">
      <c r="D166" s="5" t="s">
        <v>11</v>
      </c>
    </row>
    <row r="167" spans="1:4" ht="25" customHeight="1">
      <c r="A167" s="112" t="s">
        <v>138</v>
      </c>
      <c r="B167" s="113"/>
      <c r="C167" s="114"/>
      <c r="D167" s="32">
        <f>D164</f>
        <v>0</v>
      </c>
    </row>
    <row r="168" spans="1:4" ht="25" customHeight="1">
      <c r="A168" s="115" t="s">
        <v>181</v>
      </c>
      <c r="B168" s="116"/>
      <c r="C168" s="117"/>
      <c r="D168" s="33">
        <f>D167*3</f>
        <v>0</v>
      </c>
    </row>
    <row r="169" spans="1:4" s="24" customFormat="1" ht="29.25" customHeight="1" thickBot="1">
      <c r="A169" s="20"/>
      <c r="B169" s="21"/>
      <c r="C169" s="21"/>
      <c r="D169" s="22"/>
    </row>
    <row r="170" spans="1:4" ht="39.9" customHeight="1" thickBot="1" thickTop="1">
      <c r="A170" s="67" t="s">
        <v>82</v>
      </c>
      <c r="B170" s="103" t="s">
        <v>141</v>
      </c>
      <c r="C170" s="104"/>
      <c r="D170" s="105"/>
    </row>
    <row r="171" spans="1:4" ht="15.8" customHeight="1" thickTop="1">
      <c r="A171" s="106"/>
      <c r="B171" s="107"/>
      <c r="C171" s="107"/>
      <c r="D171" s="108"/>
    </row>
    <row r="172" spans="1:4" ht="25" customHeight="1">
      <c r="A172" s="124" t="s">
        <v>104</v>
      </c>
      <c r="B172" s="125"/>
      <c r="C172" s="125"/>
      <c r="D172" s="126"/>
    </row>
    <row r="173" spans="1:4" ht="45.75" customHeight="1">
      <c r="A173" s="133" t="s">
        <v>212</v>
      </c>
      <c r="B173" s="134"/>
      <c r="C173" s="134"/>
      <c r="D173" s="135"/>
    </row>
    <row r="174" spans="1:4" ht="20.05" customHeight="1">
      <c r="A174" s="100" t="s">
        <v>206</v>
      </c>
      <c r="B174" s="101"/>
      <c r="C174" s="101"/>
      <c r="D174" s="102"/>
    </row>
    <row r="175" spans="1:4" ht="15">
      <c r="A175" s="13" t="s">
        <v>55</v>
      </c>
      <c r="B175" s="13" t="s">
        <v>19</v>
      </c>
      <c r="C175" s="12" t="s">
        <v>2</v>
      </c>
      <c r="D175" s="12" t="s">
        <v>3</v>
      </c>
    </row>
    <row r="176" spans="1:4" ht="15">
      <c r="A176" s="12"/>
      <c r="B176" s="13"/>
      <c r="C176" s="7" t="s">
        <v>9</v>
      </c>
      <c r="D176" s="7" t="s">
        <v>203</v>
      </c>
    </row>
    <row r="177" spans="1:4" ht="15">
      <c r="A177" s="14" t="s">
        <v>34</v>
      </c>
      <c r="B177" s="27">
        <v>4</v>
      </c>
      <c r="C177" s="96"/>
      <c r="D177" s="28">
        <f aca="true" t="shared" si="8" ref="D177:D206">B177*C177</f>
        <v>0</v>
      </c>
    </row>
    <row r="178" spans="1:4" ht="15">
      <c r="A178" s="14" t="s">
        <v>21</v>
      </c>
      <c r="B178" s="27">
        <v>7</v>
      </c>
      <c r="C178" s="96"/>
      <c r="D178" s="28">
        <f t="shared" si="8"/>
        <v>0</v>
      </c>
    </row>
    <row r="179" spans="1:4" ht="15">
      <c r="A179" s="14" t="s">
        <v>35</v>
      </c>
      <c r="B179" s="27">
        <v>1</v>
      </c>
      <c r="C179" s="96"/>
      <c r="D179" s="28">
        <f t="shared" si="8"/>
        <v>0</v>
      </c>
    </row>
    <row r="180" spans="1:4" ht="15">
      <c r="A180" s="14" t="s">
        <v>36</v>
      </c>
      <c r="B180" s="27">
        <v>8</v>
      </c>
      <c r="C180" s="96"/>
      <c r="D180" s="28">
        <f t="shared" si="8"/>
        <v>0</v>
      </c>
    </row>
    <row r="181" spans="1:5" ht="15">
      <c r="A181" s="14" t="s">
        <v>173</v>
      </c>
      <c r="B181" s="27">
        <v>30</v>
      </c>
      <c r="C181" s="96"/>
      <c r="D181" s="28">
        <f t="shared" si="8"/>
        <v>0</v>
      </c>
      <c r="E181" s="39"/>
    </row>
    <row r="182" spans="1:5" ht="15">
      <c r="A182" s="14" t="s">
        <v>174</v>
      </c>
      <c r="B182" s="27">
        <v>11</v>
      </c>
      <c r="C182" s="96"/>
      <c r="D182" s="28">
        <f t="shared" si="8"/>
        <v>0</v>
      </c>
      <c r="E182" s="39"/>
    </row>
    <row r="183" spans="1:4" ht="15">
      <c r="A183" s="14" t="s">
        <v>37</v>
      </c>
      <c r="B183" s="27">
        <v>2</v>
      </c>
      <c r="C183" s="96"/>
      <c r="D183" s="28">
        <f t="shared" si="8"/>
        <v>0</v>
      </c>
    </row>
    <row r="184" spans="1:4" ht="15">
      <c r="A184" s="14" t="s">
        <v>22</v>
      </c>
      <c r="B184" s="27">
        <v>2</v>
      </c>
      <c r="C184" s="96"/>
      <c r="D184" s="28">
        <f t="shared" si="8"/>
        <v>0</v>
      </c>
    </row>
    <row r="185" spans="1:4" ht="15">
      <c r="A185" s="14" t="s">
        <v>38</v>
      </c>
      <c r="B185" s="27">
        <v>2</v>
      </c>
      <c r="C185" s="96"/>
      <c r="D185" s="28">
        <f t="shared" si="8"/>
        <v>0</v>
      </c>
    </row>
    <row r="186" spans="1:4" ht="15">
      <c r="A186" s="25" t="s">
        <v>56</v>
      </c>
      <c r="B186" s="64">
        <v>1</v>
      </c>
      <c r="C186" s="94"/>
      <c r="D186" s="28">
        <f t="shared" si="8"/>
        <v>0</v>
      </c>
    </row>
    <row r="187" spans="1:4" ht="15">
      <c r="A187" s="25" t="s">
        <v>20</v>
      </c>
      <c r="B187" s="64">
        <v>3</v>
      </c>
      <c r="C187" s="94"/>
      <c r="D187" s="28">
        <f t="shared" si="8"/>
        <v>0</v>
      </c>
    </row>
    <row r="188" spans="1:4" ht="15">
      <c r="A188" s="25" t="s">
        <v>51</v>
      </c>
      <c r="B188" s="64">
        <v>6</v>
      </c>
      <c r="C188" s="94"/>
      <c r="D188" s="28">
        <f t="shared" si="8"/>
        <v>0</v>
      </c>
    </row>
    <row r="189" spans="1:4" ht="15">
      <c r="A189" s="25" t="s">
        <v>39</v>
      </c>
      <c r="B189" s="64">
        <v>4</v>
      </c>
      <c r="C189" s="94"/>
      <c r="D189" s="28">
        <f t="shared" si="8"/>
        <v>0</v>
      </c>
    </row>
    <row r="190" spans="1:4" ht="15">
      <c r="A190" s="25" t="s">
        <v>57</v>
      </c>
      <c r="B190" s="64">
        <v>5</v>
      </c>
      <c r="C190" s="94"/>
      <c r="D190" s="28">
        <f t="shared" si="8"/>
        <v>0</v>
      </c>
    </row>
    <row r="191" spans="1:4" ht="15">
      <c r="A191" s="25" t="s">
        <v>40</v>
      </c>
      <c r="B191" s="64">
        <v>8</v>
      </c>
      <c r="C191" s="94"/>
      <c r="D191" s="28">
        <f t="shared" si="8"/>
        <v>0</v>
      </c>
    </row>
    <row r="192" spans="1:4" ht="15">
      <c r="A192" s="25" t="s">
        <v>41</v>
      </c>
      <c r="B192" s="64">
        <v>1</v>
      </c>
      <c r="C192" s="94"/>
      <c r="D192" s="28">
        <f t="shared" si="8"/>
        <v>0</v>
      </c>
    </row>
    <row r="193" spans="1:4" ht="15">
      <c r="A193" s="25" t="s">
        <v>42</v>
      </c>
      <c r="B193" s="64">
        <v>1</v>
      </c>
      <c r="C193" s="94"/>
      <c r="D193" s="28">
        <f t="shared" si="8"/>
        <v>0</v>
      </c>
    </row>
    <row r="194" spans="1:4" ht="15">
      <c r="A194" s="25" t="s">
        <v>43</v>
      </c>
      <c r="B194" s="64">
        <v>15</v>
      </c>
      <c r="C194" s="94"/>
      <c r="D194" s="28">
        <f t="shared" si="8"/>
        <v>0</v>
      </c>
    </row>
    <row r="195" spans="1:4" ht="15">
      <c r="A195" s="25" t="s">
        <v>58</v>
      </c>
      <c r="B195" s="64">
        <v>2</v>
      </c>
      <c r="C195" s="94"/>
      <c r="D195" s="28">
        <f t="shared" si="8"/>
        <v>0</v>
      </c>
    </row>
    <row r="196" spans="1:4" ht="15">
      <c r="A196" s="25" t="s">
        <v>59</v>
      </c>
      <c r="B196" s="64">
        <v>12</v>
      </c>
      <c r="C196" s="94"/>
      <c r="D196" s="28">
        <f>B196*C196</f>
        <v>0</v>
      </c>
    </row>
    <row r="197" spans="1:4" ht="15">
      <c r="A197" s="25" t="s">
        <v>60</v>
      </c>
      <c r="B197" s="64">
        <v>12</v>
      </c>
      <c r="C197" s="94"/>
      <c r="D197" s="28">
        <f>B197*C197</f>
        <v>0</v>
      </c>
    </row>
    <row r="198" spans="1:4" ht="15">
      <c r="A198" s="25" t="s">
        <v>44</v>
      </c>
      <c r="B198" s="64">
        <v>14</v>
      </c>
      <c r="C198" s="94"/>
      <c r="D198" s="28">
        <f t="shared" si="8"/>
        <v>0</v>
      </c>
    </row>
    <row r="199" spans="1:4" ht="15">
      <c r="A199" s="25" t="s">
        <v>45</v>
      </c>
      <c r="B199" s="64">
        <v>14</v>
      </c>
      <c r="C199" s="94"/>
      <c r="D199" s="28">
        <f t="shared" si="8"/>
        <v>0</v>
      </c>
    </row>
    <row r="200" spans="1:5" ht="15">
      <c r="A200" s="25" t="s">
        <v>159</v>
      </c>
      <c r="B200" s="64">
        <f>16+24</f>
        <v>40</v>
      </c>
      <c r="C200" s="94"/>
      <c r="D200" s="28">
        <f t="shared" si="8"/>
        <v>0</v>
      </c>
      <c r="E200" s="39"/>
    </row>
    <row r="201" spans="1:5" ht="15">
      <c r="A201" s="25" t="s">
        <v>158</v>
      </c>
      <c r="B201" s="64">
        <v>104</v>
      </c>
      <c r="C201" s="94"/>
      <c r="D201" s="28">
        <f t="shared" si="8"/>
        <v>0</v>
      </c>
      <c r="E201" s="39"/>
    </row>
    <row r="202" spans="1:5" ht="15">
      <c r="A202" s="25" t="s">
        <v>161</v>
      </c>
      <c r="B202" s="64">
        <f>40+41</f>
        <v>81</v>
      </c>
      <c r="C202" s="94"/>
      <c r="D202" s="28">
        <f t="shared" si="8"/>
        <v>0</v>
      </c>
      <c r="E202" s="39"/>
    </row>
    <row r="203" spans="1:5" ht="15">
      <c r="A203" s="25" t="s">
        <v>160</v>
      </c>
      <c r="B203" s="64">
        <v>104</v>
      </c>
      <c r="C203" s="94"/>
      <c r="D203" s="28">
        <f t="shared" si="8"/>
        <v>0</v>
      </c>
      <c r="E203" s="39"/>
    </row>
    <row r="204" spans="1:5" ht="30.1" customHeight="1">
      <c r="A204" s="25" t="s">
        <v>195</v>
      </c>
      <c r="B204" s="64">
        <f>136+12+12</f>
        <v>160</v>
      </c>
      <c r="C204" s="94"/>
      <c r="D204" s="28">
        <f t="shared" si="8"/>
        <v>0</v>
      </c>
      <c r="E204" s="39"/>
    </row>
    <row r="205" spans="1:4" ht="30.1" customHeight="1">
      <c r="A205" s="25" t="s">
        <v>196</v>
      </c>
      <c r="B205" s="64">
        <v>28</v>
      </c>
      <c r="C205" s="94"/>
      <c r="D205" s="28">
        <f t="shared" si="8"/>
        <v>0</v>
      </c>
    </row>
    <row r="206" spans="1:4" ht="15">
      <c r="A206" s="25" t="s">
        <v>166</v>
      </c>
      <c r="B206" s="64">
        <v>41</v>
      </c>
      <c r="C206" s="97"/>
      <c r="D206" s="76">
        <f t="shared" si="8"/>
        <v>0</v>
      </c>
    </row>
    <row r="207" spans="1:4" ht="14.3" customHeight="1" thickBot="1">
      <c r="A207" s="59" t="s">
        <v>81</v>
      </c>
      <c r="B207" s="77">
        <v>14</v>
      </c>
      <c r="C207" s="94"/>
      <c r="D207" s="28">
        <f aca="true" t="shared" si="9" ref="D207">B207*C207</f>
        <v>0</v>
      </c>
    </row>
    <row r="208" spans="1:4" ht="15.65" thickBot="1" thickTop="1">
      <c r="A208" s="18" t="s">
        <v>61</v>
      </c>
      <c r="B208" s="78"/>
      <c r="C208" s="75"/>
      <c r="D208" s="37">
        <f>SUM(D177:D207)</f>
        <v>0</v>
      </c>
    </row>
    <row r="209" ht="35.15" customHeight="1" thickTop="1"/>
    <row r="210" spans="1:4" ht="25" customHeight="1">
      <c r="A210" s="118" t="s">
        <v>105</v>
      </c>
      <c r="B210" s="119"/>
      <c r="C210" s="119"/>
      <c r="D210" s="120"/>
    </row>
    <row r="211" spans="1:4" ht="30.1" customHeight="1">
      <c r="A211" s="121" t="s">
        <v>116</v>
      </c>
      <c r="B211" s="122"/>
      <c r="C211" s="122"/>
      <c r="D211" s="123"/>
    </row>
    <row r="212" spans="1:4" ht="20.05" customHeight="1">
      <c r="A212" s="100" t="s">
        <v>207</v>
      </c>
      <c r="B212" s="101"/>
      <c r="C212" s="101"/>
      <c r="D212" s="102"/>
    </row>
    <row r="213" spans="1:4" ht="15">
      <c r="A213" s="13" t="s">
        <v>55</v>
      </c>
      <c r="B213" s="13" t="s">
        <v>19</v>
      </c>
      <c r="C213" s="12" t="s">
        <v>2</v>
      </c>
      <c r="D213" s="12" t="s">
        <v>3</v>
      </c>
    </row>
    <row r="214" spans="1:4" ht="15">
      <c r="A214" s="12"/>
      <c r="B214" s="13"/>
      <c r="C214" s="7" t="s">
        <v>9</v>
      </c>
      <c r="D214" s="7" t="s">
        <v>203</v>
      </c>
    </row>
    <row r="215" spans="1:4" ht="15">
      <c r="A215" s="14" t="s">
        <v>175</v>
      </c>
      <c r="B215" s="27">
        <v>3</v>
      </c>
      <c r="C215" s="96"/>
      <c r="D215" s="28">
        <f aca="true" t="shared" si="10" ref="D215:D241">B215*C215</f>
        <v>0</v>
      </c>
    </row>
    <row r="216" spans="1:4" ht="15">
      <c r="A216" s="14" t="s">
        <v>84</v>
      </c>
      <c r="B216" s="27">
        <v>2</v>
      </c>
      <c r="C216" s="96"/>
      <c r="D216" s="28">
        <f t="shared" si="10"/>
        <v>0</v>
      </c>
    </row>
    <row r="217" spans="1:4" ht="15">
      <c r="A217" s="25" t="s">
        <v>62</v>
      </c>
      <c r="B217" s="27">
        <v>11</v>
      </c>
      <c r="C217" s="96"/>
      <c r="D217" s="28">
        <f t="shared" si="10"/>
        <v>0</v>
      </c>
    </row>
    <row r="218" spans="1:4" ht="15">
      <c r="A218" s="14" t="s">
        <v>63</v>
      </c>
      <c r="B218" s="27">
        <v>1</v>
      </c>
      <c r="C218" s="96"/>
      <c r="D218" s="28">
        <f t="shared" si="10"/>
        <v>0</v>
      </c>
    </row>
    <row r="219" spans="1:4" ht="15">
      <c r="A219" s="14" t="s">
        <v>64</v>
      </c>
      <c r="B219" s="27">
        <v>1</v>
      </c>
      <c r="C219" s="96"/>
      <c r="D219" s="28">
        <f t="shared" si="10"/>
        <v>0</v>
      </c>
    </row>
    <row r="220" spans="1:4" ht="15">
      <c r="A220" s="14" t="s">
        <v>46</v>
      </c>
      <c r="B220" s="27">
        <v>3</v>
      </c>
      <c r="C220" s="96"/>
      <c r="D220" s="28">
        <f t="shared" si="10"/>
        <v>0</v>
      </c>
    </row>
    <row r="221" spans="1:4" ht="15">
      <c r="A221" s="14" t="s">
        <v>65</v>
      </c>
      <c r="B221" s="27">
        <v>4</v>
      </c>
      <c r="C221" s="96"/>
      <c r="D221" s="28">
        <f t="shared" si="10"/>
        <v>0</v>
      </c>
    </row>
    <row r="222" spans="1:4" ht="15">
      <c r="A222" s="14" t="s">
        <v>47</v>
      </c>
      <c r="B222" s="27">
        <v>4</v>
      </c>
      <c r="C222" s="96"/>
      <c r="D222" s="28">
        <f t="shared" si="10"/>
        <v>0</v>
      </c>
    </row>
    <row r="223" spans="1:4" ht="15">
      <c r="A223" s="14" t="s">
        <v>66</v>
      </c>
      <c r="B223" s="27">
        <v>4</v>
      </c>
      <c r="C223" s="96"/>
      <c r="D223" s="28">
        <f t="shared" si="10"/>
        <v>0</v>
      </c>
    </row>
    <row r="224" spans="1:4" ht="15">
      <c r="A224" s="14" t="s">
        <v>35</v>
      </c>
      <c r="B224" s="27">
        <v>3</v>
      </c>
      <c r="C224" s="96"/>
      <c r="D224" s="28">
        <f t="shared" si="10"/>
        <v>0</v>
      </c>
    </row>
    <row r="225" spans="1:4" ht="15">
      <c r="A225" s="14" t="s">
        <v>36</v>
      </c>
      <c r="B225" s="27">
        <v>6</v>
      </c>
      <c r="C225" s="96"/>
      <c r="D225" s="28">
        <f t="shared" si="10"/>
        <v>0</v>
      </c>
    </row>
    <row r="226" spans="1:4" ht="15">
      <c r="A226" s="14" t="s">
        <v>48</v>
      </c>
      <c r="B226" s="27">
        <v>1</v>
      </c>
      <c r="C226" s="96"/>
      <c r="D226" s="28">
        <f t="shared" si="10"/>
        <v>0</v>
      </c>
    </row>
    <row r="227" spans="1:4" ht="15">
      <c r="A227" s="14" t="s">
        <v>21</v>
      </c>
      <c r="B227" s="27">
        <v>1</v>
      </c>
      <c r="C227" s="96"/>
      <c r="D227" s="28">
        <f t="shared" si="10"/>
        <v>0</v>
      </c>
    </row>
    <row r="228" spans="1:4" ht="15">
      <c r="A228" s="14" t="s">
        <v>67</v>
      </c>
      <c r="B228" s="27">
        <v>1</v>
      </c>
      <c r="C228" s="96"/>
      <c r="D228" s="28">
        <f t="shared" si="10"/>
        <v>0</v>
      </c>
    </row>
    <row r="229" spans="1:4" ht="15">
      <c r="A229" s="14" t="s">
        <v>49</v>
      </c>
      <c r="B229" s="27">
        <v>3</v>
      </c>
      <c r="C229" s="96"/>
      <c r="D229" s="28">
        <f t="shared" si="10"/>
        <v>0</v>
      </c>
    </row>
    <row r="230" spans="1:4" ht="15">
      <c r="A230" s="14" t="s">
        <v>50</v>
      </c>
      <c r="B230" s="27">
        <v>2</v>
      </c>
      <c r="C230" s="96"/>
      <c r="D230" s="28">
        <f t="shared" si="10"/>
        <v>0</v>
      </c>
    </row>
    <row r="231" spans="1:4" ht="15">
      <c r="A231" s="14" t="s">
        <v>83</v>
      </c>
      <c r="B231" s="27">
        <v>2</v>
      </c>
      <c r="C231" s="96"/>
      <c r="D231" s="28">
        <f t="shared" si="10"/>
        <v>0</v>
      </c>
    </row>
    <row r="232" spans="1:4" ht="15">
      <c r="A232" s="14" t="s">
        <v>44</v>
      </c>
      <c r="B232" s="27">
        <v>6</v>
      </c>
      <c r="C232" s="96"/>
      <c r="D232" s="28">
        <f t="shared" si="10"/>
        <v>0</v>
      </c>
    </row>
    <row r="233" spans="1:4" ht="15">
      <c r="A233" s="14" t="s">
        <v>45</v>
      </c>
      <c r="B233" s="27">
        <v>6</v>
      </c>
      <c r="C233" s="96"/>
      <c r="D233" s="28">
        <f t="shared" si="10"/>
        <v>0</v>
      </c>
    </row>
    <row r="234" spans="1:4" ht="15">
      <c r="A234" s="14" t="s">
        <v>158</v>
      </c>
      <c r="B234" s="27">
        <v>50</v>
      </c>
      <c r="C234" s="96"/>
      <c r="D234" s="28">
        <f t="shared" si="10"/>
        <v>0</v>
      </c>
    </row>
    <row r="235" spans="1:4" ht="15">
      <c r="A235" s="14" t="s">
        <v>159</v>
      </c>
      <c r="B235" s="27">
        <v>16</v>
      </c>
      <c r="C235" s="96"/>
      <c r="D235" s="28">
        <f t="shared" si="10"/>
        <v>0</v>
      </c>
    </row>
    <row r="236" spans="1:4" ht="15">
      <c r="A236" s="14" t="s">
        <v>160</v>
      </c>
      <c r="B236" s="27">
        <v>50</v>
      </c>
      <c r="C236" s="96"/>
      <c r="D236" s="28">
        <f t="shared" si="10"/>
        <v>0</v>
      </c>
    </row>
    <row r="237" spans="1:4" ht="15">
      <c r="A237" s="14" t="s">
        <v>161</v>
      </c>
      <c r="B237" s="27">
        <v>19</v>
      </c>
      <c r="C237" s="96"/>
      <c r="D237" s="28">
        <f t="shared" si="10"/>
        <v>0</v>
      </c>
    </row>
    <row r="238" spans="1:5" ht="28.55">
      <c r="A238" s="25" t="s">
        <v>195</v>
      </c>
      <c r="B238" s="64">
        <v>138</v>
      </c>
      <c r="C238" s="94"/>
      <c r="D238" s="28">
        <f t="shared" si="10"/>
        <v>0</v>
      </c>
      <c r="E238" s="39"/>
    </row>
    <row r="239" spans="1:4" ht="28.55">
      <c r="A239" s="25" t="s">
        <v>196</v>
      </c>
      <c r="B239" s="64">
        <v>17</v>
      </c>
      <c r="C239" s="94"/>
      <c r="D239" s="28">
        <f t="shared" si="10"/>
        <v>0</v>
      </c>
    </row>
    <row r="240" spans="1:4" ht="15">
      <c r="A240" s="59" t="s">
        <v>166</v>
      </c>
      <c r="B240" s="64">
        <v>3</v>
      </c>
      <c r="C240" s="94"/>
      <c r="D240" s="28">
        <f t="shared" si="10"/>
        <v>0</v>
      </c>
    </row>
    <row r="241" spans="1:4" ht="15" thickBot="1">
      <c r="A241" s="17" t="s">
        <v>81</v>
      </c>
      <c r="B241" s="27">
        <v>37</v>
      </c>
      <c r="C241" s="96"/>
      <c r="D241" s="28">
        <f t="shared" si="10"/>
        <v>0</v>
      </c>
    </row>
    <row r="242" spans="1:4" ht="15.65" thickBot="1" thickTop="1">
      <c r="A242" s="4" t="s">
        <v>6</v>
      </c>
      <c r="B242" s="74"/>
      <c r="C242" s="75"/>
      <c r="D242" s="37">
        <f>SUM(D215:D241)</f>
        <v>0</v>
      </c>
    </row>
    <row r="243" spans="1:4" ht="15" thickTop="1">
      <c r="A243" s="8"/>
      <c r="B243" s="79"/>
      <c r="C243" s="80"/>
      <c r="D243" s="55"/>
    </row>
    <row r="244" spans="1:11" ht="20.05" customHeight="1">
      <c r="A244" s="127" t="s">
        <v>198</v>
      </c>
      <c r="B244" s="128"/>
      <c r="C244" s="128"/>
      <c r="D244" s="129"/>
      <c r="E244" s="43"/>
      <c r="F244" s="44"/>
      <c r="G244" s="44"/>
      <c r="H244" s="44"/>
      <c r="I244" s="44"/>
      <c r="J244" s="44"/>
      <c r="K244" s="44"/>
    </row>
    <row r="245" spans="1:11" ht="15">
      <c r="A245" s="60" t="s">
        <v>55</v>
      </c>
      <c r="B245" s="60" t="s">
        <v>19</v>
      </c>
      <c r="C245" s="61" t="s">
        <v>2</v>
      </c>
      <c r="D245" s="61" t="s">
        <v>3</v>
      </c>
      <c r="E245" s="43"/>
      <c r="F245" s="44"/>
      <c r="G245" s="44"/>
      <c r="H245" s="44"/>
      <c r="I245" s="44"/>
      <c r="J245" s="44"/>
      <c r="K245" s="44"/>
    </row>
    <row r="246" spans="1:11" ht="15">
      <c r="A246" s="61"/>
      <c r="B246" s="60"/>
      <c r="C246" s="62" t="s">
        <v>9</v>
      </c>
      <c r="D246" s="62" t="s">
        <v>203</v>
      </c>
      <c r="E246" s="43"/>
      <c r="F246" s="44"/>
      <c r="G246" s="44"/>
      <c r="H246" s="44"/>
      <c r="I246" s="44"/>
      <c r="J246" s="44"/>
      <c r="K246" s="44"/>
    </row>
    <row r="247" spans="1:11" ht="15">
      <c r="A247" s="25" t="s">
        <v>85</v>
      </c>
      <c r="B247" s="64">
        <v>10</v>
      </c>
      <c r="C247" s="94"/>
      <c r="D247" s="53">
        <f aca="true" t="shared" si="11" ref="D247:D251">B247*C247</f>
        <v>0</v>
      </c>
      <c r="E247" s="43"/>
      <c r="F247" s="44"/>
      <c r="G247" s="44"/>
      <c r="H247" s="44"/>
      <c r="I247" s="44"/>
      <c r="J247" s="44"/>
      <c r="K247" s="44"/>
    </row>
    <row r="248" spans="1:4" ht="15">
      <c r="A248" s="25" t="s">
        <v>86</v>
      </c>
      <c r="B248" s="64">
        <v>2</v>
      </c>
      <c r="C248" s="94"/>
      <c r="D248" s="53">
        <f t="shared" si="11"/>
        <v>0</v>
      </c>
    </row>
    <row r="249" spans="1:4" ht="15">
      <c r="A249" s="25" t="s">
        <v>87</v>
      </c>
      <c r="B249" s="64">
        <v>2</v>
      </c>
      <c r="C249" s="94"/>
      <c r="D249" s="53">
        <f t="shared" si="11"/>
        <v>0</v>
      </c>
    </row>
    <row r="250" spans="1:4" ht="15">
      <c r="A250" s="25" t="s">
        <v>103</v>
      </c>
      <c r="B250" s="64">
        <v>18</v>
      </c>
      <c r="C250" s="94"/>
      <c r="D250" s="53">
        <f t="shared" si="11"/>
        <v>0</v>
      </c>
    </row>
    <row r="251" spans="1:4" ht="15">
      <c r="A251" s="25" t="s">
        <v>160</v>
      </c>
      <c r="B251" s="64">
        <v>28</v>
      </c>
      <c r="C251" s="94"/>
      <c r="D251" s="53">
        <f t="shared" si="11"/>
        <v>0</v>
      </c>
    </row>
    <row r="252" spans="1:4" ht="15" thickBot="1">
      <c r="A252" s="57" t="s">
        <v>88</v>
      </c>
      <c r="B252" s="81"/>
      <c r="C252" s="98"/>
      <c r="D252" s="73">
        <f>SUM(D247:D251)</f>
        <v>0</v>
      </c>
    </row>
    <row r="253" spans="1:4" ht="15.65" thickBot="1" thickTop="1">
      <c r="A253" s="63" t="s">
        <v>197</v>
      </c>
      <c r="B253" s="82"/>
      <c r="C253" s="83"/>
      <c r="D253" s="84">
        <f>D252*10</f>
        <v>0</v>
      </c>
    </row>
    <row r="254" spans="1:4" ht="35.15" customHeight="1" thickTop="1">
      <c r="A254" s="8"/>
      <c r="B254" s="15"/>
      <c r="C254" s="16"/>
      <c r="D254" s="19"/>
    </row>
    <row r="255" spans="1:4" ht="25" customHeight="1">
      <c r="A255" s="118" t="s">
        <v>106</v>
      </c>
      <c r="B255" s="119"/>
      <c r="C255" s="119"/>
      <c r="D255" s="120"/>
    </row>
    <row r="256" spans="1:4" ht="18" customHeight="1">
      <c r="A256" s="121" t="s">
        <v>109</v>
      </c>
      <c r="B256" s="122"/>
      <c r="C256" s="122"/>
      <c r="D256" s="123"/>
    </row>
    <row r="257" spans="1:4" ht="20.05" customHeight="1">
      <c r="A257" s="100" t="s">
        <v>208</v>
      </c>
      <c r="B257" s="101"/>
      <c r="C257" s="101"/>
      <c r="D257" s="102"/>
    </row>
    <row r="258" spans="1:4" ht="15">
      <c r="A258" s="13" t="s">
        <v>55</v>
      </c>
      <c r="B258" s="13" t="s">
        <v>19</v>
      </c>
      <c r="C258" s="12" t="s">
        <v>2</v>
      </c>
      <c r="D258" s="12" t="s">
        <v>3</v>
      </c>
    </row>
    <row r="259" spans="1:4" ht="15">
      <c r="A259" s="12"/>
      <c r="B259" s="13"/>
      <c r="C259" s="7" t="s">
        <v>9</v>
      </c>
      <c r="D259" s="7" t="s">
        <v>203</v>
      </c>
    </row>
    <row r="260" spans="1:4" ht="15">
      <c r="A260" s="14" t="s">
        <v>89</v>
      </c>
      <c r="B260" s="27">
        <v>2</v>
      </c>
      <c r="C260" s="96"/>
      <c r="D260" s="28">
        <f aca="true" t="shared" si="12" ref="D260:D283">B260*C260</f>
        <v>0</v>
      </c>
    </row>
    <row r="261" spans="1:4" ht="15">
      <c r="A261" s="14" t="s">
        <v>18</v>
      </c>
      <c r="B261" s="27">
        <v>1</v>
      </c>
      <c r="C261" s="96"/>
      <c r="D261" s="28">
        <f t="shared" si="12"/>
        <v>0</v>
      </c>
    </row>
    <row r="262" spans="1:4" ht="15">
      <c r="A262" s="25" t="s">
        <v>90</v>
      </c>
      <c r="B262" s="27">
        <v>3</v>
      </c>
      <c r="C262" s="96"/>
      <c r="D262" s="28">
        <f t="shared" si="12"/>
        <v>0</v>
      </c>
    </row>
    <row r="263" spans="1:4" ht="15">
      <c r="A263" s="14" t="s">
        <v>83</v>
      </c>
      <c r="B263" s="27">
        <v>2</v>
      </c>
      <c r="C263" s="96"/>
      <c r="D263" s="28">
        <f t="shared" si="12"/>
        <v>0</v>
      </c>
    </row>
    <row r="264" spans="1:4" ht="15">
      <c r="A264" s="14" t="s">
        <v>91</v>
      </c>
      <c r="B264" s="27">
        <v>4</v>
      </c>
      <c r="C264" s="96"/>
      <c r="D264" s="28">
        <f t="shared" si="12"/>
        <v>0</v>
      </c>
    </row>
    <row r="265" spans="1:5" ht="15">
      <c r="A265" s="14" t="s">
        <v>157</v>
      </c>
      <c r="B265" s="27">
        <v>11</v>
      </c>
      <c r="C265" s="96"/>
      <c r="D265" s="28">
        <f t="shared" si="12"/>
        <v>0</v>
      </c>
      <c r="E265" s="39"/>
    </row>
    <row r="266" spans="1:4" ht="15">
      <c r="A266" s="14" t="s">
        <v>92</v>
      </c>
      <c r="B266" s="27">
        <v>3</v>
      </c>
      <c r="C266" s="96"/>
      <c r="D266" s="28">
        <f t="shared" si="12"/>
        <v>0</v>
      </c>
    </row>
    <row r="267" spans="1:4" ht="15">
      <c r="A267" s="14" t="s">
        <v>93</v>
      </c>
      <c r="B267" s="27">
        <v>3</v>
      </c>
      <c r="C267" s="96"/>
      <c r="D267" s="28">
        <f t="shared" si="12"/>
        <v>0</v>
      </c>
    </row>
    <row r="268" spans="1:4" ht="15">
      <c r="A268" s="14" t="s">
        <v>94</v>
      </c>
      <c r="B268" s="27">
        <v>1</v>
      </c>
      <c r="C268" s="96"/>
      <c r="D268" s="28">
        <f t="shared" si="12"/>
        <v>0</v>
      </c>
    </row>
    <row r="269" spans="1:4" ht="15">
      <c r="A269" s="14" t="s">
        <v>95</v>
      </c>
      <c r="B269" s="27">
        <v>1</v>
      </c>
      <c r="C269" s="96"/>
      <c r="D269" s="28">
        <f t="shared" si="12"/>
        <v>0</v>
      </c>
    </row>
    <row r="270" spans="1:4" ht="15">
      <c r="A270" s="14" t="s">
        <v>96</v>
      </c>
      <c r="B270" s="27">
        <v>7</v>
      </c>
      <c r="C270" s="96"/>
      <c r="D270" s="28">
        <f t="shared" si="12"/>
        <v>0</v>
      </c>
    </row>
    <row r="271" spans="1:4" ht="15">
      <c r="A271" s="14" t="s">
        <v>97</v>
      </c>
      <c r="B271" s="27">
        <v>1</v>
      </c>
      <c r="C271" s="96"/>
      <c r="D271" s="28">
        <f t="shared" si="12"/>
        <v>0</v>
      </c>
    </row>
    <row r="272" spans="1:4" ht="15">
      <c r="A272" s="14" t="s">
        <v>98</v>
      </c>
      <c r="B272" s="27">
        <v>4</v>
      </c>
      <c r="C272" s="96"/>
      <c r="D272" s="28">
        <f t="shared" si="12"/>
        <v>0</v>
      </c>
    </row>
    <row r="273" spans="1:4" ht="15">
      <c r="A273" s="14" t="s">
        <v>99</v>
      </c>
      <c r="B273" s="27">
        <v>1</v>
      </c>
      <c r="C273" s="96"/>
      <c r="D273" s="28">
        <f t="shared" si="12"/>
        <v>0</v>
      </c>
    </row>
    <row r="274" spans="1:4" ht="15">
      <c r="A274" s="14" t="s">
        <v>44</v>
      </c>
      <c r="B274" s="27">
        <v>4</v>
      </c>
      <c r="C274" s="96"/>
      <c r="D274" s="28">
        <f t="shared" si="12"/>
        <v>0</v>
      </c>
    </row>
    <row r="275" spans="1:4" ht="15">
      <c r="A275" s="14" t="s">
        <v>45</v>
      </c>
      <c r="B275" s="27">
        <v>4</v>
      </c>
      <c r="C275" s="96"/>
      <c r="D275" s="28">
        <f t="shared" si="12"/>
        <v>0</v>
      </c>
    </row>
    <row r="276" spans="1:4" ht="15">
      <c r="A276" s="14" t="s">
        <v>158</v>
      </c>
      <c r="B276" s="27">
        <v>37</v>
      </c>
      <c r="C276" s="96"/>
      <c r="D276" s="28">
        <f t="shared" si="12"/>
        <v>0</v>
      </c>
    </row>
    <row r="277" spans="1:4" ht="15">
      <c r="A277" s="25" t="s">
        <v>238</v>
      </c>
      <c r="B277" s="64">
        <v>12</v>
      </c>
      <c r="C277" s="94"/>
      <c r="D277" s="28">
        <f t="shared" si="12"/>
        <v>0</v>
      </c>
    </row>
    <row r="278" spans="1:4" ht="15">
      <c r="A278" s="25" t="s">
        <v>168</v>
      </c>
      <c r="B278" s="64">
        <v>37</v>
      </c>
      <c r="C278" s="94"/>
      <c r="D278" s="28">
        <f t="shared" si="12"/>
        <v>0</v>
      </c>
    </row>
    <row r="279" spans="1:4" ht="15">
      <c r="A279" s="25" t="s">
        <v>161</v>
      </c>
      <c r="B279" s="64">
        <f>11+12</f>
        <v>23</v>
      </c>
      <c r="C279" s="94"/>
      <c r="D279" s="28">
        <f t="shared" si="12"/>
        <v>0</v>
      </c>
    </row>
    <row r="280" spans="1:5" ht="30.1" customHeight="1">
      <c r="A280" s="25" t="s">
        <v>195</v>
      </c>
      <c r="B280" s="64">
        <v>72</v>
      </c>
      <c r="C280" s="94"/>
      <c r="D280" s="28">
        <f t="shared" si="12"/>
        <v>0</v>
      </c>
      <c r="E280" s="39"/>
    </row>
    <row r="281" spans="1:5" ht="30.1" customHeight="1">
      <c r="A281" s="25" t="s">
        <v>196</v>
      </c>
      <c r="B281" s="64">
        <v>10</v>
      </c>
      <c r="C281" s="94"/>
      <c r="D281" s="28">
        <f t="shared" si="12"/>
        <v>0</v>
      </c>
      <c r="E281" s="39"/>
    </row>
    <row r="282" spans="1:5" ht="15">
      <c r="A282" s="59" t="s">
        <v>167</v>
      </c>
      <c r="B282" s="64">
        <v>11</v>
      </c>
      <c r="C282" s="94"/>
      <c r="D282" s="28">
        <f t="shared" si="12"/>
        <v>0</v>
      </c>
      <c r="E282" s="39"/>
    </row>
    <row r="283" spans="1:4" ht="15" thickBot="1">
      <c r="A283" s="17" t="s">
        <v>81</v>
      </c>
      <c r="B283" s="27">
        <v>14</v>
      </c>
      <c r="C283" s="96"/>
      <c r="D283" s="28">
        <f t="shared" si="12"/>
        <v>0</v>
      </c>
    </row>
    <row r="284" spans="1:4" ht="15.65" thickBot="1" thickTop="1">
      <c r="A284" s="4" t="s">
        <v>6</v>
      </c>
      <c r="B284" s="74"/>
      <c r="C284" s="75"/>
      <c r="D284" s="37">
        <f>SUM(D260:D283)</f>
        <v>0</v>
      </c>
    </row>
    <row r="285" spans="1:4" ht="15" customHeight="1" thickTop="1">
      <c r="A285" s="8"/>
      <c r="B285" s="15"/>
      <c r="C285" s="16"/>
      <c r="D285" s="19"/>
    </row>
    <row r="286" spans="1:4" ht="20.05" customHeight="1">
      <c r="A286" s="127" t="s">
        <v>199</v>
      </c>
      <c r="B286" s="128"/>
      <c r="C286" s="128"/>
      <c r="D286" s="129"/>
    </row>
    <row r="287" spans="1:4" ht="15">
      <c r="A287" s="60" t="s">
        <v>55</v>
      </c>
      <c r="B287" s="60" t="s">
        <v>19</v>
      </c>
      <c r="C287" s="61" t="s">
        <v>2</v>
      </c>
      <c r="D287" s="61" t="s">
        <v>3</v>
      </c>
    </row>
    <row r="288" spans="1:4" ht="15">
      <c r="A288" s="61"/>
      <c r="B288" s="60"/>
      <c r="C288" s="62" t="s">
        <v>9</v>
      </c>
      <c r="D288" s="62" t="s">
        <v>203</v>
      </c>
    </row>
    <row r="289" spans="1:4" ht="15">
      <c r="A289" s="25" t="s">
        <v>100</v>
      </c>
      <c r="B289" s="64">
        <v>4</v>
      </c>
      <c r="C289" s="94"/>
      <c r="D289" s="53">
        <f aca="true" t="shared" si="13" ref="D289:D292">B289*C289</f>
        <v>0</v>
      </c>
    </row>
    <row r="290" spans="1:4" ht="15">
      <c r="A290" s="14" t="s">
        <v>101</v>
      </c>
      <c r="B290" s="27">
        <v>1</v>
      </c>
      <c r="C290" s="96"/>
      <c r="D290" s="28">
        <f t="shared" si="13"/>
        <v>0</v>
      </c>
    </row>
    <row r="291" spans="1:4" ht="15">
      <c r="A291" s="25" t="s">
        <v>158</v>
      </c>
      <c r="B291" s="27">
        <v>5</v>
      </c>
      <c r="C291" s="96"/>
      <c r="D291" s="28">
        <f t="shared" si="13"/>
        <v>0</v>
      </c>
    </row>
    <row r="292" spans="1:4" ht="15">
      <c r="A292" s="14" t="s">
        <v>168</v>
      </c>
      <c r="B292" s="27">
        <v>10</v>
      </c>
      <c r="C292" s="96"/>
      <c r="D292" s="28">
        <f t="shared" si="13"/>
        <v>0</v>
      </c>
    </row>
    <row r="293" spans="1:4" ht="15" thickBot="1">
      <c r="A293" s="26" t="s">
        <v>88</v>
      </c>
      <c r="B293" s="85"/>
      <c r="C293" s="86"/>
      <c r="D293" s="87">
        <f>SUM(D289:D292)</f>
        <v>0</v>
      </c>
    </row>
    <row r="294" spans="1:4" ht="15.65" thickBot="1" thickTop="1">
      <c r="A294" s="4" t="s">
        <v>102</v>
      </c>
      <c r="B294" s="74"/>
      <c r="C294" s="75"/>
      <c r="D294" s="37">
        <f>D293*13</f>
        <v>0</v>
      </c>
    </row>
    <row r="295" spans="1:4" ht="35.15" customHeight="1" thickTop="1">
      <c r="A295" s="8"/>
      <c r="B295" s="15"/>
      <c r="C295" s="16"/>
      <c r="D295" s="19"/>
    </row>
    <row r="296" spans="1:4" ht="25" customHeight="1">
      <c r="A296" s="118" t="s">
        <v>107</v>
      </c>
      <c r="B296" s="119"/>
      <c r="C296" s="119"/>
      <c r="D296" s="120"/>
    </row>
    <row r="297" spans="1:4" ht="15" customHeight="1">
      <c r="A297" s="121" t="s">
        <v>108</v>
      </c>
      <c r="B297" s="122"/>
      <c r="C297" s="122"/>
      <c r="D297" s="123"/>
    </row>
    <row r="298" spans="1:4" ht="20.05" customHeight="1">
      <c r="A298" s="100" t="s">
        <v>209</v>
      </c>
      <c r="B298" s="101"/>
      <c r="C298" s="101"/>
      <c r="D298" s="102"/>
    </row>
    <row r="299" spans="1:4" ht="15" customHeight="1">
      <c r="A299" s="13" t="s">
        <v>55</v>
      </c>
      <c r="B299" s="13" t="s">
        <v>19</v>
      </c>
      <c r="C299" s="12" t="s">
        <v>2</v>
      </c>
      <c r="D299" s="12" t="s">
        <v>3</v>
      </c>
    </row>
    <row r="300" spans="1:4" ht="15" customHeight="1">
      <c r="A300" s="12"/>
      <c r="B300" s="13"/>
      <c r="C300" s="7" t="s">
        <v>9</v>
      </c>
      <c r="D300" s="7" t="s">
        <v>203</v>
      </c>
    </row>
    <row r="301" spans="1:4" ht="15" customHeight="1">
      <c r="A301" s="14" t="s">
        <v>94</v>
      </c>
      <c r="B301" s="27">
        <v>5</v>
      </c>
      <c r="C301" s="96"/>
      <c r="D301" s="28">
        <f aca="true" t="shared" si="14" ref="D301:D313">B301*C301</f>
        <v>0</v>
      </c>
    </row>
    <row r="302" spans="1:4" ht="15" customHeight="1">
      <c r="A302" s="14" t="s">
        <v>111</v>
      </c>
      <c r="B302" s="27">
        <v>1</v>
      </c>
      <c r="C302" s="96"/>
      <c r="D302" s="28">
        <f t="shared" si="14"/>
        <v>0</v>
      </c>
    </row>
    <row r="303" spans="1:4" ht="15" customHeight="1">
      <c r="A303" s="25" t="s">
        <v>112</v>
      </c>
      <c r="B303" s="27">
        <v>1</v>
      </c>
      <c r="C303" s="96"/>
      <c r="D303" s="28">
        <f t="shared" si="14"/>
        <v>0</v>
      </c>
    </row>
    <row r="304" spans="1:4" ht="15" customHeight="1">
      <c r="A304" s="14" t="s">
        <v>113</v>
      </c>
      <c r="B304" s="27">
        <v>5</v>
      </c>
      <c r="C304" s="96"/>
      <c r="D304" s="28">
        <f t="shared" si="14"/>
        <v>0</v>
      </c>
    </row>
    <row r="305" spans="1:4" ht="15" customHeight="1">
      <c r="A305" s="14" t="s">
        <v>176</v>
      </c>
      <c r="B305" s="27">
        <v>5</v>
      </c>
      <c r="C305" s="96"/>
      <c r="D305" s="28">
        <f t="shared" si="14"/>
        <v>0</v>
      </c>
    </row>
    <row r="306" spans="1:4" ht="15" customHeight="1">
      <c r="A306" s="14" t="s">
        <v>18</v>
      </c>
      <c r="B306" s="27">
        <v>1</v>
      </c>
      <c r="C306" s="96"/>
      <c r="D306" s="28">
        <f t="shared" si="14"/>
        <v>0</v>
      </c>
    </row>
    <row r="307" spans="1:4" ht="15" customHeight="1">
      <c r="A307" s="14" t="s">
        <v>90</v>
      </c>
      <c r="B307" s="27">
        <v>3</v>
      </c>
      <c r="C307" s="96"/>
      <c r="D307" s="28">
        <f t="shared" si="14"/>
        <v>0</v>
      </c>
    </row>
    <row r="308" spans="1:4" ht="15" customHeight="1">
      <c r="A308" s="14" t="s">
        <v>44</v>
      </c>
      <c r="B308" s="27">
        <v>6</v>
      </c>
      <c r="C308" s="96"/>
      <c r="D308" s="28">
        <f t="shared" si="14"/>
        <v>0</v>
      </c>
    </row>
    <row r="309" spans="1:4" ht="15" customHeight="1">
      <c r="A309" s="14" t="s">
        <v>45</v>
      </c>
      <c r="B309" s="27">
        <v>6</v>
      </c>
      <c r="C309" s="96"/>
      <c r="D309" s="28">
        <f t="shared" si="14"/>
        <v>0</v>
      </c>
    </row>
    <row r="310" spans="1:4" ht="15" customHeight="1">
      <c r="A310" s="25" t="s">
        <v>158</v>
      </c>
      <c r="B310" s="27">
        <v>16</v>
      </c>
      <c r="C310" s="96"/>
      <c r="D310" s="28">
        <f t="shared" si="14"/>
        <v>0</v>
      </c>
    </row>
    <row r="311" spans="1:4" ht="15" customHeight="1">
      <c r="A311" s="25" t="s">
        <v>168</v>
      </c>
      <c r="B311" s="27">
        <v>28</v>
      </c>
      <c r="C311" s="96"/>
      <c r="D311" s="28">
        <f t="shared" si="14"/>
        <v>0</v>
      </c>
    </row>
    <row r="312" spans="1:4" ht="15" customHeight="1">
      <c r="A312" s="25" t="s">
        <v>159</v>
      </c>
      <c r="B312" s="27">
        <v>10</v>
      </c>
      <c r="C312" s="96"/>
      <c r="D312" s="28">
        <f t="shared" si="14"/>
        <v>0</v>
      </c>
    </row>
    <row r="313" spans="1:4" ht="15" customHeight="1">
      <c r="A313" s="25" t="s">
        <v>169</v>
      </c>
      <c r="B313" s="27">
        <v>9</v>
      </c>
      <c r="C313" s="96"/>
      <c r="D313" s="28">
        <f t="shared" si="14"/>
        <v>0</v>
      </c>
    </row>
    <row r="314" spans="1:4" ht="15" customHeight="1" thickBot="1">
      <c r="A314" s="26" t="s">
        <v>88</v>
      </c>
      <c r="B314" s="85"/>
      <c r="C314" s="86"/>
      <c r="D314" s="87">
        <f>SUM(D301:D313)</f>
        <v>0</v>
      </c>
    </row>
    <row r="315" spans="1:4" ht="15" customHeight="1" thickBot="1" thickTop="1">
      <c r="A315" s="4" t="s">
        <v>110</v>
      </c>
      <c r="B315" s="74"/>
      <c r="C315" s="75"/>
      <c r="D315" s="37">
        <f>D314*4</f>
        <v>0</v>
      </c>
    </row>
    <row r="316" spans="1:4" ht="15" customHeight="1" thickTop="1">
      <c r="A316" s="8"/>
      <c r="B316" s="15"/>
      <c r="C316" s="16"/>
      <c r="D316" s="19"/>
    </row>
    <row r="317" spans="1:4" ht="20.05" customHeight="1">
      <c r="A317" s="100" t="s">
        <v>210</v>
      </c>
      <c r="B317" s="101"/>
      <c r="C317" s="101"/>
      <c r="D317" s="102"/>
    </row>
    <row r="318" spans="1:4" ht="15" customHeight="1">
      <c r="A318" s="13" t="s">
        <v>55</v>
      </c>
      <c r="B318" s="13" t="s">
        <v>19</v>
      </c>
      <c r="C318" s="12" t="s">
        <v>2</v>
      </c>
      <c r="D318" s="12" t="s">
        <v>3</v>
      </c>
    </row>
    <row r="319" spans="1:4" ht="15" customHeight="1">
      <c r="A319" s="12"/>
      <c r="B319" s="13"/>
      <c r="C319" s="7" t="s">
        <v>9</v>
      </c>
      <c r="D319" s="7" t="s">
        <v>203</v>
      </c>
    </row>
    <row r="320" spans="1:4" ht="15" customHeight="1">
      <c r="A320" s="14" t="s">
        <v>18</v>
      </c>
      <c r="B320" s="27">
        <v>2</v>
      </c>
      <c r="C320" s="96"/>
      <c r="D320" s="28">
        <f aca="true" t="shared" si="15" ref="D320:D323">B320*C320</f>
        <v>0</v>
      </c>
    </row>
    <row r="321" spans="1:4" ht="15" customHeight="1">
      <c r="A321" s="14" t="s">
        <v>115</v>
      </c>
      <c r="B321" s="27">
        <v>4</v>
      </c>
      <c r="C321" s="96"/>
      <c r="D321" s="28">
        <f t="shared" si="15"/>
        <v>0</v>
      </c>
    </row>
    <row r="322" spans="1:4" ht="15" customHeight="1">
      <c r="A322" s="25" t="s">
        <v>158</v>
      </c>
      <c r="B322" s="27">
        <v>2</v>
      </c>
      <c r="C322" s="96"/>
      <c r="D322" s="28">
        <f t="shared" si="15"/>
        <v>0</v>
      </c>
    </row>
    <row r="323" spans="1:4" ht="15" customHeight="1">
      <c r="A323" s="25" t="s">
        <v>168</v>
      </c>
      <c r="B323" s="27">
        <v>4</v>
      </c>
      <c r="C323" s="96"/>
      <c r="D323" s="28">
        <f t="shared" si="15"/>
        <v>0</v>
      </c>
    </row>
    <row r="324" spans="1:4" ht="15" customHeight="1" thickBot="1">
      <c r="A324" s="26" t="s">
        <v>88</v>
      </c>
      <c r="B324" s="85"/>
      <c r="C324" s="86"/>
      <c r="D324" s="87">
        <f>SUM(D320:D323)</f>
        <v>0</v>
      </c>
    </row>
    <row r="325" spans="1:4" ht="15" customHeight="1" thickBot="1" thickTop="1">
      <c r="A325" s="4" t="s">
        <v>114</v>
      </c>
      <c r="B325" s="74"/>
      <c r="C325" s="75"/>
      <c r="D325" s="37">
        <f>D324*11</f>
        <v>0</v>
      </c>
    </row>
    <row r="326" spans="1:4" ht="15" customHeight="1" thickTop="1">
      <c r="A326" s="8"/>
      <c r="B326" s="15"/>
      <c r="C326" s="16"/>
      <c r="D326" s="19"/>
    </row>
    <row r="327" spans="1:4" ht="20.05" customHeight="1">
      <c r="A327" s="100" t="s">
        <v>117</v>
      </c>
      <c r="B327" s="101"/>
      <c r="C327" s="101"/>
      <c r="D327" s="102"/>
    </row>
    <row r="328" spans="1:4" ht="15" customHeight="1">
      <c r="A328" s="13" t="s">
        <v>55</v>
      </c>
      <c r="B328" s="13" t="s">
        <v>19</v>
      </c>
      <c r="C328" s="12" t="s">
        <v>2</v>
      </c>
      <c r="D328" s="12" t="s">
        <v>3</v>
      </c>
    </row>
    <row r="329" spans="1:4" ht="15" customHeight="1">
      <c r="A329" s="12"/>
      <c r="B329" s="13"/>
      <c r="C329" s="7" t="s">
        <v>9</v>
      </c>
      <c r="D329" s="7" t="s">
        <v>203</v>
      </c>
    </row>
    <row r="330" spans="1:4" ht="30.1" customHeight="1">
      <c r="A330" s="25" t="s">
        <v>195</v>
      </c>
      <c r="B330" s="64">
        <v>30</v>
      </c>
      <c r="C330" s="94"/>
      <c r="D330" s="28">
        <f aca="true" t="shared" si="16" ref="D330:D335">B330*C330</f>
        <v>0</v>
      </c>
    </row>
    <row r="331" spans="1:4" ht="30.1" customHeight="1">
      <c r="A331" s="25" t="s">
        <v>196</v>
      </c>
      <c r="B331" s="64">
        <v>5</v>
      </c>
      <c r="C331" s="94"/>
      <c r="D331" s="28">
        <f t="shared" si="16"/>
        <v>0</v>
      </c>
    </row>
    <row r="332" spans="1:4" ht="15" customHeight="1">
      <c r="A332" s="25" t="s">
        <v>166</v>
      </c>
      <c r="B332" s="64">
        <v>5</v>
      </c>
      <c r="C332" s="94"/>
      <c r="D332" s="28">
        <f t="shared" si="16"/>
        <v>0</v>
      </c>
    </row>
    <row r="333" spans="1:4" ht="15" customHeight="1">
      <c r="A333" s="25" t="s">
        <v>170</v>
      </c>
      <c r="B333" s="64">
        <v>3</v>
      </c>
      <c r="C333" s="94"/>
      <c r="D333" s="28">
        <f t="shared" si="16"/>
        <v>0</v>
      </c>
    </row>
    <row r="334" spans="1:4" ht="15" customHeight="1">
      <c r="A334" s="14" t="s">
        <v>171</v>
      </c>
      <c r="B334" s="27">
        <v>1</v>
      </c>
      <c r="C334" s="96"/>
      <c r="D334" s="28">
        <f t="shared" si="16"/>
        <v>0</v>
      </c>
    </row>
    <row r="335" spans="1:4" ht="15" customHeight="1" thickBot="1">
      <c r="A335" s="40" t="s">
        <v>172</v>
      </c>
      <c r="B335" s="85">
        <v>1</v>
      </c>
      <c r="C335" s="99"/>
      <c r="D335" s="28">
        <f t="shared" si="16"/>
        <v>0</v>
      </c>
    </row>
    <row r="336" spans="1:4" ht="15" customHeight="1" thickBot="1" thickTop="1">
      <c r="A336" s="4" t="s">
        <v>118</v>
      </c>
      <c r="B336" s="74"/>
      <c r="C336" s="75"/>
      <c r="D336" s="37">
        <f>SUM(D330:D335)</f>
        <v>0</v>
      </c>
    </row>
    <row r="337" spans="1:4" ht="35.15" customHeight="1" thickTop="1">
      <c r="A337" s="8"/>
      <c r="B337" s="15"/>
      <c r="C337" s="16"/>
      <c r="D337" s="19"/>
    </row>
    <row r="338" ht="15">
      <c r="D338" s="31" t="s">
        <v>11</v>
      </c>
    </row>
    <row r="339" spans="1:4" ht="25" customHeight="1">
      <c r="A339" s="29" t="s">
        <v>79</v>
      </c>
      <c r="B339" s="23"/>
      <c r="C339" s="23"/>
      <c r="D339" s="32">
        <f>D208+D242+D253+D284+D294+D315+D325+D336</f>
        <v>0</v>
      </c>
    </row>
    <row r="340" spans="1:4" ht="25" customHeight="1">
      <c r="A340" s="30" t="s">
        <v>180</v>
      </c>
      <c r="B340" s="11"/>
      <c r="C340" s="11"/>
      <c r="D340" s="33">
        <f>D339*3</f>
        <v>0</v>
      </c>
    </row>
    <row r="341" spans="1:4" ht="15" customHeight="1">
      <c r="A341" s="8"/>
      <c r="B341" s="15"/>
      <c r="C341" s="16"/>
      <c r="D341" s="19"/>
    </row>
    <row r="342" spans="1:4" ht="15" customHeight="1">
      <c r="A342" s="8"/>
      <c r="B342" s="15"/>
      <c r="C342" s="16"/>
      <c r="D342" s="48"/>
    </row>
    <row r="343" spans="3:4" ht="15">
      <c r="C343" s="16"/>
      <c r="D343" s="47"/>
    </row>
  </sheetData>
  <sheetProtection algorithmName="SHA-512" hashValue="LPfLjqiftM9xVtC49HwrifJnCINjK0DLfACUWl5Nm6bIlH/YIWMTFtP+Aa/X0+U418H8QZlQhogFBQIm8KYJmw==" saltValue="usQLO6UF5YQ7kto0XsbhlA==" spinCount="100000" sheet="1" objects="1" scenarios="1"/>
  <mergeCells count="36">
    <mergeCell ref="A9:D9"/>
    <mergeCell ref="A131:C131"/>
    <mergeCell ref="A255:D255"/>
    <mergeCell ref="A210:D210"/>
    <mergeCell ref="A174:D174"/>
    <mergeCell ref="A211:D211"/>
    <mergeCell ref="B2:D2"/>
    <mergeCell ref="A244:D244"/>
    <mergeCell ref="A212:D212"/>
    <mergeCell ref="A117:D117"/>
    <mergeCell ref="A173:D173"/>
    <mergeCell ref="B170:D170"/>
    <mergeCell ref="A4:D4"/>
    <mergeCell ref="A5:D5"/>
    <mergeCell ref="A6:D6"/>
    <mergeCell ref="A136:D136"/>
    <mergeCell ref="A40:D40"/>
    <mergeCell ref="B7:D7"/>
    <mergeCell ref="A171:D171"/>
    <mergeCell ref="A130:C130"/>
    <mergeCell ref="A68:D68"/>
    <mergeCell ref="A8:D8"/>
    <mergeCell ref="A327:D327"/>
    <mergeCell ref="B133:D133"/>
    <mergeCell ref="A134:D134"/>
    <mergeCell ref="A135:D135"/>
    <mergeCell ref="A167:C167"/>
    <mergeCell ref="A168:C168"/>
    <mergeCell ref="A296:D296"/>
    <mergeCell ref="A298:D298"/>
    <mergeCell ref="A317:D317"/>
    <mergeCell ref="A297:D297"/>
    <mergeCell ref="A257:D257"/>
    <mergeCell ref="A172:D172"/>
    <mergeCell ref="A286:D286"/>
    <mergeCell ref="A256:D256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w0316dos</dc:creator>
  <cp:keywords/>
  <dc:description/>
  <cp:lastModifiedBy>Gemrotová Kateřina Bc.</cp:lastModifiedBy>
  <cp:lastPrinted>2023-09-13T12:23:02Z</cp:lastPrinted>
  <dcterms:created xsi:type="dcterms:W3CDTF">2013-11-27T14:03:26Z</dcterms:created>
  <dcterms:modified xsi:type="dcterms:W3CDTF">2023-09-22T07:36:17Z</dcterms:modified>
  <cp:category/>
  <cp:version/>
  <cp:contentType/>
  <cp:contentStatus/>
</cp:coreProperties>
</file>