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-Akce\2022\Sportovní_hala_Dubina-DPS(Lampa)\"/>
    </mc:Choice>
  </mc:AlternateContent>
  <xr:revisionPtr revIDLastSave="0" documentId="8_{93C879B4-A9C8-4E91-9BF1-6C7D2B3A76B5}" xr6:coauthVersionLast="47" xr6:coauthVersionMax="47" xr10:uidLastSave="{00000000-0000-0000-0000-000000000000}"/>
  <bookViews>
    <workbookView xWindow="570" yWindow="210" windowWidth="29040" windowHeight="15990" activeTab="3" xr2:uid="{B8FE6AD6-96C9-474F-961B-071BCF35410A}"/>
  </bookViews>
  <sheets>
    <sheet name="REKAPITULACE OBJEKTŮ STAVBY" sheetId="1" r:id="rId1"/>
    <sheet name="KRYCÍ LIST" sheetId="2" r:id="rId2"/>
    <sheet name="REKAPITULACE" sheetId="3" r:id="rId3"/>
    <sheet name="ROZPOČE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D12" i="1"/>
  <c r="E11" i="1"/>
  <c r="D11" i="1"/>
  <c r="H39" i="2"/>
  <c r="H38" i="2"/>
  <c r="H36" i="2"/>
  <c r="H35" i="2"/>
  <c r="M8" i="2"/>
  <c r="E28" i="2"/>
  <c r="E27" i="2"/>
  <c r="E26" i="2"/>
  <c r="E25" i="2"/>
  <c r="M28" i="2"/>
  <c r="M26" i="2"/>
  <c r="M25" i="2"/>
  <c r="M23" i="2"/>
  <c r="M22" i="2"/>
  <c r="M21" i="2"/>
  <c r="M20" i="2"/>
  <c r="M19" i="2"/>
  <c r="M18" i="2"/>
  <c r="M17" i="2"/>
  <c r="M16" i="2"/>
  <c r="M15" i="2"/>
  <c r="M14" i="2"/>
  <c r="E24" i="2"/>
  <c r="E20" i="2"/>
  <c r="E18" i="2"/>
  <c r="E17" i="2"/>
  <c r="E16" i="2"/>
  <c r="E15" i="2"/>
  <c r="E14" i="2"/>
  <c r="E22" i="3"/>
  <c r="D22" i="3"/>
  <c r="C22" i="3"/>
  <c r="E20" i="3"/>
  <c r="D20" i="3"/>
  <c r="C20" i="3"/>
  <c r="E19" i="3"/>
  <c r="D19" i="3"/>
  <c r="C19" i="3"/>
  <c r="E16" i="3"/>
  <c r="D16" i="3"/>
  <c r="C16" i="3"/>
  <c r="E15" i="3"/>
  <c r="D15" i="3"/>
  <c r="C15" i="3"/>
  <c r="E14" i="3"/>
  <c r="D14" i="3"/>
  <c r="C14" i="3"/>
  <c r="E13" i="3"/>
  <c r="D13" i="3"/>
  <c r="C13" i="3"/>
  <c r="E10" i="3"/>
  <c r="D10" i="3"/>
  <c r="C10" i="3"/>
  <c r="E9" i="3"/>
  <c r="D9" i="3"/>
  <c r="C9" i="3"/>
  <c r="L196" i="4"/>
  <c r="M194" i="4"/>
  <c r="K194" i="4"/>
  <c r="I194" i="4"/>
  <c r="G194" i="4"/>
  <c r="M193" i="4"/>
  <c r="K193" i="4"/>
  <c r="I193" i="4"/>
  <c r="G193" i="4"/>
  <c r="A193" i="4"/>
  <c r="M192" i="4"/>
  <c r="K192" i="4"/>
  <c r="I192" i="4"/>
  <c r="G192" i="4"/>
  <c r="A192" i="4"/>
  <c r="M191" i="4"/>
  <c r="K191" i="4"/>
  <c r="I191" i="4"/>
  <c r="G191" i="4"/>
  <c r="A191" i="4"/>
  <c r="M190" i="4"/>
  <c r="K190" i="4"/>
  <c r="I190" i="4"/>
  <c r="G190" i="4"/>
  <c r="A190" i="4"/>
  <c r="M189" i="4"/>
  <c r="K189" i="4"/>
  <c r="I189" i="4"/>
  <c r="G189" i="4"/>
  <c r="A189" i="4"/>
  <c r="M188" i="4"/>
  <c r="K188" i="4"/>
  <c r="I188" i="4"/>
  <c r="G188" i="4"/>
  <c r="A188" i="4"/>
  <c r="M187" i="4"/>
  <c r="K187" i="4"/>
  <c r="I187" i="4"/>
  <c r="G187" i="4"/>
  <c r="A187" i="4"/>
  <c r="M186" i="4"/>
  <c r="K186" i="4"/>
  <c r="I186" i="4"/>
  <c r="G186" i="4"/>
  <c r="A186" i="4"/>
  <c r="M185" i="4"/>
  <c r="K185" i="4"/>
  <c r="I185" i="4"/>
  <c r="G185" i="4"/>
  <c r="A185" i="4"/>
  <c r="M184" i="4"/>
  <c r="K184" i="4"/>
  <c r="I184" i="4"/>
  <c r="G184" i="4"/>
  <c r="A184" i="4"/>
  <c r="M183" i="4"/>
  <c r="K183" i="4"/>
  <c r="I183" i="4"/>
  <c r="G183" i="4"/>
  <c r="A183" i="4"/>
  <c r="M182" i="4"/>
  <c r="K182" i="4"/>
  <c r="I182" i="4"/>
  <c r="G182" i="4"/>
  <c r="A182" i="4"/>
  <c r="M181" i="4"/>
  <c r="K181" i="4"/>
  <c r="I181" i="4"/>
  <c r="G181" i="4"/>
  <c r="A181" i="4"/>
  <c r="M180" i="4"/>
  <c r="K180" i="4"/>
  <c r="I180" i="4"/>
  <c r="G180" i="4"/>
  <c r="A180" i="4"/>
  <c r="M179" i="4"/>
  <c r="K179" i="4"/>
  <c r="I179" i="4"/>
  <c r="G179" i="4"/>
  <c r="A179" i="4"/>
  <c r="M178" i="4"/>
  <c r="K178" i="4"/>
  <c r="I178" i="4"/>
  <c r="G178" i="4"/>
  <c r="A178" i="4"/>
  <c r="M177" i="4"/>
  <c r="K177" i="4"/>
  <c r="I177" i="4"/>
  <c r="G177" i="4"/>
  <c r="A177" i="4"/>
  <c r="M176" i="4"/>
  <c r="K176" i="4"/>
  <c r="I176" i="4"/>
  <c r="G176" i="4"/>
  <c r="A176" i="4"/>
  <c r="M175" i="4"/>
  <c r="K175" i="4"/>
  <c r="I175" i="4"/>
  <c r="G175" i="4"/>
  <c r="A175" i="4"/>
  <c r="M174" i="4"/>
  <c r="K174" i="4"/>
  <c r="I174" i="4"/>
  <c r="G174" i="4"/>
  <c r="A174" i="4"/>
  <c r="M173" i="4"/>
  <c r="K173" i="4"/>
  <c r="I173" i="4"/>
  <c r="G173" i="4"/>
  <c r="A173" i="4"/>
  <c r="M172" i="4"/>
  <c r="K172" i="4"/>
  <c r="I172" i="4"/>
  <c r="G172" i="4"/>
  <c r="A172" i="4"/>
  <c r="M171" i="4"/>
  <c r="K171" i="4"/>
  <c r="I171" i="4"/>
  <c r="G171" i="4"/>
  <c r="A171" i="4"/>
  <c r="M170" i="4"/>
  <c r="K170" i="4"/>
  <c r="I170" i="4"/>
  <c r="G170" i="4"/>
  <c r="A170" i="4"/>
  <c r="M169" i="4"/>
  <c r="K169" i="4"/>
  <c r="I169" i="4"/>
  <c r="G169" i="4"/>
  <c r="A169" i="4"/>
  <c r="M168" i="4"/>
  <c r="K168" i="4"/>
  <c r="I168" i="4"/>
  <c r="G168" i="4"/>
  <c r="A168" i="4"/>
  <c r="M167" i="4"/>
  <c r="K167" i="4"/>
  <c r="I167" i="4"/>
  <c r="G167" i="4"/>
  <c r="A167" i="4"/>
  <c r="M165" i="4"/>
  <c r="K165" i="4"/>
  <c r="I165" i="4"/>
  <c r="G165" i="4"/>
  <c r="M164" i="4"/>
  <c r="K164" i="4"/>
  <c r="I164" i="4"/>
  <c r="G164" i="4"/>
  <c r="A164" i="4"/>
  <c r="M163" i="4"/>
  <c r="K163" i="4"/>
  <c r="I163" i="4"/>
  <c r="G163" i="4"/>
  <c r="A163" i="4"/>
  <c r="M162" i="4"/>
  <c r="K162" i="4"/>
  <c r="I162" i="4"/>
  <c r="G162" i="4"/>
  <c r="A162" i="4"/>
  <c r="M161" i="4"/>
  <c r="K161" i="4"/>
  <c r="I161" i="4"/>
  <c r="G161" i="4"/>
  <c r="A161" i="4"/>
  <c r="M160" i="4"/>
  <c r="K160" i="4"/>
  <c r="I160" i="4"/>
  <c r="G160" i="4"/>
  <c r="A160" i="4"/>
  <c r="M159" i="4"/>
  <c r="K159" i="4"/>
  <c r="I159" i="4"/>
  <c r="G159" i="4"/>
  <c r="A159" i="4"/>
  <c r="M158" i="4"/>
  <c r="K158" i="4"/>
  <c r="I158" i="4"/>
  <c r="G158" i="4"/>
  <c r="A158" i="4"/>
  <c r="M157" i="4"/>
  <c r="K157" i="4"/>
  <c r="I157" i="4"/>
  <c r="G157" i="4"/>
  <c r="A157" i="4"/>
  <c r="M156" i="4"/>
  <c r="K156" i="4"/>
  <c r="I156" i="4"/>
  <c r="G156" i="4"/>
  <c r="A156" i="4"/>
  <c r="M155" i="4"/>
  <c r="K155" i="4"/>
  <c r="I155" i="4"/>
  <c r="G155" i="4"/>
  <c r="A155" i="4"/>
  <c r="M154" i="4"/>
  <c r="K154" i="4"/>
  <c r="I154" i="4"/>
  <c r="G154" i="4"/>
  <c r="A154" i="4"/>
  <c r="M153" i="4"/>
  <c r="K153" i="4"/>
  <c r="I153" i="4"/>
  <c r="G153" i="4"/>
  <c r="A153" i="4"/>
  <c r="M152" i="4"/>
  <c r="K152" i="4"/>
  <c r="I152" i="4"/>
  <c r="G152" i="4"/>
  <c r="A152" i="4"/>
  <c r="M151" i="4"/>
  <c r="K151" i="4"/>
  <c r="I151" i="4"/>
  <c r="G151" i="4"/>
  <c r="A151" i="4"/>
  <c r="M150" i="4"/>
  <c r="K150" i="4"/>
  <c r="I150" i="4"/>
  <c r="G150" i="4"/>
  <c r="A150" i="4"/>
  <c r="M149" i="4"/>
  <c r="K149" i="4"/>
  <c r="I149" i="4"/>
  <c r="G149" i="4"/>
  <c r="A149" i="4"/>
  <c r="M148" i="4"/>
  <c r="K148" i="4"/>
  <c r="I148" i="4"/>
  <c r="G148" i="4"/>
  <c r="A148" i="4"/>
  <c r="M147" i="4"/>
  <c r="K147" i="4"/>
  <c r="I147" i="4"/>
  <c r="G147" i="4"/>
  <c r="A147" i="4"/>
  <c r="M146" i="4"/>
  <c r="K146" i="4"/>
  <c r="I146" i="4"/>
  <c r="G146" i="4"/>
  <c r="A146" i="4"/>
  <c r="M145" i="4"/>
  <c r="K145" i="4"/>
  <c r="I145" i="4"/>
  <c r="G145" i="4"/>
  <c r="A145" i="4"/>
  <c r="M144" i="4"/>
  <c r="K144" i="4"/>
  <c r="I144" i="4"/>
  <c r="G144" i="4"/>
  <c r="A144" i="4"/>
  <c r="M143" i="4"/>
  <c r="K143" i="4"/>
  <c r="I143" i="4"/>
  <c r="G143" i="4"/>
  <c r="A143" i="4"/>
  <c r="M142" i="4"/>
  <c r="K142" i="4"/>
  <c r="I142" i="4"/>
  <c r="G142" i="4"/>
  <c r="A142" i="4"/>
  <c r="M141" i="4"/>
  <c r="K141" i="4"/>
  <c r="I141" i="4"/>
  <c r="G141" i="4"/>
  <c r="A141" i="4"/>
  <c r="M140" i="4"/>
  <c r="K140" i="4"/>
  <c r="I140" i="4"/>
  <c r="G140" i="4"/>
  <c r="A140" i="4"/>
  <c r="M139" i="4"/>
  <c r="K139" i="4"/>
  <c r="I139" i="4"/>
  <c r="G139" i="4"/>
  <c r="A139" i="4"/>
  <c r="M138" i="4"/>
  <c r="K138" i="4"/>
  <c r="I138" i="4"/>
  <c r="G138" i="4"/>
  <c r="A138" i="4"/>
  <c r="M137" i="4"/>
  <c r="K137" i="4"/>
  <c r="I137" i="4"/>
  <c r="G137" i="4"/>
  <c r="A137" i="4"/>
  <c r="M136" i="4"/>
  <c r="K136" i="4"/>
  <c r="I136" i="4"/>
  <c r="G136" i="4"/>
  <c r="A136" i="4"/>
  <c r="M135" i="4"/>
  <c r="K135" i="4"/>
  <c r="I135" i="4"/>
  <c r="G135" i="4"/>
  <c r="A135" i="4"/>
  <c r="M134" i="4"/>
  <c r="K134" i="4"/>
  <c r="I134" i="4"/>
  <c r="G134" i="4"/>
  <c r="A134" i="4"/>
  <c r="M133" i="4"/>
  <c r="K133" i="4"/>
  <c r="I133" i="4"/>
  <c r="G133" i="4"/>
  <c r="A133" i="4"/>
  <c r="M132" i="4"/>
  <c r="K132" i="4"/>
  <c r="I132" i="4"/>
  <c r="G132" i="4"/>
  <c r="A132" i="4"/>
  <c r="M131" i="4"/>
  <c r="K131" i="4"/>
  <c r="I131" i="4"/>
  <c r="G131" i="4"/>
  <c r="A131" i="4"/>
  <c r="M130" i="4"/>
  <c r="K130" i="4"/>
  <c r="I130" i="4"/>
  <c r="G130" i="4"/>
  <c r="A130" i="4"/>
  <c r="M129" i="4"/>
  <c r="K129" i="4"/>
  <c r="I129" i="4"/>
  <c r="G129" i="4"/>
  <c r="A129" i="4"/>
  <c r="M128" i="4"/>
  <c r="K128" i="4"/>
  <c r="I128" i="4"/>
  <c r="G128" i="4"/>
  <c r="A128" i="4"/>
  <c r="M127" i="4"/>
  <c r="K127" i="4"/>
  <c r="I127" i="4"/>
  <c r="G127" i="4"/>
  <c r="A127" i="4"/>
  <c r="M126" i="4"/>
  <c r="K126" i="4"/>
  <c r="I126" i="4"/>
  <c r="G126" i="4"/>
  <c r="A126" i="4"/>
  <c r="M125" i="4"/>
  <c r="K125" i="4"/>
  <c r="I125" i="4"/>
  <c r="G125" i="4"/>
  <c r="A125" i="4"/>
  <c r="M124" i="4"/>
  <c r="K124" i="4"/>
  <c r="I124" i="4"/>
  <c r="G124" i="4"/>
  <c r="A124" i="4"/>
  <c r="M123" i="4"/>
  <c r="K123" i="4"/>
  <c r="I123" i="4"/>
  <c r="G123" i="4"/>
  <c r="A123" i="4"/>
  <c r="M122" i="4"/>
  <c r="K122" i="4"/>
  <c r="I122" i="4"/>
  <c r="G122" i="4"/>
  <c r="A122" i="4"/>
  <c r="M121" i="4"/>
  <c r="K121" i="4"/>
  <c r="I121" i="4"/>
  <c r="G121" i="4"/>
  <c r="A121" i="4"/>
  <c r="M120" i="4"/>
  <c r="K120" i="4"/>
  <c r="I120" i="4"/>
  <c r="G120" i="4"/>
  <c r="A120" i="4"/>
  <c r="M119" i="4"/>
  <c r="K119" i="4"/>
  <c r="I119" i="4"/>
  <c r="G119" i="4"/>
  <c r="A119" i="4"/>
  <c r="M118" i="4"/>
  <c r="K118" i="4"/>
  <c r="I118" i="4"/>
  <c r="G118" i="4"/>
  <c r="A118" i="4"/>
  <c r="M117" i="4"/>
  <c r="K117" i="4"/>
  <c r="I117" i="4"/>
  <c r="G117" i="4"/>
  <c r="A117" i="4"/>
  <c r="M116" i="4"/>
  <c r="K116" i="4"/>
  <c r="I116" i="4"/>
  <c r="G116" i="4"/>
  <c r="A116" i="4"/>
  <c r="M115" i="4"/>
  <c r="K115" i="4"/>
  <c r="I115" i="4"/>
  <c r="G115" i="4"/>
  <c r="A115" i="4"/>
  <c r="M114" i="4"/>
  <c r="K114" i="4"/>
  <c r="I114" i="4"/>
  <c r="G114" i="4"/>
  <c r="A114" i="4"/>
  <c r="M113" i="4"/>
  <c r="K113" i="4"/>
  <c r="I113" i="4"/>
  <c r="G113" i="4"/>
  <c r="A113" i="4"/>
  <c r="M112" i="4"/>
  <c r="K112" i="4"/>
  <c r="I112" i="4"/>
  <c r="G112" i="4"/>
  <c r="A112" i="4"/>
  <c r="M111" i="4"/>
  <c r="K111" i="4"/>
  <c r="I111" i="4"/>
  <c r="G111" i="4"/>
  <c r="A111" i="4"/>
  <c r="M110" i="4"/>
  <c r="K110" i="4"/>
  <c r="I110" i="4"/>
  <c r="G110" i="4"/>
  <c r="A110" i="4"/>
  <c r="M109" i="4"/>
  <c r="K109" i="4"/>
  <c r="I109" i="4"/>
  <c r="G109" i="4"/>
  <c r="A109" i="4"/>
  <c r="M108" i="4"/>
  <c r="K108" i="4"/>
  <c r="I108" i="4"/>
  <c r="G108" i="4"/>
  <c r="A108" i="4"/>
  <c r="M107" i="4"/>
  <c r="K107" i="4"/>
  <c r="I107" i="4"/>
  <c r="G107" i="4"/>
  <c r="A107" i="4"/>
  <c r="M106" i="4"/>
  <c r="K106" i="4"/>
  <c r="I106" i="4"/>
  <c r="G106" i="4"/>
  <c r="A106" i="4"/>
  <c r="M105" i="4"/>
  <c r="K105" i="4"/>
  <c r="I105" i="4"/>
  <c r="G105" i="4"/>
  <c r="A105" i="4"/>
  <c r="M103" i="4"/>
  <c r="K103" i="4"/>
  <c r="I103" i="4"/>
  <c r="G103" i="4"/>
  <c r="M102" i="4"/>
  <c r="K102" i="4"/>
  <c r="I102" i="4"/>
  <c r="G102" i="4"/>
  <c r="A102" i="4"/>
  <c r="M101" i="4"/>
  <c r="K101" i="4"/>
  <c r="I101" i="4"/>
  <c r="G101" i="4"/>
  <c r="A101" i="4"/>
  <c r="M100" i="4"/>
  <c r="K100" i="4"/>
  <c r="I100" i="4"/>
  <c r="G100" i="4"/>
  <c r="A100" i="4"/>
  <c r="M99" i="4"/>
  <c r="K99" i="4"/>
  <c r="I99" i="4"/>
  <c r="G99" i="4"/>
  <c r="A99" i="4"/>
  <c r="M98" i="4"/>
  <c r="K98" i="4"/>
  <c r="I98" i="4"/>
  <c r="G98" i="4"/>
  <c r="A98" i="4"/>
  <c r="M97" i="4"/>
  <c r="K97" i="4"/>
  <c r="I97" i="4"/>
  <c r="G97" i="4"/>
  <c r="A97" i="4"/>
  <c r="M96" i="4"/>
  <c r="K96" i="4"/>
  <c r="I96" i="4"/>
  <c r="G96" i="4"/>
  <c r="A96" i="4"/>
  <c r="M95" i="4"/>
  <c r="K95" i="4"/>
  <c r="I95" i="4"/>
  <c r="G95" i="4"/>
  <c r="A95" i="4"/>
  <c r="M94" i="4"/>
  <c r="K94" i="4"/>
  <c r="I94" i="4"/>
  <c r="G94" i="4"/>
  <c r="A94" i="4"/>
  <c r="M93" i="4"/>
  <c r="K93" i="4"/>
  <c r="I93" i="4"/>
  <c r="G93" i="4"/>
  <c r="A93" i="4"/>
  <c r="M92" i="4"/>
  <c r="K92" i="4"/>
  <c r="I92" i="4"/>
  <c r="G92" i="4"/>
  <c r="A92" i="4"/>
  <c r="M91" i="4"/>
  <c r="K91" i="4"/>
  <c r="I91" i="4"/>
  <c r="G91" i="4"/>
  <c r="A91" i="4"/>
  <c r="M90" i="4"/>
  <c r="K90" i="4"/>
  <c r="I90" i="4"/>
  <c r="G90" i="4"/>
  <c r="A90" i="4"/>
  <c r="M89" i="4"/>
  <c r="K89" i="4"/>
  <c r="I89" i="4"/>
  <c r="G89" i="4"/>
  <c r="A89" i="4"/>
  <c r="M88" i="4"/>
  <c r="K88" i="4"/>
  <c r="I88" i="4"/>
  <c r="G88" i="4"/>
  <c r="A88" i="4"/>
  <c r="M87" i="4"/>
  <c r="K87" i="4"/>
  <c r="I87" i="4"/>
  <c r="G87" i="4"/>
  <c r="A87" i="4"/>
  <c r="M86" i="4"/>
  <c r="K86" i="4"/>
  <c r="I86" i="4"/>
  <c r="G86" i="4"/>
  <c r="A86" i="4"/>
  <c r="M85" i="4"/>
  <c r="K85" i="4"/>
  <c r="I85" i="4"/>
  <c r="G85" i="4"/>
  <c r="A85" i="4"/>
  <c r="M84" i="4"/>
  <c r="K84" i="4"/>
  <c r="I84" i="4"/>
  <c r="G84" i="4"/>
  <c r="A84" i="4"/>
  <c r="M83" i="4"/>
  <c r="K83" i="4"/>
  <c r="I83" i="4"/>
  <c r="G83" i="4"/>
  <c r="A83" i="4"/>
  <c r="M82" i="4"/>
  <c r="K82" i="4"/>
  <c r="I82" i="4"/>
  <c r="G82" i="4"/>
  <c r="A82" i="4"/>
  <c r="M81" i="4"/>
  <c r="K81" i="4"/>
  <c r="I81" i="4"/>
  <c r="G81" i="4"/>
  <c r="A81" i="4"/>
  <c r="M80" i="4"/>
  <c r="K80" i="4"/>
  <c r="I80" i="4"/>
  <c r="G80" i="4"/>
  <c r="A80" i="4"/>
  <c r="M79" i="4"/>
  <c r="K79" i="4"/>
  <c r="I79" i="4"/>
  <c r="G79" i="4"/>
  <c r="A79" i="4"/>
  <c r="M78" i="4"/>
  <c r="K78" i="4"/>
  <c r="I78" i="4"/>
  <c r="G78" i="4"/>
  <c r="A78" i="4"/>
  <c r="M77" i="4"/>
  <c r="K77" i="4"/>
  <c r="I77" i="4"/>
  <c r="G77" i="4"/>
  <c r="A77" i="4"/>
  <c r="M76" i="4"/>
  <c r="K76" i="4"/>
  <c r="I76" i="4"/>
  <c r="G76" i="4"/>
  <c r="A76" i="4"/>
  <c r="M75" i="4"/>
  <c r="K75" i="4"/>
  <c r="I75" i="4"/>
  <c r="G75" i="4"/>
  <c r="A75" i="4"/>
  <c r="M74" i="4"/>
  <c r="K74" i="4"/>
  <c r="I74" i="4"/>
  <c r="G74" i="4"/>
  <c r="A74" i="4"/>
  <c r="M73" i="4"/>
  <c r="K73" i="4"/>
  <c r="I73" i="4"/>
  <c r="G73" i="4"/>
  <c r="A73" i="4"/>
  <c r="M72" i="4"/>
  <c r="K72" i="4"/>
  <c r="I72" i="4"/>
  <c r="G72" i="4"/>
  <c r="A72" i="4"/>
  <c r="M71" i="4"/>
  <c r="K71" i="4"/>
  <c r="I71" i="4"/>
  <c r="G71" i="4"/>
  <c r="A71" i="4"/>
  <c r="M69" i="4"/>
  <c r="K69" i="4"/>
  <c r="I69" i="4"/>
  <c r="G69" i="4"/>
  <c r="M68" i="4"/>
  <c r="K68" i="4"/>
  <c r="I68" i="4"/>
  <c r="G68" i="4"/>
  <c r="A68" i="4"/>
  <c r="M67" i="4"/>
  <c r="K67" i="4"/>
  <c r="I67" i="4"/>
  <c r="G67" i="4"/>
  <c r="A67" i="4"/>
  <c r="M66" i="4"/>
  <c r="K66" i="4"/>
  <c r="I66" i="4"/>
  <c r="G66" i="4"/>
  <c r="A66" i="4"/>
  <c r="M65" i="4"/>
  <c r="K65" i="4"/>
  <c r="I65" i="4"/>
  <c r="G65" i="4"/>
  <c r="A65" i="4"/>
  <c r="M64" i="4"/>
  <c r="K64" i="4"/>
  <c r="I64" i="4"/>
  <c r="G64" i="4"/>
  <c r="A64" i="4"/>
  <c r="M63" i="4"/>
  <c r="K63" i="4"/>
  <c r="I63" i="4"/>
  <c r="G63" i="4"/>
  <c r="A63" i="4"/>
  <c r="M62" i="4"/>
  <c r="K62" i="4"/>
  <c r="I62" i="4"/>
  <c r="G62" i="4"/>
  <c r="A62" i="4"/>
  <c r="M61" i="4"/>
  <c r="K61" i="4"/>
  <c r="I61" i="4"/>
  <c r="G61" i="4"/>
  <c r="A61" i="4"/>
  <c r="M60" i="4"/>
  <c r="K60" i="4"/>
  <c r="I60" i="4"/>
  <c r="G60" i="4"/>
  <c r="A60" i="4"/>
  <c r="M59" i="4"/>
  <c r="K59" i="4"/>
  <c r="I59" i="4"/>
  <c r="G59" i="4"/>
  <c r="A59" i="4"/>
  <c r="M58" i="4"/>
  <c r="K58" i="4"/>
  <c r="I58" i="4"/>
  <c r="G58" i="4"/>
  <c r="A58" i="4"/>
  <c r="M57" i="4"/>
  <c r="K57" i="4"/>
  <c r="I57" i="4"/>
  <c r="G57" i="4"/>
  <c r="A57" i="4"/>
  <c r="M56" i="4"/>
  <c r="K56" i="4"/>
  <c r="I56" i="4"/>
  <c r="G56" i="4"/>
  <c r="A56" i="4"/>
  <c r="M55" i="4"/>
  <c r="K55" i="4"/>
  <c r="I55" i="4"/>
  <c r="G55" i="4"/>
  <c r="A55" i="4"/>
  <c r="M47" i="4"/>
  <c r="K47" i="4"/>
  <c r="I47" i="4"/>
  <c r="G47" i="4"/>
  <c r="M46" i="4"/>
  <c r="K46" i="4"/>
  <c r="I46" i="4"/>
  <c r="G46" i="4"/>
  <c r="A46" i="4"/>
  <c r="M45" i="4"/>
  <c r="K45" i="4"/>
  <c r="I45" i="4"/>
  <c r="G45" i="4"/>
  <c r="A45" i="4"/>
  <c r="M44" i="4"/>
  <c r="K44" i="4"/>
  <c r="I44" i="4"/>
  <c r="G44" i="4"/>
  <c r="A44" i="4"/>
  <c r="M42" i="4"/>
  <c r="K42" i="4"/>
  <c r="I42" i="4"/>
  <c r="G42" i="4"/>
  <c r="M41" i="4"/>
  <c r="K41" i="4"/>
  <c r="I41" i="4"/>
  <c r="G41" i="4"/>
  <c r="A41" i="4"/>
  <c r="M40" i="4"/>
  <c r="K40" i="4"/>
  <c r="I40" i="4"/>
  <c r="G40" i="4"/>
  <c r="A40" i="4"/>
  <c r="M38" i="4"/>
  <c r="K38" i="4"/>
  <c r="I38" i="4"/>
  <c r="G38" i="4"/>
  <c r="M37" i="4"/>
  <c r="K37" i="4"/>
  <c r="I37" i="4"/>
  <c r="G37" i="4"/>
  <c r="A37" i="4"/>
  <c r="M36" i="4"/>
  <c r="K36" i="4"/>
  <c r="I36" i="4"/>
  <c r="G36" i="4"/>
  <c r="A36" i="4"/>
  <c r="M35" i="4"/>
  <c r="K35" i="4"/>
  <c r="I35" i="4"/>
  <c r="G35" i="4"/>
  <c r="A35" i="4"/>
  <c r="M34" i="4"/>
  <c r="K34" i="4"/>
  <c r="I34" i="4"/>
  <c r="G34" i="4"/>
  <c r="A34" i="4"/>
  <c r="M33" i="4"/>
  <c r="K33" i="4"/>
  <c r="I33" i="4"/>
  <c r="G33" i="4"/>
  <c r="A33" i="4"/>
  <c r="M32" i="4"/>
  <c r="K32" i="4"/>
  <c r="I32" i="4"/>
  <c r="G32" i="4"/>
  <c r="A32" i="4"/>
  <c r="M31" i="4"/>
  <c r="K31" i="4"/>
  <c r="I31" i="4"/>
  <c r="G31" i="4"/>
  <c r="A31" i="4"/>
  <c r="M30" i="4"/>
  <c r="K30" i="4"/>
  <c r="I30" i="4"/>
  <c r="G30" i="4"/>
  <c r="A30" i="4"/>
  <c r="M29" i="4"/>
  <c r="K29" i="4"/>
  <c r="I29" i="4"/>
  <c r="G29" i="4"/>
  <c r="A29" i="4"/>
  <c r="M28" i="4"/>
  <c r="K28" i="4"/>
  <c r="I28" i="4"/>
  <c r="G28" i="4"/>
  <c r="A28" i="4"/>
  <c r="M27" i="4"/>
  <c r="K27" i="4"/>
  <c r="I27" i="4"/>
  <c r="G27" i="4"/>
  <c r="A27" i="4"/>
  <c r="M26" i="4"/>
  <c r="K26" i="4"/>
  <c r="I26" i="4"/>
  <c r="G26" i="4"/>
  <c r="A26" i="4"/>
  <c r="M25" i="4"/>
  <c r="K25" i="4"/>
  <c r="I25" i="4"/>
  <c r="G25" i="4"/>
  <c r="A25" i="4"/>
  <c r="M24" i="4"/>
  <c r="K24" i="4"/>
  <c r="I24" i="4"/>
  <c r="G24" i="4"/>
  <c r="A24" i="4"/>
  <c r="M23" i="4"/>
  <c r="K23" i="4"/>
  <c r="I23" i="4"/>
  <c r="G23" i="4"/>
  <c r="A23" i="4"/>
  <c r="M15" i="4"/>
  <c r="K15" i="4"/>
  <c r="I15" i="4"/>
  <c r="G15" i="4"/>
  <c r="M14" i="4"/>
  <c r="K14" i="4"/>
  <c r="I14" i="4"/>
  <c r="G14" i="4"/>
  <c r="A14" i="4"/>
  <c r="M13" i="4"/>
  <c r="K13" i="4"/>
  <c r="I13" i="4"/>
  <c r="G13" i="4"/>
  <c r="A13" i="4"/>
  <c r="M12" i="4"/>
  <c r="K12" i="4"/>
  <c r="I12" i="4"/>
  <c r="G12" i="4"/>
</calcChain>
</file>

<file path=xl/sharedStrings.xml><?xml version="1.0" encoding="utf-8"?>
<sst xmlns="http://schemas.openxmlformats.org/spreadsheetml/2006/main" count="756" uniqueCount="475">
  <si>
    <t>Stavba :  - Rekonstrukce sportovního centra</t>
  </si>
  <si>
    <t>Cenová úroveň : 2022/II</t>
  </si>
  <si>
    <t>Objekt : SO-01 - D.1.4.5 Vytápění</t>
  </si>
  <si>
    <t xml:space="preserve">Datum zpracování : </t>
  </si>
  <si>
    <t>SOUPIS PRACÍ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</si>
  <si>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</si>
  <si>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</si>
  <si>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</si>
  <si>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</si>
  <si>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</si>
  <si>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</si>
  <si>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</si>
  <si>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</si>
  <si>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</si>
  <si>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</si>
  <si>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</si>
  <si>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</si>
  <si>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</si>
  <si>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</si>
  <si>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</si>
  <si>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</si>
  <si>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</si>
  <si>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</si>
  <si>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</si>
  <si>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</si>
  <si>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</si>
  <si>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</si>
  <si>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Materiál</t>
  </si>
  <si>
    <t>10.</t>
  </si>
  <si>
    <t>11.</t>
  </si>
  <si>
    <t>Bourání</t>
  </si>
  <si>
    <t>12.</t>
  </si>
  <si>
    <t>13.</t>
  </si>
  <si>
    <t>HSV:</t>
  </si>
  <si>
    <t>oddíl 9</t>
  </si>
  <si>
    <t>Ostatní konstrukce a práce:</t>
  </si>
  <si>
    <t>C-900923601-1</t>
  </si>
  <si>
    <t>HZS Topná zkouška</t>
  </si>
  <si>
    <t>HOD</t>
  </si>
  <si>
    <t>C-900923601-2</t>
  </si>
  <si>
    <t>HZS Hydronické zaregulování</t>
  </si>
  <si>
    <t>C-900923601-3</t>
  </si>
  <si>
    <t>HZS Demontážní práce vč. odvozu a likvidace odpadu</t>
  </si>
  <si>
    <t>OSTATNÍ KONSTRUKCE A PRÁCE CELKEM</t>
  </si>
  <si>
    <t>PSV:</t>
  </si>
  <si>
    <t>oddíl 713</t>
  </si>
  <si>
    <t>Izolace tepelné:</t>
  </si>
  <si>
    <t>C-713464112-0</t>
  </si>
  <si>
    <t>IZOL TEP POTR POUZDRY ROV SLEP TL 50</t>
  </si>
  <si>
    <t>M</t>
  </si>
  <si>
    <t>H-71345-0-1</t>
  </si>
  <si>
    <t>Izolace z pouzder z min. vlny s AL folií 15/30</t>
  </si>
  <si>
    <t>H-71345-0-2</t>
  </si>
  <si>
    <t>Izolace z  pouzder z min. vlny s AL folií 18/30</t>
  </si>
  <si>
    <t>H-71345-0-3</t>
  </si>
  <si>
    <t>Izolace z pouzder z min. vlny s AL folií 21/30</t>
  </si>
  <si>
    <t>H-71345-0-4</t>
  </si>
  <si>
    <t>Izolace z  pouzder z min. vlny s AL folií 27/40</t>
  </si>
  <si>
    <t>H-71345-0-5</t>
  </si>
  <si>
    <t>Izolace z  pouzder z min. vlny s AL folií 34/40</t>
  </si>
  <si>
    <t>H-71345-0-6</t>
  </si>
  <si>
    <t>Izolace z pouzder z min. vlny s AL folií 42/40</t>
  </si>
  <si>
    <t>H-71345-0-7</t>
  </si>
  <si>
    <t>Izolace z pouzder z min. vlny s AL folií 57/50</t>
  </si>
  <si>
    <t>H-71345-0-8</t>
  </si>
  <si>
    <t>Izolace z pouzder z min. vlny s AL folií 76/50</t>
  </si>
  <si>
    <t>H-71345-0-9</t>
  </si>
  <si>
    <t>Izolace z pouzder z min. vlny s AL folií 89/50</t>
  </si>
  <si>
    <t>C-713463411-0</t>
  </si>
  <si>
    <t>IZOL TEP POTRUBI NAVLEKOVYMI POUZDRY</t>
  </si>
  <si>
    <t>H-71345-0-10</t>
  </si>
  <si>
    <t>Izolace z PE trubic s ochr. fólií 15/9</t>
  </si>
  <si>
    <t>H-71345-0-11</t>
  </si>
  <si>
    <t>Izolace z PE trubic s ochr. fólií 18/9</t>
  </si>
  <si>
    <t>H-71345-0-12</t>
  </si>
  <si>
    <t>Izolace z PE trubic s ochr. fólií 28/13</t>
  </si>
  <si>
    <t>C-71300</t>
  </si>
  <si>
    <t>Požární prostup zatěsněný certifikovaným akryl. tmelem</t>
  </si>
  <si>
    <t>KUS</t>
  </si>
  <si>
    <t>IZOLACE TEPELNÉ CELKEM</t>
  </si>
  <si>
    <t>oddíl 767</t>
  </si>
  <si>
    <t>Kovové doplňkové konstrukce:</t>
  </si>
  <si>
    <t>C-767995102-0</t>
  </si>
  <si>
    <t>MTZ KDK ATYPU HMOTN JEDN DILU -10kg</t>
  </si>
  <si>
    <t>KG</t>
  </si>
  <si>
    <t>Profilová ocelový pomocný materiál</t>
  </si>
  <si>
    <t>KOVOVÉ DOPLŇKOVÉ KONSTRUKCE CELKEM</t>
  </si>
  <si>
    <t>oddíl 783</t>
  </si>
  <si>
    <t>Nátěry:</t>
  </si>
  <si>
    <t>C-783226100-0</t>
  </si>
  <si>
    <t>NATER KDK SYNTETICKY ZAKLADNI</t>
  </si>
  <si>
    <t>M2</t>
  </si>
  <si>
    <t>C-783424740-0</t>
  </si>
  <si>
    <t>NATER POTR SYNTET 50 ZAKLADNI</t>
  </si>
  <si>
    <t>C-783425750-0</t>
  </si>
  <si>
    <t>NATER POTR SYNTET 100 ZAKLADNI</t>
  </si>
  <si>
    <t>NÁTĚRY CELKEM</t>
  </si>
  <si>
    <t>INSTALACE:</t>
  </si>
  <si>
    <t>oddíl 732</t>
  </si>
  <si>
    <t>Strojovny ÚT:</t>
  </si>
  <si>
    <t>H-732111100-1</t>
  </si>
  <si>
    <t>Sdružený rozdělovač modul 120, 5 okruhů vč. montáže</t>
  </si>
  <si>
    <t>SOUB</t>
  </si>
  <si>
    <t>H-732111100-2</t>
  </si>
  <si>
    <t>Stojan fixní 400 mm pro sdr. r.</t>
  </si>
  <si>
    <t>H-732111100-3</t>
  </si>
  <si>
    <t>PUR izolace demontovatelná pro sdr. r.</t>
  </si>
  <si>
    <t>H-732333200-1</t>
  </si>
  <si>
    <t>Automat. podtlkakové odplyň. zařízení pro Vmax 6m3 a provoz. rozsah 0,5-4,5 bar</t>
  </si>
  <si>
    <t>H-732333200-2</t>
  </si>
  <si>
    <t>Uvedení automatu do provozu</t>
  </si>
  <si>
    <t>C-732429111-0</t>
  </si>
  <si>
    <t>MTZ CERPADLO OBEHOVE SPIRALNI DN 25</t>
  </si>
  <si>
    <t>H-732429111-1</t>
  </si>
  <si>
    <t>Čerpadlo s el.reg.otáček DN 25, Q 0,7 m3/h, H 2,5 m, P 4-20 W</t>
  </si>
  <si>
    <t>H-732429111-2</t>
  </si>
  <si>
    <t>Čerpadlo s el.reg.otáček DN 25, Q 1,0 m3/h, H 4 m, P 4-40 W</t>
  </si>
  <si>
    <t>H-732429111-3</t>
  </si>
  <si>
    <t>Čerpadlo s el.reg.otáček DN 25, Q 4,0 m3/h, H 2 m, P 4-75 W</t>
  </si>
  <si>
    <t>H-732429111-4</t>
  </si>
  <si>
    <t>Čerpadlo s el.reg.otáček DN 25, Q 1,3 m3/h, H 8 m, P 7-160 W</t>
  </si>
  <si>
    <t>H-732429111-5</t>
  </si>
  <si>
    <t>Čerpadlo s el.reg.otáček DN 25, Q 1,5 m3/h, H 11 m, P 7-316 W</t>
  </si>
  <si>
    <t>C-732429112-0</t>
  </si>
  <si>
    <t>MTZ CERPADLO OBEHOVE SPIRALNI DN 40</t>
  </si>
  <si>
    <t>H-732429112-1</t>
  </si>
  <si>
    <t>Čerpadlo s el.reg.otáček, přírub. PN 6, DN 32, Q 7,4 m3/h, H 9 m, P 7-320 W</t>
  </si>
  <si>
    <t>C-998732101-0</t>
  </si>
  <si>
    <t>STROJOVNY UT PRESUN HMOT VYSKA -6M</t>
  </si>
  <si>
    <t>T</t>
  </si>
  <si>
    <t>STROJOVNY ÚT CELKEM</t>
  </si>
  <si>
    <t>oddíl 733</t>
  </si>
  <si>
    <t>Rozvody ÚT:</t>
  </si>
  <si>
    <t>C-733121218-0</t>
  </si>
  <si>
    <t>POTR OCEL HLAD V KOTELNE D 57/2,9</t>
  </si>
  <si>
    <t>C-733121222-0</t>
  </si>
  <si>
    <t>POTR OCEL HLAD V KOTELNE D 76/3,2</t>
  </si>
  <si>
    <t>C-733121225-0</t>
  </si>
  <si>
    <t>POTR OCEL HLAD V KOTELNE D 89/3,6</t>
  </si>
  <si>
    <t>C-733122212-0</t>
  </si>
  <si>
    <t>POTR UHLIK OCEL LISOV D 15x1,2 DN 12</t>
  </si>
  <si>
    <t>C-733122213-0</t>
  </si>
  <si>
    <t>POTR UHLIK OCEL LISOV D 18x1,2 DN 15</t>
  </si>
  <si>
    <t>C-733122214-0</t>
  </si>
  <si>
    <t>POTR UHLIK OCEL LISOV D 22x1,5 DN 20</t>
  </si>
  <si>
    <t>C-733122215-0</t>
  </si>
  <si>
    <t>POTR UHLIK OCEL LISOV D 28x1,5 DN 25</t>
  </si>
  <si>
    <t>C-733122216-0</t>
  </si>
  <si>
    <t>POTR UHLIK OCEL LISOV D 35x1,5 DN 32</t>
  </si>
  <si>
    <t>C-733122217-0</t>
  </si>
  <si>
    <t>POTR UHLIK OCEL LISOV D 42x1,5 DN 40</t>
  </si>
  <si>
    <t>C-733113113-0</t>
  </si>
  <si>
    <t>PRIPL POTR ZAV ZA ZHOT PRIPOJKY DN 15</t>
  </si>
  <si>
    <t>C-733113114-0</t>
  </si>
  <si>
    <t>PRIPL POTR ZAV ZA ZHOT PRIPOJKY DN 20</t>
  </si>
  <si>
    <t>KS</t>
  </si>
  <si>
    <t>C-733113115-0</t>
  </si>
  <si>
    <t>PRIPL POTR ZAV ZA ZHOT PRIPOJKY DN 25</t>
  </si>
  <si>
    <t>C-733113118-0</t>
  </si>
  <si>
    <t>PRIPL POTR ZAV ZA ZHOT PRIPOJKY DN 50</t>
  </si>
  <si>
    <t>C-733141113-0</t>
  </si>
  <si>
    <t>SBERAC VZDUCHU JT 25 STOJ DN 65 0,63L</t>
  </si>
  <si>
    <t>C-733190107-0</t>
  </si>
  <si>
    <t>TLAKOVA ZKOUSKA POTR ZAVIT DN 40</t>
  </si>
  <si>
    <t>C-733190219-0</t>
  </si>
  <si>
    <t>TLAKOVA ZKOUSKA POTR HLAD D 60,3/3,9</t>
  </si>
  <si>
    <t>C-733190225-0</t>
  </si>
  <si>
    <t>TLAKOVA ZKOUSKA POTR HLAD D 89/3,6</t>
  </si>
  <si>
    <t>C-733191112-0</t>
  </si>
  <si>
    <t>MANZETA PROSTUPOVA PRO TRUBKY DN 32</t>
  </si>
  <si>
    <t>O-73550-0</t>
  </si>
  <si>
    <t xml:space="preserve">Montáž podl. vytápění </t>
  </si>
  <si>
    <t>H-73550-1</t>
  </si>
  <si>
    <t>Systémová deska z hlubokotažné fólie 1 mm bez tepelné izolace, rozteč trubek 75 mm</t>
  </si>
  <si>
    <t>H-73550-2</t>
  </si>
  <si>
    <t>Trubka polybutenová D 15/1,5</t>
  </si>
  <si>
    <t>H-73550-3</t>
  </si>
  <si>
    <t xml:space="preserve">Dilatační pás </t>
  </si>
  <si>
    <t>H-73550-4</t>
  </si>
  <si>
    <t>Připoj. adaptér 15/1,5 na EK 3/4"</t>
  </si>
  <si>
    <t>H-73550-5</t>
  </si>
  <si>
    <t>Press spojka 15/15</t>
  </si>
  <si>
    <t>H-73550-6</t>
  </si>
  <si>
    <t>Ochranná trubka GT-SR 25</t>
  </si>
  <si>
    <t>H-73550-7</t>
  </si>
  <si>
    <t>Připojovací elektrická lišta 230 V, 6 termostatů, 15 pohonů do rozdělovačů</t>
  </si>
  <si>
    <t>H-73550-8</t>
  </si>
  <si>
    <t>Termopohon M30x1,5,  230 V, NC</t>
  </si>
  <si>
    <t>H-73550-9</t>
  </si>
  <si>
    <t>Rozdělovač podl. vytápění s automat.regul.průtoku (rozsah 30-300l/h), 2 okruhy</t>
  </si>
  <si>
    <t>H-73550-10</t>
  </si>
  <si>
    <t>Rozdělovač podl. vytápění s automat.regul.průtoku (rozsah 30-300l/h), 4 okruhy</t>
  </si>
  <si>
    <t>H-73550-11</t>
  </si>
  <si>
    <t>Připojovací set s kul. kohoutem a vyvaž. ventilem kvs 5,28 k rozdělovači PV</t>
  </si>
  <si>
    <t>H-73550-15</t>
  </si>
  <si>
    <t>Podomítková skříň rozdělovače 575x710x110 mm</t>
  </si>
  <si>
    <t>C-998733102-0</t>
  </si>
  <si>
    <t>POTRUBI UT PRESUN HMOT VYSKA -12M</t>
  </si>
  <si>
    <t>ROZVODY ÚT CELKEM</t>
  </si>
  <si>
    <t>oddíl 734</t>
  </si>
  <si>
    <t>Armatury ÚT:</t>
  </si>
  <si>
    <t>C-734209103-0</t>
  </si>
  <si>
    <t>MTZ ARMATUR S 1 ZAVITEM DN 15</t>
  </si>
  <si>
    <t>H-734209103-1</t>
  </si>
  <si>
    <t>Vypouštěcí kulový kohout DN 15</t>
  </si>
  <si>
    <t>H-734209103-2</t>
  </si>
  <si>
    <t>Automatický odvzdušňovací ventil DN 15</t>
  </si>
  <si>
    <t>C-734209104-0</t>
  </si>
  <si>
    <t>MTZ ARMATUR S 1 ZAVITEM DN 20</t>
  </si>
  <si>
    <t>H-734209103-3</t>
  </si>
  <si>
    <t>Vypouštěcí kulový kohout DN 20</t>
  </si>
  <si>
    <t>C-734209112-0</t>
  </si>
  <si>
    <t>MTZ ARMATUR SE 2 ZAVITY DN 10</t>
  </si>
  <si>
    <t>Vyvažovací ventil bez vypouštění, 0-4 ot., Kvs 1,36, DN 10</t>
  </si>
  <si>
    <t>H-734209103-5</t>
  </si>
  <si>
    <t>Regulační šroubení s pamětí, 0-4,0 ot,. Kvs 1,31, přímé DN 10</t>
  </si>
  <si>
    <t>C-734209113-0</t>
  </si>
  <si>
    <t>MTZ ARMATUR SE 2 ZAVITY DN 15</t>
  </si>
  <si>
    <t>H-734209103-6</t>
  </si>
  <si>
    <t>Dvojregul. ventil Kv 0,0,25-0,67 (Xp 2K), přímý DN 15</t>
  </si>
  <si>
    <t>H-734209103-7</t>
  </si>
  <si>
    <t>Dvojregul. ventil Kv 0,0,25-0,67 (Xp 2K), rohový DN 15</t>
  </si>
  <si>
    <t>H-734209103-8</t>
  </si>
  <si>
    <t>Regulační šroubení, Kvs 1,74, přímé DN 15</t>
  </si>
  <si>
    <t>H-734209103-9</t>
  </si>
  <si>
    <t>Regulační šroubení, Kvs 1,74, rohové DN 15</t>
  </si>
  <si>
    <t>H-734209103-10</t>
  </si>
  <si>
    <t>Sdružená regul. armatura "H", Kv 0,025-0,6 (Xp 2K), rohová DN 15</t>
  </si>
  <si>
    <t>Regulační šroubení "H" s pamětí, Kvs 1,48, přímé DN 15</t>
  </si>
  <si>
    <t>H-734209103-11</t>
  </si>
  <si>
    <t>Vyvažovací ventil bez vypouštění, 0-4 ot., Kvs 2,56, DN 15</t>
  </si>
  <si>
    <t>H-734209103-12</t>
  </si>
  <si>
    <t>Regulátor difer. tlaku, Kvm 1,4, rozsah 5-25 kPa, DN 15</t>
  </si>
  <si>
    <t>H-734209103-13</t>
  </si>
  <si>
    <t>Uzavírací kulový kohout DN 15</t>
  </si>
  <si>
    <t>H-734209103-14</t>
  </si>
  <si>
    <t>Zpětný ventil DN 15</t>
  </si>
  <si>
    <t>C-734209114-0</t>
  </si>
  <si>
    <t>MTZ ARMATUR SE 2 ZAVITY DN 20</t>
  </si>
  <si>
    <t>H-734209103-15</t>
  </si>
  <si>
    <t>Vyvažovací ventil bez vypouštění, 0-4 ot., Kvs 5,39, DN 20</t>
  </si>
  <si>
    <t>H-734209103-16</t>
  </si>
  <si>
    <t>Regulátor difer. tlaku, Kvm 3,1, rozsah 5-25 kPa, DN 20</t>
  </si>
  <si>
    <t>H-734209103-17</t>
  </si>
  <si>
    <t>Uzavírací kulový kohout DN 20</t>
  </si>
  <si>
    <t>H-734209103-18</t>
  </si>
  <si>
    <t>Ultrazvukový kompaktní bateriový měřič tepla Qp 0,6, DN 20</t>
  </si>
  <si>
    <t>H-734209103-19</t>
  </si>
  <si>
    <t>Ultrazvukový kompaktní bateriový měřič tepla Qp 1,5, DN 20</t>
  </si>
  <si>
    <t>H-734209103-20</t>
  </si>
  <si>
    <t>Automat. regul. a vyvaž. ventil s lineár. char., zdvih 4 mm, 210-1150 l/h, DN 20</t>
  </si>
  <si>
    <t>H-734209103-21</t>
  </si>
  <si>
    <t>Automat. regul. a vyvaž. ventil s EQM char., zdvih 6,5 mm, 200-975 l/h, DN 20</t>
  </si>
  <si>
    <t>C-734209115-0</t>
  </si>
  <si>
    <t>MTZ ARMATUR SE 2 ZAVITY DN 25</t>
  </si>
  <si>
    <t>H-734209103-22</t>
  </si>
  <si>
    <t>Vyvažovací ventil bez vypouštění, 0-4 ot., Kvs 8,59, DN 25</t>
  </si>
  <si>
    <t>H-734209103-23</t>
  </si>
  <si>
    <t>Uzavírací kulový kohout DN 25</t>
  </si>
  <si>
    <t>H-734209103-24</t>
  </si>
  <si>
    <t>Automat. regul. a vyvaž. ventil s EQM char., zdvih 6,5 mm, 340-1750 l/h, DN 25</t>
  </si>
  <si>
    <t>C-734209116-0</t>
  </si>
  <si>
    <t>MTZ ARMATUR SE 2 ZAVITY DN 32</t>
  </si>
  <si>
    <t>H-734209103-25</t>
  </si>
  <si>
    <t>Uzavírací kulový kohout DN 32</t>
  </si>
  <si>
    <t>H-734209103-26</t>
  </si>
  <si>
    <t>Zpětný ventil DN 32</t>
  </si>
  <si>
    <t>C-734209117-0</t>
  </si>
  <si>
    <t>MTZ ARMATUR SE 2 ZAVITY DN 40</t>
  </si>
  <si>
    <t>H-734209103-27</t>
  </si>
  <si>
    <t>Vyvažovací ventil bez vypouštění, 0-4 ot., Kvs 19,3, DN 40</t>
  </si>
  <si>
    <t>H-734209103-28</t>
  </si>
  <si>
    <t>Automat. regul. a vyvaž. ventil s EQM char., zdvih 15 mm,  890-6400 l/h, DN 40</t>
  </si>
  <si>
    <t>C-734209118-0</t>
  </si>
  <si>
    <t>MTZ ARMATUR SE 2 ZAVITY DN 50</t>
  </si>
  <si>
    <t>H-734209103-29</t>
  </si>
  <si>
    <t>Uzavírací kulový kohout DN 50</t>
  </si>
  <si>
    <t>C-734209122-0</t>
  </si>
  <si>
    <t>MTZ ARMATUR SE 3 ZAVITY DN 10</t>
  </si>
  <si>
    <t>H-734209103-30</t>
  </si>
  <si>
    <t>Sada- třícestný regulační ventil Kvs 0,63 zdvih 5,5 mm, DN 10 s pohonem 24V, 0,10 V</t>
  </si>
  <si>
    <t>C-734209123-0</t>
  </si>
  <si>
    <t>MTZ ARMATUR SE 3 ZAVITY DN 15</t>
  </si>
  <si>
    <t>H-734209103-31</t>
  </si>
  <si>
    <t>Sada- třícestný regulační ventil Kvs 2,5 zdvih 5,5 mm, DN 15 s pohonem 24V, 0,10 V</t>
  </si>
  <si>
    <t>C-734209124-0</t>
  </si>
  <si>
    <t>MTZ ARMATUR SE 3 ZAVITY DN 20</t>
  </si>
  <si>
    <t>H-734209103-32</t>
  </si>
  <si>
    <t>Sada- třícestný regulační ventil Kvs 4 zdvih 5,5 mm, DN 20 s pohonem 24V, 0,10 V</t>
  </si>
  <si>
    <t>C-734291971-0</t>
  </si>
  <si>
    <t>MTZ HLAVICE OVLAD TERMOSTATICKE</t>
  </si>
  <si>
    <t>H-734209103-33</t>
  </si>
  <si>
    <t>Termostatická hlavice kapalinová M30x1,5</t>
  </si>
  <si>
    <t>H-734209103-34</t>
  </si>
  <si>
    <t>Termostatická hlavice kapalinová M30x1,5 s ochr. proti odcizení a poškození</t>
  </si>
  <si>
    <t>H-734209103-35</t>
  </si>
  <si>
    <t>Termopohon 230 V, M30x1,5, zdvih 4 mm, NC</t>
  </si>
  <si>
    <t>H-734209103-36</t>
  </si>
  <si>
    <t>Pohon elektr. 24 V, 0-10 V, M30x1,5, zdvih 6,5 mm, 160 N</t>
  </si>
  <si>
    <t>H-734209103-37</t>
  </si>
  <si>
    <t>Pohon elektr. 24 V, 0-10 V, M30x1,5, zdvih 15 mm, 500 N</t>
  </si>
  <si>
    <t>C-734109113-0</t>
  </si>
  <si>
    <t>MTZ ARMATUR 2 PRIRUBY PN 6 DN 32 (čerpadlo)</t>
  </si>
  <si>
    <t>C-734109215-0</t>
  </si>
  <si>
    <t>MTZ ARMATUR 2 PRIRUBY PN 16 DN 65</t>
  </si>
  <si>
    <t>H-734109215-1</t>
  </si>
  <si>
    <t>Vyvažovací ventil, 0-8 ot., Kvs 85, PN 16, DN 65</t>
  </si>
  <si>
    <t>C-734173216-0</t>
  </si>
  <si>
    <t>SPOJ PRIRUBOVY PN 6 DN 65</t>
  </si>
  <si>
    <t>H-734109215-2</t>
  </si>
  <si>
    <t>Mezipřírub. uzavírací klapka PN 6, DN 65</t>
  </si>
  <si>
    <t>H-734109215-3</t>
  </si>
  <si>
    <t>Mezipřírub. zpětná klapka PN 6, DN 65</t>
  </si>
  <si>
    <t>C-734173217-0</t>
  </si>
  <si>
    <t>SPOJ PRIRUBOVY PN 6 DN 80</t>
  </si>
  <si>
    <t>H-734109215-4</t>
  </si>
  <si>
    <t>Mezipřírub. uzavírací klapka PN 6, DN 80</t>
  </si>
  <si>
    <t>C-734411121-0</t>
  </si>
  <si>
    <t>TEPLOMER ROHOVY MALY +OCHRAN POUZDRO</t>
  </si>
  <si>
    <t>ARMATURY ÚT CELKEM</t>
  </si>
  <si>
    <t>oddíl 735</t>
  </si>
  <si>
    <t>Otopná tělesa:</t>
  </si>
  <si>
    <t>C-735000912-0</t>
  </si>
  <si>
    <t>OPR VYREGUL 2REG VENT/KOH OVL TERMOST</t>
  </si>
  <si>
    <t>C-735159110-0</t>
  </si>
  <si>
    <t>MTZ OTOP TELES PANEL 1RAD L DO 1500MM</t>
  </si>
  <si>
    <t>H-735159110-1</t>
  </si>
  <si>
    <t>Ocelové panelové OT s bočním přípojem, 11/500/400</t>
  </si>
  <si>
    <t>H-735159110-2</t>
  </si>
  <si>
    <t>Ocelové panelové OT s bočním přípojem, 11/500/600</t>
  </si>
  <si>
    <t>H-735159110-3</t>
  </si>
  <si>
    <t>Ocelové panelové OT s bočním přípojem, 11/500/700</t>
  </si>
  <si>
    <t>H-735159110-4</t>
  </si>
  <si>
    <t>Ocelové panelové OT s bočním přípojem, 11/500/800</t>
  </si>
  <si>
    <t>H-735159110-5</t>
  </si>
  <si>
    <t>Ocelové panelové OT s bočním přípojem, 11/500/900</t>
  </si>
  <si>
    <t>H-735159110-6</t>
  </si>
  <si>
    <t>Ocelové panelové OT s bočním přípojem, 11/500/1000</t>
  </si>
  <si>
    <t>H-735159110-7</t>
  </si>
  <si>
    <t>Ocelové panelové OT s bočním přípojem, 11/500/1100</t>
  </si>
  <si>
    <t>H-735159110-8</t>
  </si>
  <si>
    <t>Ocelové panelové OT s bočním přípojem, 11/500/1200</t>
  </si>
  <si>
    <t>C-735159120-0</t>
  </si>
  <si>
    <t>MTZ OTOP TELES PANEL 1RAD L DO 2250MM</t>
  </si>
  <si>
    <t>H-735159110-9</t>
  </si>
  <si>
    <t>Ocelové panelové OT s bočním přípojem, 11/500/1600</t>
  </si>
  <si>
    <t>H-735159110-10</t>
  </si>
  <si>
    <t>Koupelnové trubkové OT se zvýšeným výkonem, se spodním krajním přípojem, 1820/450</t>
  </si>
  <si>
    <t>C-735159210-0</t>
  </si>
  <si>
    <t>MTZ OTOP TELES PANEL 2RAD L DO 1150MM</t>
  </si>
  <si>
    <t>H-735159110-11</t>
  </si>
  <si>
    <t>Ocelové panelové OT s bočním přípojem, 21/300/1100</t>
  </si>
  <si>
    <t>H-735159110-12</t>
  </si>
  <si>
    <t>Ocelové panelové OT s bočním přípojem, 21/500/600</t>
  </si>
  <si>
    <t>H-735159110-13</t>
  </si>
  <si>
    <t>Ocelové panelové OT s bočním přípojem, 21/500/900</t>
  </si>
  <si>
    <t>H-735159110-14</t>
  </si>
  <si>
    <t>Ocelové panelové OT s bočním přípojem, 22/500/800</t>
  </si>
  <si>
    <t>H-735159110-15</t>
  </si>
  <si>
    <t>Ocelové panelové OT s bočním přípojem, 22/500/900</t>
  </si>
  <si>
    <t>H-735159110-16</t>
  </si>
  <si>
    <t>Ocelové panelové OT s bočním přípojem, 22/900/500</t>
  </si>
  <si>
    <t>H-735159110-17</t>
  </si>
  <si>
    <t>Ocelové panelové OT s bočním přípojem, 22/900/900</t>
  </si>
  <si>
    <t>C-735159220-0</t>
  </si>
  <si>
    <t>MTZ OTOP TELES PANEL 2RAD L DO 1500MM</t>
  </si>
  <si>
    <t>H-735159110-18</t>
  </si>
  <si>
    <t>Ocelové panelové OT s bočním přípojem, 21/500/1200</t>
  </si>
  <si>
    <t>C-735159230-0</t>
  </si>
  <si>
    <t>MTZ OTOP TELES PANEL 2RAD L DO 2000MM</t>
  </si>
  <si>
    <t>H-735159110-19</t>
  </si>
  <si>
    <t>Otopné těleso design. horizontální se spod. pravým přípojem a ventil. vložkou Kv 0,13-0,75, 21/360/2000</t>
  </si>
  <si>
    <t>H-735159110-20</t>
  </si>
  <si>
    <t>Otopné těleso design. vertikální se spod. střed. přípojem, 20/1800/580</t>
  </si>
  <si>
    <t>73515-4</t>
  </si>
  <si>
    <t>OTOPNA TELESA PRESUN HMOT VYSKA -12M</t>
  </si>
  <si>
    <t>OTOPNÁ TĚLESA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</si>
  <si>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</si>
  <si>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</si>
  <si>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</si>
  <si>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</si>
  <si>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</si>
  <si>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</si>
  <si>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Ostatní konstrukce a práce</t>
  </si>
  <si>
    <t>HSV CELKEM</t>
  </si>
  <si>
    <t>Izolace tepelné</t>
  </si>
  <si>
    <t>Kovové doplňkové konstrukce</t>
  </si>
  <si>
    <t>Nátěry</t>
  </si>
  <si>
    <t>PSV CELKEM</t>
  </si>
  <si>
    <t>Ústřední vytápění</t>
  </si>
  <si>
    <t>INSTALACE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</si>
  <si>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</si>
  <si>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</si>
  <si>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</si>
  <si>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</si>
  <si>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</si>
  <si>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</si>
  <si>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</si>
  <si>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>D.1.4.5 Vytápění</t>
  </si>
  <si>
    <t/>
  </si>
  <si>
    <t>2022/II</t>
  </si>
  <si>
    <t>Kód stavby:</t>
  </si>
  <si>
    <t>Název stavby:</t>
  </si>
  <si>
    <t>SKP:</t>
  </si>
  <si>
    <t>Účelová M.J:</t>
  </si>
  <si>
    <t>Rekonstrukce sportovního centra</t>
  </si>
  <si>
    <t>Projektant:</t>
  </si>
  <si>
    <t>Objednatel:</t>
  </si>
  <si>
    <t>Počet listů:</t>
  </si>
  <si>
    <t>Zpracovatel:</t>
  </si>
  <si>
    <t>Radim Šelong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</si>
  <si>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</si>
  <si>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</si>
  <si>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</si>
  <si>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</si>
  <si>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</si>
  <si>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</si>
  <si>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</si>
  <si>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</si>
  <si>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</si>
  <si>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</si>
  <si>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</si>
  <si>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</si>
  <si>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</si>
  <si>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</si>
  <si>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</si>
  <si>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</si>
  <si>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</si>
  <si>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</si>
  <si>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</si>
  <si>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</si>
  <si>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</si>
  <si>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</si>
  <si>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</si>
  <si>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</si>
  <si>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</si>
  <si>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</si>
  <si>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</si>
  <si>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</si>
  <si>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</si>
  <si>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</si>
  <si>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</si>
  <si>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</si>
  <si>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</si>
  <si>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</si>
  <si>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</si>
  <si>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</si>
  <si>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</si>
  <si>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</si>
  <si>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</si>
  <si>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</si>
  <si>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</si>
  <si>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R. Šelongová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</si>
  <si>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</si>
  <si>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</si>
  <si>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</si>
  <si>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</si>
  <si>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</si>
  <si>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</si>
  <si>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</si>
  <si>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</si>
  <si>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</si>
  <si>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>REKAPITULACE OBJEKTŮ STAVBY</t>
  </si>
  <si>
    <t xml:space="preserve">Kód stavby : </t>
  </si>
  <si>
    <t xml:space="preserve">Název stavby : </t>
  </si>
  <si>
    <t xml:space="preserve">Datum: </t>
  </si>
  <si>
    <t>Místo stavby:</t>
  </si>
  <si>
    <t>Ostrava - Dubina</t>
  </si>
  <si>
    <t>NÁKLADY ZA JEDNOTLIVÉ STAVEBNÍ OBJEKTY</t>
  </si>
  <si>
    <t>Kód objektu</t>
  </si>
  <si>
    <t>Název objektu</t>
  </si>
  <si>
    <t>JKSO</t>
  </si>
  <si>
    <t>Cena bez DPH
(Kč)</t>
  </si>
  <si>
    <t>Cena s DPH
(Kč)</t>
  </si>
  <si>
    <t>CENA ZA STAVBU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</si>
</sst>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0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0" fillId="0" borderId="0" xfId="0" applyAlignment="1"/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1" fillId="2" borderId="19" xfId="0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0" fillId="0" borderId="22" xfId="0" applyBorder="1" applyAlignment="1"/>
    <xf numFmtId="0" fontId="1" fillId="0" borderId="23" xfId="0" applyFont="1" applyBorder="1" applyAlignment="1">
      <alignment horizontal="center" vertical="center"/>
    </xf>
    <xf numFmtId="0" fontId="0" fillId="0" borderId="1" xfId="0" applyBorder="1" applyAlignment="1"/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/>
    </xf>
    <xf numFmtId="0" fontId="0" fillId="0" borderId="35" xfId="0" applyBorder="1" applyAlignment="1"/>
    <xf numFmtId="0" fontId="0" fillId="0" borderId="36" xfId="0" applyBorder="1" applyAlignment="1"/>
    <xf numFmtId="0" fontId="1" fillId="0" borderId="36" xfId="0" applyFont="1" applyBorder="1" applyAlignment="1">
      <alignment horizontal="center" vertical="center"/>
    </xf>
    <xf numFmtId="0" fontId="1" fillId="2" borderId="38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40" xfId="0" applyFont="1" applyBorder="1"/>
    <xf numFmtId="0" fontId="5" fillId="0" borderId="41" xfId="0" applyFont="1" applyBorder="1"/>
    <xf numFmtId="0" fontId="5" fillId="0" borderId="43" xfId="0" applyFont="1" applyBorder="1"/>
    <xf numFmtId="0" fontId="5" fillId="0" borderId="44" xfId="0" applyFont="1" applyBorder="1"/>
    <xf numFmtId="0" fontId="5" fillId="0" borderId="1" xfId="0" applyFont="1" applyBorder="1"/>
    <xf numFmtId="0" fontId="5" fillId="0" borderId="28" xfId="0" applyFont="1" applyBorder="1"/>
    <xf numFmtId="0" fontId="5" fillId="0" borderId="23" xfId="0" applyFont="1" applyBorder="1"/>
    <xf numFmtId="0" fontId="5" fillId="0" borderId="28" xfId="0" applyFont="1" applyBorder="1" applyAlignment="1">
      <alignment horizontal="right" vertical="center"/>
    </xf>
    <xf numFmtId="0" fontId="5" fillId="0" borderId="28" xfId="0" applyFont="1" applyBorder="1" applyAlignment="1">
      <alignment horizontal="left" vertical="center"/>
    </xf>
    <xf numFmtId="0" fontId="5" fillId="0" borderId="26" xfId="0" applyFont="1" applyBorder="1"/>
    <xf numFmtId="0" fontId="5" fillId="0" borderId="45" xfId="0" applyFont="1" applyBorder="1"/>
    <xf numFmtId="0" fontId="5" fillId="0" borderId="32" xfId="0" applyFont="1" applyBorder="1"/>
    <xf numFmtId="0" fontId="5" fillId="0" borderId="46" xfId="0" applyFont="1" applyBorder="1"/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47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165" fontId="1" fillId="0" borderId="47" xfId="0" applyNumberFormat="1" applyFont="1" applyBorder="1" applyAlignment="1">
      <alignment vertical="center"/>
    </xf>
    <xf numFmtId="165" fontId="1" fillId="0" borderId="49" xfId="0" applyNumberFormat="1" applyFont="1" applyBorder="1" applyAlignment="1">
      <alignment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1" xfId="0" applyFont="1" applyFill="1" applyBorder="1"/>
    <xf numFmtId="0" fontId="5" fillId="2" borderId="52" xfId="0" applyFont="1" applyFill="1" applyBorder="1"/>
    <xf numFmtId="164" fontId="5" fillId="2" borderId="48" xfId="0" applyNumberFormat="1" applyFont="1" applyFill="1" applyBorder="1" applyAlignment="1">
      <alignment vertical="center"/>
    </xf>
    <xf numFmtId="165" fontId="5" fillId="2" borderId="48" xfId="0" applyNumberFormat="1" applyFont="1" applyFill="1" applyBorder="1" applyAlignment="1">
      <alignment vertical="center"/>
    </xf>
    <xf numFmtId="165" fontId="5" fillId="2" borderId="49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53" xfId="0" applyFont="1" applyFill="1" applyBorder="1" applyAlignment="1">
      <alignment horizontal="right" vertical="center"/>
    </xf>
    <xf numFmtId="0" fontId="5" fillId="2" borderId="53" xfId="0" applyFont="1" applyFill="1" applyBorder="1" applyAlignment="1">
      <alignment horizontal="left" vertical="center"/>
    </xf>
    <xf numFmtId="0" fontId="5" fillId="2" borderId="53" xfId="0" applyFont="1" applyFill="1" applyBorder="1"/>
    <xf numFmtId="0" fontId="5" fillId="2" borderId="54" xfId="0" applyFont="1" applyFill="1" applyBorder="1"/>
    <xf numFmtId="164" fontId="5" fillId="2" borderId="55" xfId="0" applyNumberFormat="1" applyFont="1" applyFill="1" applyBorder="1" applyAlignment="1">
      <alignment vertical="center"/>
    </xf>
    <xf numFmtId="0" fontId="5" fillId="2" borderId="56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5" xfId="0" applyNumberFormat="1" applyFont="1" applyFill="1" applyBorder="1" applyAlignment="1">
      <alignment vertical="center"/>
    </xf>
    <xf numFmtId="165" fontId="5" fillId="2" borderId="57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0" fontId="0" fillId="0" borderId="2" xfId="0" applyBorder="1"/>
    <xf numFmtId="0" fontId="5" fillId="2" borderId="59" xfId="0" applyFont="1" applyFill="1" applyBorder="1"/>
    <xf numFmtId="0" fontId="5" fillId="2" borderId="60" xfId="0" applyFont="1" applyFill="1" applyBorder="1"/>
    <xf numFmtId="0" fontId="5" fillId="2" borderId="61" xfId="0" applyFont="1" applyFill="1" applyBorder="1"/>
    <xf numFmtId="0" fontId="5" fillId="2" borderId="61" xfId="0" applyFont="1" applyFill="1" applyBorder="1" applyAlignment="1">
      <alignment vertical="center"/>
    </xf>
    <xf numFmtId="3" fontId="5" fillId="2" borderId="17" xfId="0" applyNumberFormat="1" applyFont="1" applyFill="1" applyBorder="1" applyAlignment="1">
      <alignment horizontal="right" vertical="center"/>
    </xf>
    <xf numFmtId="0" fontId="0" fillId="0" borderId="62" xfId="0" applyBorder="1" applyAlignment="1"/>
    <xf numFmtId="0" fontId="1" fillId="0" borderId="39" xfId="0" applyFont="1" applyBorder="1" applyAlignment="1">
      <alignment horizontal="center" vertical="center"/>
    </xf>
    <xf numFmtId="0" fontId="0" fillId="0" borderId="64" xfId="0" applyBorder="1" applyAlignment="1"/>
    <xf numFmtId="0" fontId="1" fillId="0" borderId="42" xfId="0" applyFont="1" applyBorder="1" applyAlignment="1">
      <alignment horizontal="center" vertical="center"/>
    </xf>
    <xf numFmtId="0" fontId="0" fillId="0" borderId="63" xfId="0" applyBorder="1" applyAlignment="1"/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34" xfId="0" applyFont="1" applyBorder="1"/>
    <xf numFmtId="0" fontId="4" fillId="0" borderId="33" xfId="0" applyFont="1" applyBorder="1"/>
    <xf numFmtId="0" fontId="5" fillId="0" borderId="34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3" fontId="4" fillId="0" borderId="28" xfId="0" applyNumberFormat="1" applyFont="1" applyBorder="1" applyAlignment="1">
      <alignment vertical="center"/>
    </xf>
    <xf numFmtId="3" fontId="5" fillId="0" borderId="37" xfId="0" applyNumberFormat="1" applyFont="1" applyBorder="1" applyAlignment="1">
      <alignment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center"/>
    </xf>
    <xf numFmtId="3" fontId="5" fillId="2" borderId="19" xfId="0" applyNumberFormat="1" applyFont="1" applyFill="1" applyBorder="1" applyAlignment="1">
      <alignment vertical="center"/>
    </xf>
    <xf numFmtId="3" fontId="5" fillId="2" borderId="70" xfId="0" applyNumberFormat="1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71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73" xfId="0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0" fillId="0" borderId="14" xfId="0" applyBorder="1" applyAlignment="1"/>
    <xf numFmtId="0" fontId="0" fillId="0" borderId="74" xfId="0" applyFont="1" applyBorder="1" applyAlignment="1">
      <alignment horizontal="left"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3" xfId="0" applyFont="1" applyBorder="1" applyAlignment="1">
      <alignment horizontal="left" vertical="center"/>
    </xf>
    <xf numFmtId="49" fontId="0" fillId="0" borderId="71" xfId="0" applyNumberFormat="1" applyFont="1" applyBorder="1" applyAlignment="1">
      <alignment horizontal="center" vertical="center"/>
    </xf>
    <xf numFmtId="0" fontId="0" fillId="0" borderId="12" xfId="0" applyBorder="1" applyAlignment="1"/>
    <xf numFmtId="0" fontId="0" fillId="0" borderId="75" xfId="0" applyBorder="1" applyAlignment="1"/>
    <xf numFmtId="49" fontId="0" fillId="0" borderId="53" xfId="0" applyNumberFormat="1" applyFont="1" applyBorder="1" applyAlignment="1">
      <alignment horizontal="center" vertical="center"/>
    </xf>
    <xf numFmtId="49" fontId="0" fillId="2" borderId="53" xfId="0" applyNumberFormat="1" applyFont="1" applyFill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0" borderId="75" xfId="0" applyBorder="1" applyAlignment="1">
      <alignment wrapText="1"/>
    </xf>
    <xf numFmtId="0" fontId="0" fillId="0" borderId="37" xfId="0" applyFont="1" applyBorder="1" applyAlignment="1">
      <alignment horizontal="left" vertical="center"/>
    </xf>
    <xf numFmtId="0" fontId="0" fillId="0" borderId="58" xfId="0" applyBorder="1" applyAlignment="1"/>
    <xf numFmtId="0" fontId="0" fillId="0" borderId="28" xfId="0" applyFont="1" applyBorder="1" applyAlignment="1">
      <alignment horizontal="left" vertical="center"/>
    </xf>
    <xf numFmtId="0" fontId="0" fillId="0" borderId="67" xfId="0" applyBorder="1" applyAlignment="1"/>
    <xf numFmtId="49" fontId="0" fillId="0" borderId="1" xfId="0" applyNumberFormat="1" applyFont="1" applyBorder="1" applyAlignment="1">
      <alignment horizontal="left" vertical="center"/>
    </xf>
    <xf numFmtId="49" fontId="0" fillId="0" borderId="67" xfId="0" applyNumberFormat="1" applyFont="1" applyBorder="1" applyAlignment="1">
      <alignment horizontal="left" vertical="center"/>
    </xf>
    <xf numFmtId="0" fontId="0" fillId="0" borderId="76" xfId="0" applyBorder="1" applyAlignment="1"/>
    <xf numFmtId="0" fontId="0" fillId="0" borderId="77" xfId="0" applyBorder="1" applyAlignment="1"/>
    <xf numFmtId="0" fontId="0" fillId="0" borderId="78" xfId="0" applyFont="1" applyBorder="1" applyAlignment="1">
      <alignment horizontal="left" vertical="center"/>
    </xf>
    <xf numFmtId="0" fontId="0" fillId="0" borderId="67" xfId="0" applyFont="1" applyBorder="1" applyAlignment="1"/>
    <xf numFmtId="0" fontId="0" fillId="0" borderId="76" xfId="0" applyFont="1" applyBorder="1" applyAlignment="1"/>
    <xf numFmtId="0" fontId="0" fillId="0" borderId="36" xfId="0" applyFont="1" applyBorder="1" applyAlignment="1">
      <alignment vertical="center"/>
    </xf>
    <xf numFmtId="3" fontId="0" fillId="0" borderId="36" xfId="0" applyNumberFormat="1" applyFont="1" applyBorder="1" applyAlignment="1">
      <alignment vertical="center"/>
    </xf>
    <xf numFmtId="49" fontId="0" fillId="0" borderId="67" xfId="0" applyNumberFormat="1" applyFont="1" applyBorder="1" applyAlignment="1">
      <alignment horizontal="right" vertical="center"/>
    </xf>
    <xf numFmtId="0" fontId="0" fillId="0" borderId="68" xfId="0" applyBorder="1" applyAlignment="1"/>
    <xf numFmtId="0" fontId="0" fillId="0" borderId="1" xfId="0" applyFont="1" applyBorder="1" applyAlignment="1"/>
    <xf numFmtId="0" fontId="0" fillId="0" borderId="58" xfId="0" applyFont="1" applyBorder="1" applyAlignment="1"/>
    <xf numFmtId="49" fontId="0" fillId="0" borderId="18" xfId="0" applyNumberFormat="1" applyFont="1" applyBorder="1" applyAlignment="1">
      <alignment horizontal="left" vertical="center"/>
    </xf>
    <xf numFmtId="0" fontId="0" fillId="0" borderId="15" xfId="0" applyBorder="1" applyAlignment="1"/>
    <xf numFmtId="0" fontId="0" fillId="0" borderId="61" xfId="0" applyBorder="1" applyAlignment="1"/>
    <xf numFmtId="0" fontId="0" fillId="0" borderId="0" xfId="0" applyAlignment="1">
      <alignment vertical="center"/>
    </xf>
    <xf numFmtId="0" fontId="0" fillId="0" borderId="58" xfId="0" applyBorder="1" applyAlignment="1">
      <alignment vertical="center"/>
    </xf>
    <xf numFmtId="3" fontId="0" fillId="0" borderId="78" xfId="0" applyNumberFormat="1" applyFont="1" applyBorder="1" applyAlignment="1">
      <alignment horizontal="right" vertical="center"/>
    </xf>
    <xf numFmtId="0" fontId="0" fillId="0" borderId="67" xfId="0" applyFont="1" applyBorder="1" applyAlignment="1">
      <alignment vertical="center"/>
    </xf>
    <xf numFmtId="0" fontId="0" fillId="0" borderId="78" xfId="0" applyFont="1" applyBorder="1" applyAlignment="1">
      <alignment vertical="center"/>
    </xf>
    <xf numFmtId="0" fontId="0" fillId="0" borderId="67" xfId="0" applyFont="1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78" xfId="0" applyNumberFormat="1" applyFont="1" applyBorder="1" applyAlignment="1">
      <alignment horizontal="right" vertical="center"/>
    </xf>
    <xf numFmtId="0" fontId="0" fillId="0" borderId="67" xfId="0" applyFont="1" applyBorder="1" applyAlignment="1">
      <alignment horizontal="center" vertical="center"/>
    </xf>
    <xf numFmtId="0" fontId="0" fillId="0" borderId="76" xfId="0" applyFont="1" applyBorder="1" applyAlignment="1">
      <alignment vertical="center"/>
    </xf>
    <xf numFmtId="4" fontId="0" fillId="0" borderId="28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3" fontId="0" fillId="0" borderId="28" xfId="0" applyNumberFormat="1" applyFont="1" applyBorder="1" applyAlignment="1">
      <alignment horizontal="right" vertical="center"/>
    </xf>
    <xf numFmtId="0" fontId="0" fillId="0" borderId="58" xfId="0" applyFont="1" applyBorder="1" applyAlignment="1">
      <alignment vertical="center"/>
    </xf>
    <xf numFmtId="0" fontId="0" fillId="0" borderId="22" xfId="0" applyFont="1" applyBorder="1" applyAlignment="1"/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horizontal="left" vertical="center"/>
    </xf>
    <xf numFmtId="49" fontId="0" fillId="2" borderId="11" xfId="0" applyNumberFormat="1" applyFont="1" applyFill="1" applyBorder="1" applyAlignment="1">
      <alignment horizontal="center" vertical="center"/>
    </xf>
    <xf numFmtId="0" fontId="0" fillId="0" borderId="23" xfId="0" applyFont="1" applyBorder="1" applyAlignment="1">
      <alignment horizontal="left" vertical="center"/>
    </xf>
    <xf numFmtId="0" fontId="0" fillId="0" borderId="66" xfId="0" applyFont="1" applyBorder="1" applyAlignment="1">
      <alignment horizontal="left" vertical="center"/>
    </xf>
    <xf numFmtId="49" fontId="0" fillId="0" borderId="13" xfId="0" applyNumberFormat="1" applyFont="1" applyBorder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79" xfId="0" applyBorder="1" applyAlignment="1"/>
    <xf numFmtId="0" fontId="0" fillId="0" borderId="66" xfId="0" applyFont="1" applyBorder="1" applyAlignment="1">
      <alignment vertical="center"/>
    </xf>
    <xf numFmtId="0" fontId="0" fillId="0" borderId="66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3" fontId="0" fillId="0" borderId="81" xfId="0" applyNumberFormat="1" applyFont="1" applyBorder="1" applyAlignment="1">
      <alignment horizontal="right" vertical="center"/>
    </xf>
    <xf numFmtId="3" fontId="0" fillId="0" borderId="82" xfId="0" applyNumberFormat="1" applyFont="1" applyBorder="1" applyAlignment="1">
      <alignment horizontal="right" vertical="center"/>
    </xf>
    <xf numFmtId="0" fontId="0" fillId="0" borderId="83" xfId="0" applyBorder="1" applyAlignment="1"/>
    <xf numFmtId="0" fontId="0" fillId="0" borderId="83" xfId="0" applyFont="1" applyBorder="1" applyAlignment="1"/>
    <xf numFmtId="0" fontId="3" fillId="0" borderId="85" xfId="0" applyFont="1" applyBorder="1" applyAlignment="1">
      <alignment horizontal="center" vertical="center"/>
    </xf>
    <xf numFmtId="0" fontId="0" fillId="0" borderId="86" xfId="0" applyBorder="1" applyAlignment="1"/>
    <xf numFmtId="0" fontId="0" fillId="0" borderId="89" xfId="0" applyBorder="1" applyAlignment="1"/>
    <xf numFmtId="0" fontId="3" fillId="0" borderId="87" xfId="0" applyFont="1" applyBorder="1" applyAlignment="1">
      <alignment horizontal="center" vertical="center"/>
    </xf>
    <xf numFmtId="0" fontId="0" fillId="0" borderId="88" xfId="0" applyBorder="1" applyAlignment="1"/>
    <xf numFmtId="49" fontId="0" fillId="0" borderId="23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80" xfId="0" applyBorder="1" applyAlignment="1"/>
    <xf numFmtId="0" fontId="0" fillId="0" borderId="6" xfId="0" applyFont="1" applyBorder="1" applyAlignment="1">
      <alignment vertical="center"/>
    </xf>
    <xf numFmtId="0" fontId="0" fillId="0" borderId="8" xfId="0" applyBorder="1" applyAlignment="1"/>
    <xf numFmtId="0" fontId="0" fillId="0" borderId="84" xfId="0" applyBorder="1" applyAlignment="1"/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83" xfId="0" applyFont="1" applyBorder="1" applyAlignment="1">
      <alignment vertical="center"/>
    </xf>
    <xf numFmtId="164" fontId="0" fillId="0" borderId="34" xfId="0" applyNumberFormat="1" applyFont="1" applyBorder="1" applyAlignment="1">
      <alignment horizontal="right" vertical="center"/>
    </xf>
    <xf numFmtId="0" fontId="0" fillId="0" borderId="90" xfId="0" applyFont="1" applyBorder="1" applyAlignment="1">
      <alignment vertical="center"/>
    </xf>
    <xf numFmtId="164" fontId="0" fillId="0" borderId="78" xfId="0" applyNumberFormat="1" applyFont="1" applyBorder="1" applyAlignment="1">
      <alignment horizontal="right" vertical="center"/>
    </xf>
    <xf numFmtId="0" fontId="0" fillId="0" borderId="67" xfId="0" applyBorder="1" applyAlignment="1">
      <alignment horizontal="right" vertical="center"/>
    </xf>
    <xf numFmtId="3" fontId="0" fillId="0" borderId="34" xfId="0" applyNumberFormat="1" applyFont="1" applyBorder="1" applyAlignment="1">
      <alignment horizontal="right" vertical="center"/>
    </xf>
    <xf numFmtId="0" fontId="0" fillId="0" borderId="69" xfId="0" applyBorder="1" applyAlignment="1"/>
    <xf numFmtId="49" fontId="9" fillId="2" borderId="16" xfId="0" applyNumberFormat="1" applyFont="1" applyFill="1" applyBorder="1" applyAlignment="1">
      <alignment horizontal="left" vertical="center"/>
    </xf>
    <xf numFmtId="0" fontId="9" fillId="0" borderId="69" xfId="0" applyFont="1" applyBorder="1" applyAlignment="1"/>
    <xf numFmtId="0" fontId="9" fillId="0" borderId="0" xfId="0" applyFont="1"/>
    <xf numFmtId="3" fontId="9" fillId="2" borderId="69" xfId="0" applyNumberFormat="1" applyFont="1" applyFill="1" applyBorder="1" applyAlignment="1">
      <alignment horizontal="right" vertical="center"/>
    </xf>
    <xf numFmtId="0" fontId="9" fillId="2" borderId="91" xfId="0" applyFont="1" applyFill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0" fillId="0" borderId="39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49" fontId="0" fillId="2" borderId="50" xfId="0" applyNumberFormat="1" applyFont="1" applyFill="1" applyBorder="1" applyAlignment="1">
      <alignment horizontal="center" vertical="center"/>
    </xf>
    <xf numFmtId="49" fontId="0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49" fontId="0" fillId="0" borderId="10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49" fontId="0" fillId="0" borderId="28" xfId="0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0" fillId="0" borderId="9" xfId="0" applyBorder="1" applyAlignment="1"/>
    <xf numFmtId="0" fontId="0" fillId="0" borderId="39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0" fontId="0" fillId="0" borderId="30" xfId="0" applyFont="1" applyBorder="1" applyAlignment="1">
      <alignment vertical="center" wrapText="1"/>
    </xf>
    <xf numFmtId="0" fontId="0" fillId="0" borderId="58" xfId="0" applyFont="1" applyBorder="1" applyAlignment="1">
      <alignment horizontal="center" vertical="center"/>
    </xf>
    <xf numFmtId="3" fontId="0" fillId="0" borderId="30" xfId="0" applyNumberFormat="1" applyFont="1" applyBorder="1" applyAlignment="1">
      <alignment horizontal="right" vertical="center"/>
    </xf>
    <xf numFmtId="3" fontId="0" fillId="0" borderId="36" xfId="0" applyNumberFormat="1" applyFont="1" applyBorder="1" applyAlignment="1">
      <alignment horizontal="right" vertical="center"/>
    </xf>
    <xf numFmtId="0" fontId="9" fillId="2" borderId="20" xfId="0" applyFont="1" applyFill="1" applyBorder="1" applyAlignment="1">
      <alignment horizontal="left" vertical="center"/>
    </xf>
    <xf numFmtId="0" fontId="0" fillId="0" borderId="72" xfId="0" applyBorder="1" applyAlignment="1"/>
    <xf numFmtId="3" fontId="9" fillId="2" borderId="60" xfId="0" applyNumberFormat="1" applyFont="1" applyFill="1" applyBorder="1" applyAlignment="1">
      <alignment horizontal="right" vertical="center"/>
    </xf>
    <xf numFmtId="3" fontId="9" fillId="2" borderId="62" xfId="0" applyNumberFormat="1" applyFont="1" applyFill="1" applyBorder="1" applyAlignment="1">
      <alignment horizontal="righ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3E70A-B8DE-4091-850B-91F6952547BD}">
  <dimension ref="A1:E12"/>
  <sheetViews>
    <sheetView workbookViewId="0">
      <selection activeCell="E12" sqref="E12"/>
    </sheetView>
  </sheetViews>
  <sheetFormatPr defaultRowHeight="12.75" x14ac:dyDescent="0.2"/>
  <cols>
    <col min="1" max="1" width="17" customWidth="1"/>
    <col min="2" max="2" width="33.7109375" customWidth="1"/>
    <col min="3" max="3" width="8" customWidth="1"/>
    <col min="4" max="4" width="13.28515625" customWidth="1"/>
    <col min="5" max="5" width="13.42578125" customWidth="1"/>
  </cols>
  <sheetData>
    <row r="1" spans="1:5" s="5" customFormat="1" ht="28.5" customHeight="1" thickBot="1" x14ac:dyDescent="0.25">
      <c r="A1" s="217" t="s">
        <v>462</v>
      </c>
      <c r="B1" s="113"/>
      <c r="C1" s="113"/>
      <c r="D1" s="113"/>
      <c r="E1" s="113"/>
    </row>
    <row r="2" spans="1:5" s="5" customFormat="1" ht="12.95" customHeight="1" x14ac:dyDescent="0.2">
      <c r="A2" s="218" t="s">
        <v>463</v>
      </c>
      <c r="B2" s="166" t="s">
        <v>464</v>
      </c>
      <c r="C2" s="115"/>
      <c r="D2" s="116"/>
      <c r="E2" s="219" t="s">
        <v>465</v>
      </c>
    </row>
    <row r="3" spans="1:5" s="5" customFormat="1" ht="12.95" customHeight="1" x14ac:dyDescent="0.2">
      <c r="A3" s="220" t="s">
        <v>399</v>
      </c>
      <c r="B3" s="221" t="s">
        <v>405</v>
      </c>
      <c r="C3" s="222"/>
      <c r="D3" s="223"/>
      <c r="E3" s="224" t="s">
        <v>399</v>
      </c>
    </row>
    <row r="4" spans="1:5" s="5" customFormat="1" ht="12.95" customHeight="1" x14ac:dyDescent="0.2">
      <c r="A4" s="225" t="s">
        <v>466</v>
      </c>
      <c r="B4" s="226" t="s">
        <v>467</v>
      </c>
      <c r="C4" s="17"/>
      <c r="D4" s="17"/>
      <c r="E4" s="27"/>
    </row>
    <row r="5" spans="1:5" s="5" customFormat="1" ht="12.95" customHeight="1" x14ac:dyDescent="0.2">
      <c r="A5" s="225" t="s">
        <v>406</v>
      </c>
      <c r="B5" s="226" t="s">
        <v>410</v>
      </c>
      <c r="C5" s="17"/>
      <c r="D5" s="17"/>
      <c r="E5" s="27"/>
    </row>
    <row r="6" spans="1:5" s="5" customFormat="1" ht="12.95" customHeight="1" x14ac:dyDescent="0.2">
      <c r="A6" s="225" t="s">
        <v>407</v>
      </c>
      <c r="B6" s="226" t="s">
        <v>399</v>
      </c>
      <c r="C6" s="17"/>
      <c r="D6" s="17"/>
      <c r="E6" s="27"/>
    </row>
    <row r="7" spans="1:5" s="5" customFormat="1" ht="12.95" customHeight="1" x14ac:dyDescent="0.2">
      <c r="A7" s="225" t="s">
        <v>409</v>
      </c>
      <c r="B7" s="226" t="s">
        <v>399</v>
      </c>
      <c r="C7" s="17"/>
      <c r="D7" s="17"/>
      <c r="E7" s="27"/>
    </row>
    <row r="8" spans="1:5" s="5" customFormat="1" ht="12.95" customHeight="1" thickBot="1" x14ac:dyDescent="0.25">
      <c r="A8" s="225" t="s">
        <v>414</v>
      </c>
      <c r="B8" s="226" t="s">
        <v>399</v>
      </c>
      <c r="C8" s="17"/>
      <c r="D8" s="17"/>
      <c r="E8" s="27"/>
    </row>
    <row r="9" spans="1:5" s="5" customFormat="1" ht="28.5" customHeight="1" thickBot="1" x14ac:dyDescent="0.25">
      <c r="A9" s="227" t="s">
        <v>468</v>
      </c>
      <c r="B9" s="115"/>
      <c r="C9" s="115"/>
      <c r="D9" s="115"/>
      <c r="E9" s="228"/>
    </row>
    <row r="10" spans="1:5" s="5" customFormat="1" ht="28.5" customHeight="1" x14ac:dyDescent="0.2">
      <c r="A10" s="229" t="s">
        <v>469</v>
      </c>
      <c r="B10" s="230" t="s">
        <v>470</v>
      </c>
      <c r="C10" s="231" t="s">
        <v>471</v>
      </c>
      <c r="D10" s="232" t="s">
        <v>472</v>
      </c>
      <c r="E10" s="233" t="s">
        <v>473</v>
      </c>
    </row>
    <row r="11" spans="1:5" s="5" customFormat="1" ht="13.5" thickBot="1" x14ac:dyDescent="0.25">
      <c r="A11" s="234" t="s">
        <v>397</v>
      </c>
      <c r="B11" s="235" t="s">
        <v>398</v>
      </c>
      <c r="C11" s="236"/>
      <c r="D11" s="237">
        <f>'KRYCÍ LIST'!E28</f>
        <v>0</v>
      </c>
      <c r="E11" s="238">
        <f>'KRYCÍ LIST'!H39</f>
        <v>0</v>
      </c>
    </row>
    <row r="12" spans="1:5" s="5" customFormat="1" ht="19.5" customHeight="1" thickBot="1" x14ac:dyDescent="0.25">
      <c r="A12" s="239" t="s">
        <v>474</v>
      </c>
      <c r="B12" s="144"/>
      <c r="C12" s="240"/>
      <c r="D12" s="241">
        <f>SUM(D11:D11)</f>
        <v>0</v>
      </c>
      <c r="E12" s="242">
        <f>SUM(E11:E11)</f>
        <v>0</v>
      </c>
    </row>
  </sheetData>
  <mergeCells count="10">
    <mergeCell ref="B7:E7"/>
    <mergeCell ref="B8:E8"/>
    <mergeCell ref="A9:E9"/>
    <mergeCell ref="A12:C12"/>
    <mergeCell ref="A1:E1"/>
    <mergeCell ref="B2:D2"/>
    <mergeCell ref="B3:D3"/>
    <mergeCell ref="B4:E4"/>
    <mergeCell ref="B5:E5"/>
    <mergeCell ref="B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DB992-A00F-4531-8A58-0F4E4A17873C}">
  <dimension ref="A1:M41"/>
  <sheetViews>
    <sheetView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112" t="s">
        <v>392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9.9499999999999993" customHeight="1" thickBo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2.95" customHeight="1" x14ac:dyDescent="0.2">
      <c r="A3" s="167" t="s">
        <v>393</v>
      </c>
      <c r="B3" s="115"/>
      <c r="C3" s="115"/>
      <c r="D3" s="116"/>
      <c r="E3" s="117" t="s">
        <v>394</v>
      </c>
      <c r="F3" s="115"/>
      <c r="G3" s="115"/>
      <c r="H3" s="115"/>
      <c r="I3" s="115"/>
      <c r="J3" s="116"/>
      <c r="K3" s="117" t="s">
        <v>395</v>
      </c>
      <c r="L3" s="116"/>
      <c r="M3" s="114" t="s">
        <v>396</v>
      </c>
    </row>
    <row r="4" spans="1:13" ht="12.95" customHeight="1" x14ac:dyDescent="0.2">
      <c r="A4" s="168" t="s">
        <v>397</v>
      </c>
      <c r="B4" s="119"/>
      <c r="C4" s="119"/>
      <c r="D4" s="120"/>
      <c r="E4" s="122" t="s">
        <v>398</v>
      </c>
      <c r="F4" s="123"/>
      <c r="G4" s="123"/>
      <c r="H4" s="123"/>
      <c r="I4" s="123"/>
      <c r="J4" s="124"/>
      <c r="K4" s="121" t="s">
        <v>399</v>
      </c>
      <c r="L4" s="120"/>
      <c r="M4" s="118" t="s">
        <v>400</v>
      </c>
    </row>
    <row r="5" spans="1:13" ht="12.95" customHeight="1" x14ac:dyDescent="0.2">
      <c r="A5" s="169" t="s">
        <v>401</v>
      </c>
      <c r="B5" s="17"/>
      <c r="C5" s="17"/>
      <c r="D5" s="126"/>
      <c r="E5" s="127" t="s">
        <v>402</v>
      </c>
      <c r="F5" s="17"/>
      <c r="G5" s="17"/>
      <c r="H5" s="17"/>
      <c r="I5" s="17"/>
      <c r="J5" s="126"/>
      <c r="K5" s="127" t="s">
        <v>403</v>
      </c>
      <c r="L5" s="126"/>
      <c r="M5" s="125" t="s">
        <v>404</v>
      </c>
    </row>
    <row r="6" spans="1:13" ht="12.95" customHeight="1" x14ac:dyDescent="0.2">
      <c r="A6" s="168" t="s">
        <v>399</v>
      </c>
      <c r="B6" s="119"/>
      <c r="C6" s="119"/>
      <c r="D6" s="120"/>
      <c r="E6" s="122" t="s">
        <v>405</v>
      </c>
      <c r="F6" s="123"/>
      <c r="G6" s="123"/>
      <c r="H6" s="123"/>
      <c r="I6" s="123"/>
      <c r="J6" s="124"/>
      <c r="K6" s="121" t="s">
        <v>399</v>
      </c>
      <c r="L6" s="120"/>
      <c r="M6" s="118" t="s">
        <v>399</v>
      </c>
    </row>
    <row r="7" spans="1:13" s="5" customFormat="1" ht="12.95" customHeight="1" x14ac:dyDescent="0.2">
      <c r="A7" s="170" t="s">
        <v>406</v>
      </c>
      <c r="B7" s="134"/>
      <c r="C7" s="134"/>
      <c r="D7" s="130" t="s">
        <v>410</v>
      </c>
      <c r="E7" s="134"/>
      <c r="F7" s="134"/>
      <c r="G7" s="135"/>
      <c r="H7" s="133" t="s">
        <v>411</v>
      </c>
      <c r="I7" s="134"/>
      <c r="J7" s="134"/>
      <c r="K7" s="134"/>
      <c r="L7" s="134"/>
      <c r="M7" s="136"/>
    </row>
    <row r="8" spans="1:13" s="5" customFormat="1" ht="12.95" customHeight="1" x14ac:dyDescent="0.2">
      <c r="A8" s="170" t="s">
        <v>407</v>
      </c>
      <c r="B8" s="134"/>
      <c r="C8" s="134"/>
      <c r="D8" s="130" t="s">
        <v>399</v>
      </c>
      <c r="E8" s="134"/>
      <c r="F8" s="134"/>
      <c r="G8" s="135"/>
      <c r="H8" s="133" t="s">
        <v>412</v>
      </c>
      <c r="I8" s="134"/>
      <c r="J8" s="134"/>
      <c r="K8" s="134"/>
      <c r="L8" s="134"/>
      <c r="M8" s="137" t="str">
        <f>IF(M7=0,"",E28/M7)</f>
        <v/>
      </c>
    </row>
    <row r="9" spans="1:13" ht="12.95" customHeight="1" x14ac:dyDescent="0.2">
      <c r="A9" s="170" t="s">
        <v>408</v>
      </c>
      <c r="B9" s="128"/>
      <c r="C9" s="128"/>
      <c r="D9" s="130" t="s">
        <v>399</v>
      </c>
      <c r="E9" s="128"/>
      <c r="F9" s="128"/>
      <c r="G9" s="131"/>
      <c r="H9" s="133" t="s">
        <v>413</v>
      </c>
      <c r="I9" s="128"/>
      <c r="J9" s="128"/>
      <c r="K9" s="138" t="s">
        <v>399</v>
      </c>
      <c r="L9" s="128"/>
      <c r="M9" s="139"/>
    </row>
    <row r="10" spans="1:13" s="5" customFormat="1" ht="12.95" customHeight="1" x14ac:dyDescent="0.2">
      <c r="A10" s="169" t="s">
        <v>409</v>
      </c>
      <c r="B10" s="140"/>
      <c r="C10" s="140"/>
      <c r="D10" s="129" t="s">
        <v>399</v>
      </c>
      <c r="E10" s="140"/>
      <c r="F10" s="140"/>
      <c r="G10" s="141"/>
      <c r="H10" s="127" t="s">
        <v>414</v>
      </c>
      <c r="I10" s="140"/>
      <c r="J10" s="129" t="s">
        <v>399</v>
      </c>
      <c r="K10" s="17"/>
      <c r="L10" s="17"/>
      <c r="M10" s="27"/>
    </row>
    <row r="11" spans="1:13" ht="12.95" customHeight="1" thickBot="1" x14ac:dyDescent="0.25">
      <c r="A11" s="171" t="s">
        <v>399</v>
      </c>
      <c r="B11" s="113"/>
      <c r="C11" s="113"/>
      <c r="D11" s="113"/>
      <c r="E11" s="113"/>
      <c r="F11" s="113"/>
      <c r="G11" s="132"/>
      <c r="H11" s="142" t="s">
        <v>399</v>
      </c>
      <c r="I11" s="113"/>
      <c r="J11" s="113"/>
      <c r="K11" s="113"/>
      <c r="L11" s="113"/>
      <c r="M11" s="143"/>
    </row>
    <row r="12" spans="1:13" ht="28.5" customHeight="1" thickBot="1" x14ac:dyDescent="0.25">
      <c r="A12" s="172" t="s">
        <v>415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85"/>
    </row>
    <row r="13" spans="1:13" ht="12.95" customHeight="1" x14ac:dyDescent="0.2">
      <c r="A13" s="173" t="s">
        <v>416</v>
      </c>
      <c r="B13" s="15"/>
      <c r="C13" s="15"/>
      <c r="D13" s="15"/>
      <c r="E13" s="15"/>
      <c r="F13" s="15"/>
      <c r="G13" s="173" t="s">
        <v>417</v>
      </c>
      <c r="H13" s="15"/>
      <c r="I13" s="15"/>
      <c r="J13" s="15"/>
      <c r="K13" s="15"/>
      <c r="L13" s="15"/>
      <c r="M13" s="26"/>
    </row>
    <row r="14" spans="1:13" s="5" customFormat="1" ht="12.95" customHeight="1" x14ac:dyDescent="0.2">
      <c r="A14" s="174"/>
      <c r="B14" s="133" t="s">
        <v>418</v>
      </c>
      <c r="C14" s="134"/>
      <c r="D14" s="135"/>
      <c r="E14" s="147">
        <f>REKAPITULACE!C22</f>
        <v>0</v>
      </c>
      <c r="F14" s="134"/>
      <c r="G14" s="177" t="s">
        <v>433</v>
      </c>
      <c r="H14" s="151"/>
      <c r="I14" s="151"/>
      <c r="J14" s="152"/>
      <c r="K14" s="155"/>
      <c r="L14" s="156" t="s">
        <v>434</v>
      </c>
      <c r="M14" s="180">
        <f>E20*K14/100</f>
        <v>0</v>
      </c>
    </row>
    <row r="15" spans="1:13" s="5" customFormat="1" ht="12.95" customHeight="1" x14ac:dyDescent="0.2">
      <c r="A15" s="175"/>
      <c r="B15" s="133" t="s">
        <v>419</v>
      </c>
      <c r="C15" s="134"/>
      <c r="D15" s="135"/>
      <c r="E15" s="147">
        <f>REKAPITULACE!D22</f>
        <v>0</v>
      </c>
      <c r="F15" s="134"/>
      <c r="G15" s="177" t="s">
        <v>435</v>
      </c>
      <c r="H15" s="151"/>
      <c r="I15" s="151"/>
      <c r="J15" s="152"/>
      <c r="K15" s="155"/>
      <c r="L15" s="156" t="s">
        <v>434</v>
      </c>
      <c r="M15" s="180">
        <f>E20*K15/100</f>
        <v>0</v>
      </c>
    </row>
    <row r="16" spans="1:13" s="5" customFormat="1" ht="12.95" customHeight="1" x14ac:dyDescent="0.2">
      <c r="A16" s="176" t="s">
        <v>420</v>
      </c>
      <c r="B16" s="149" t="s">
        <v>421</v>
      </c>
      <c r="C16" s="134"/>
      <c r="D16" s="135"/>
      <c r="E16" s="147">
        <f>REKAPITULACE!E10</f>
        <v>0</v>
      </c>
      <c r="F16" s="134"/>
      <c r="G16" s="177" t="s">
        <v>436</v>
      </c>
      <c r="H16" s="151"/>
      <c r="I16" s="151"/>
      <c r="J16" s="152"/>
      <c r="K16" s="155"/>
      <c r="L16" s="156" t="s">
        <v>434</v>
      </c>
      <c r="M16" s="180">
        <f>E20*K16/100</f>
        <v>0</v>
      </c>
    </row>
    <row r="17" spans="1:13" s="5" customFormat="1" ht="12.95" customHeight="1" x14ac:dyDescent="0.2">
      <c r="A17" s="176" t="s">
        <v>422</v>
      </c>
      <c r="B17" s="149" t="s">
        <v>423</v>
      </c>
      <c r="C17" s="134"/>
      <c r="D17" s="135"/>
      <c r="E17" s="147">
        <f>REKAPITULACE!E16</f>
        <v>0</v>
      </c>
      <c r="F17" s="134"/>
      <c r="G17" s="177" t="s">
        <v>437</v>
      </c>
      <c r="H17" s="151"/>
      <c r="I17" s="151"/>
      <c r="J17" s="152"/>
      <c r="K17" s="155"/>
      <c r="L17" s="156" t="s">
        <v>434</v>
      </c>
      <c r="M17" s="180">
        <f>E20*K17/100</f>
        <v>0</v>
      </c>
    </row>
    <row r="18" spans="1:13" s="5" customFormat="1" ht="12.95" customHeight="1" x14ac:dyDescent="0.2">
      <c r="A18" s="176" t="s">
        <v>424</v>
      </c>
      <c r="B18" s="149" t="s">
        <v>425</v>
      </c>
      <c r="C18" s="134"/>
      <c r="D18" s="135"/>
      <c r="E18" s="147">
        <f>REKAPITULACE!E20</f>
        <v>0</v>
      </c>
      <c r="F18" s="134"/>
      <c r="G18" s="177" t="s">
        <v>438</v>
      </c>
      <c r="H18" s="151"/>
      <c r="I18" s="151"/>
      <c r="J18" s="152"/>
      <c r="K18" s="155"/>
      <c r="L18" s="156" t="s">
        <v>434</v>
      </c>
      <c r="M18" s="180">
        <f>E20*K18/100</f>
        <v>0</v>
      </c>
    </row>
    <row r="19" spans="1:13" s="5" customFormat="1" ht="12.95" customHeight="1" x14ac:dyDescent="0.2">
      <c r="A19" s="176" t="s">
        <v>426</v>
      </c>
      <c r="B19" s="149" t="s">
        <v>427</v>
      </c>
      <c r="C19" s="134"/>
      <c r="D19" s="135"/>
      <c r="E19" s="147">
        <v>0</v>
      </c>
      <c r="F19" s="134"/>
      <c r="G19" s="177" t="s">
        <v>439</v>
      </c>
      <c r="H19" s="151"/>
      <c r="I19" s="151"/>
      <c r="J19" s="152"/>
      <c r="K19" s="155"/>
      <c r="L19" s="156" t="s">
        <v>434</v>
      </c>
      <c r="M19" s="180">
        <f>E20*K19/100</f>
        <v>0</v>
      </c>
    </row>
    <row r="20" spans="1:13" s="5" customFormat="1" ht="12.95" customHeight="1" x14ac:dyDescent="0.2">
      <c r="A20" s="177" t="s">
        <v>428</v>
      </c>
      <c r="B20" s="150"/>
      <c r="C20" s="150"/>
      <c r="D20" s="157"/>
      <c r="E20" s="147">
        <f>SUM(E16:E19)</f>
        <v>0</v>
      </c>
      <c r="F20" s="134"/>
      <c r="G20" s="177" t="s">
        <v>440</v>
      </c>
      <c r="H20" s="151"/>
      <c r="I20" s="151"/>
      <c r="J20" s="152"/>
      <c r="K20" s="155"/>
      <c r="L20" s="156" t="s">
        <v>434</v>
      </c>
      <c r="M20" s="180">
        <f>E20*K20/100</f>
        <v>0</v>
      </c>
    </row>
    <row r="21" spans="1:13" s="5" customFormat="1" ht="12.95" customHeight="1" x14ac:dyDescent="0.2">
      <c r="A21" s="177" t="s">
        <v>429</v>
      </c>
      <c r="B21" s="150"/>
      <c r="C21" s="150"/>
      <c r="D21" s="157"/>
      <c r="E21" s="147">
        <v>0</v>
      </c>
      <c r="F21" s="134"/>
      <c r="G21" s="177" t="s">
        <v>441</v>
      </c>
      <c r="H21" s="151"/>
      <c r="I21" s="151"/>
      <c r="J21" s="152"/>
      <c r="K21" s="155"/>
      <c r="L21" s="156" t="s">
        <v>434</v>
      </c>
      <c r="M21" s="180">
        <f>E20*K21/100</f>
        <v>0</v>
      </c>
    </row>
    <row r="22" spans="1:13" s="5" customFormat="1" ht="12.95" customHeight="1" x14ac:dyDescent="0.2">
      <c r="A22" s="177" t="s">
        <v>430</v>
      </c>
      <c r="B22" s="150"/>
      <c r="C22" s="150"/>
      <c r="D22" s="157"/>
      <c r="E22" s="147">
        <v>0</v>
      </c>
      <c r="F22" s="134"/>
      <c r="G22" s="177" t="s">
        <v>442</v>
      </c>
      <c r="H22" s="151"/>
      <c r="I22" s="151"/>
      <c r="J22" s="152"/>
      <c r="K22" s="155"/>
      <c r="L22" s="156" t="s">
        <v>434</v>
      </c>
      <c r="M22" s="180">
        <f>E20*K22/100</f>
        <v>0</v>
      </c>
    </row>
    <row r="23" spans="1:13" s="5" customFormat="1" ht="12.95" customHeight="1" thickBot="1" x14ac:dyDescent="0.25">
      <c r="A23" s="177" t="s">
        <v>431</v>
      </c>
      <c r="B23" s="150"/>
      <c r="C23" s="150"/>
      <c r="D23" s="157"/>
      <c r="E23" s="147">
        <v>0</v>
      </c>
      <c r="F23" s="134"/>
      <c r="G23" s="178"/>
      <c r="H23" s="154"/>
      <c r="I23" s="154"/>
      <c r="J23" s="146"/>
      <c r="K23" s="158"/>
      <c r="L23" s="159" t="s">
        <v>434</v>
      </c>
      <c r="M23" s="181">
        <f>E20*K23/100</f>
        <v>0</v>
      </c>
    </row>
    <row r="24" spans="1:13" s="5" customFormat="1" ht="12.95" customHeight="1" x14ac:dyDescent="0.2">
      <c r="A24" s="177" t="s">
        <v>432</v>
      </c>
      <c r="B24" s="150"/>
      <c r="C24" s="150"/>
      <c r="D24" s="150"/>
      <c r="E24" s="147">
        <f>SUM(E20:E23)</f>
        <v>0</v>
      </c>
      <c r="F24" s="134"/>
      <c r="G24" s="173" t="s">
        <v>443</v>
      </c>
      <c r="H24" s="15"/>
      <c r="I24" s="15"/>
      <c r="J24" s="15"/>
      <c r="K24" s="15"/>
      <c r="L24" s="15"/>
      <c r="M24" s="182"/>
    </row>
    <row r="25" spans="1:13" s="5" customFormat="1" ht="12.95" customHeight="1" x14ac:dyDescent="0.2">
      <c r="A25" s="177" t="s">
        <v>445</v>
      </c>
      <c r="B25" s="151"/>
      <c r="C25" s="151"/>
      <c r="D25" s="152"/>
      <c r="E25" s="147">
        <f>SUM(M14:M23)</f>
        <v>0</v>
      </c>
      <c r="F25" s="128"/>
      <c r="G25" s="177"/>
      <c r="H25" s="150"/>
      <c r="I25" s="150"/>
      <c r="J25" s="157"/>
      <c r="K25" s="155"/>
      <c r="L25" s="156" t="s">
        <v>434</v>
      </c>
      <c r="M25" s="180">
        <f>E20*K25/100</f>
        <v>0</v>
      </c>
    </row>
    <row r="26" spans="1:13" s="5" customFormat="1" ht="12.95" customHeight="1" thickBot="1" x14ac:dyDescent="0.25">
      <c r="A26" s="177" t="s">
        <v>446</v>
      </c>
      <c r="B26" s="151"/>
      <c r="C26" s="151"/>
      <c r="D26" s="152"/>
      <c r="E26" s="147">
        <f>SUM(M25:M26)</f>
        <v>0</v>
      </c>
      <c r="F26" s="128"/>
      <c r="G26" s="178"/>
      <c r="H26" s="153"/>
      <c r="I26" s="153"/>
      <c r="J26" s="161"/>
      <c r="K26" s="158"/>
      <c r="L26" s="159" t="s">
        <v>434</v>
      </c>
      <c r="M26" s="181">
        <f>E20*K26/100</f>
        <v>0</v>
      </c>
    </row>
    <row r="27" spans="1:13" s="5" customFormat="1" ht="12.95" customHeight="1" thickBot="1" x14ac:dyDescent="0.25">
      <c r="A27" s="178" t="s">
        <v>447</v>
      </c>
      <c r="B27" s="154"/>
      <c r="C27" s="154"/>
      <c r="D27" s="146"/>
      <c r="E27" s="160">
        <f>SUM(M28:M28)</f>
        <v>0</v>
      </c>
      <c r="F27" s="17"/>
      <c r="G27" s="173" t="s">
        <v>444</v>
      </c>
      <c r="H27" s="162"/>
      <c r="I27" s="162"/>
      <c r="J27" s="162"/>
      <c r="K27" s="162"/>
      <c r="L27" s="162"/>
      <c r="M27" s="183"/>
    </row>
    <row r="28" spans="1:13" s="5" customFormat="1" ht="12.95" customHeight="1" thickBot="1" x14ac:dyDescent="0.25">
      <c r="A28" s="179" t="s">
        <v>448</v>
      </c>
      <c r="B28" s="163"/>
      <c r="C28" s="163"/>
      <c r="D28" s="164"/>
      <c r="E28" s="165">
        <f>SUM(E24:E27)</f>
        <v>0</v>
      </c>
      <c r="F28" s="115"/>
      <c r="G28" s="178"/>
      <c r="H28" s="153"/>
      <c r="I28" s="153"/>
      <c r="J28" s="161"/>
      <c r="K28" s="158"/>
      <c r="L28" s="159" t="s">
        <v>434</v>
      </c>
      <c r="M28" s="181">
        <f>E20*K28/100</f>
        <v>0</v>
      </c>
    </row>
    <row r="29" spans="1:13" s="6" customFormat="1" ht="12.95" customHeight="1" x14ac:dyDescent="0.2">
      <c r="A29" s="184" t="s">
        <v>449</v>
      </c>
      <c r="B29" s="185"/>
      <c r="C29" s="185"/>
      <c r="D29" s="186"/>
      <c r="E29" s="187" t="s">
        <v>450</v>
      </c>
      <c r="F29" s="185"/>
      <c r="G29" s="186"/>
      <c r="H29" s="187" t="s">
        <v>451</v>
      </c>
      <c r="I29" s="185"/>
      <c r="J29" s="185"/>
      <c r="K29" s="185"/>
      <c r="L29" s="185"/>
      <c r="M29" s="188"/>
    </row>
    <row r="30" spans="1:13" s="5" customFormat="1" ht="12.95" customHeight="1" x14ac:dyDescent="0.2">
      <c r="A30" s="189" t="s">
        <v>452</v>
      </c>
      <c r="B30" s="17"/>
      <c r="C30" s="17"/>
      <c r="D30" s="126"/>
      <c r="E30" s="190" t="s">
        <v>453</v>
      </c>
      <c r="F30" s="153"/>
      <c r="G30" s="126"/>
      <c r="H30" s="190" t="s">
        <v>453</v>
      </c>
      <c r="I30" s="153"/>
      <c r="J30" s="17"/>
      <c r="K30" s="17"/>
      <c r="L30" s="17"/>
      <c r="M30" s="192"/>
    </row>
    <row r="31" spans="1:13" s="5" customFormat="1" ht="12.95" customHeight="1" x14ac:dyDescent="0.2">
      <c r="A31" s="193" t="s">
        <v>454</v>
      </c>
      <c r="B31" s="4"/>
      <c r="C31" s="191"/>
      <c r="D31" s="194"/>
      <c r="E31" s="190" t="s">
        <v>454</v>
      </c>
      <c r="F31" s="191"/>
      <c r="G31" s="194"/>
      <c r="H31" s="190" t="s">
        <v>454</v>
      </c>
      <c r="I31" s="191"/>
      <c r="J31" s="4"/>
      <c r="K31" s="4"/>
      <c r="L31" s="4"/>
      <c r="M31" s="195"/>
    </row>
    <row r="32" spans="1:13" s="5" customFormat="1" ht="12.95" customHeight="1" x14ac:dyDescent="0.2">
      <c r="A32" s="193"/>
      <c r="B32" s="4"/>
      <c r="C32" s="4"/>
      <c r="D32" s="194"/>
      <c r="E32" s="198" t="s">
        <v>455</v>
      </c>
      <c r="F32" s="4"/>
      <c r="G32" s="194"/>
      <c r="H32" s="198" t="s">
        <v>455</v>
      </c>
      <c r="I32" s="4"/>
      <c r="J32" s="4"/>
      <c r="K32" s="4"/>
      <c r="L32" s="4"/>
      <c r="M32" s="195"/>
    </row>
    <row r="33" spans="1:13" x14ac:dyDescent="0.2">
      <c r="A33" s="196"/>
      <c r="B33" s="145"/>
      <c r="C33" s="145"/>
      <c r="D33" s="197"/>
      <c r="E33" s="199"/>
      <c r="F33" s="145"/>
      <c r="G33" s="197"/>
      <c r="H33" s="199"/>
      <c r="I33" s="145"/>
      <c r="J33" s="145"/>
      <c r="K33" s="145"/>
      <c r="L33" s="145"/>
      <c r="M33" s="200"/>
    </row>
    <row r="34" spans="1:13" s="5" customFormat="1" ht="56.25" customHeight="1" thickBot="1" x14ac:dyDescent="0.25">
      <c r="A34" s="196"/>
      <c r="B34" s="145"/>
      <c r="C34" s="145"/>
      <c r="D34" s="197"/>
      <c r="E34" s="199"/>
      <c r="F34" s="145"/>
      <c r="G34" s="197"/>
      <c r="H34" s="199"/>
      <c r="I34" s="145"/>
      <c r="J34" s="145"/>
      <c r="K34" s="145"/>
      <c r="L34" s="145"/>
      <c r="M34" s="200"/>
    </row>
    <row r="35" spans="1:13" s="5" customFormat="1" ht="12.95" customHeight="1" x14ac:dyDescent="0.2">
      <c r="A35" s="201" t="s">
        <v>456</v>
      </c>
      <c r="B35" s="202"/>
      <c r="C35" s="202"/>
      <c r="D35" s="203"/>
      <c r="E35" s="206">
        <v>21</v>
      </c>
      <c r="F35" s="15"/>
      <c r="G35" s="204" t="s">
        <v>457</v>
      </c>
      <c r="H35" s="210">
        <f>E28-H37</f>
        <v>0</v>
      </c>
      <c r="I35" s="15"/>
      <c r="J35" s="15"/>
      <c r="K35" s="15"/>
      <c r="L35" s="15"/>
      <c r="M35" s="205" t="s">
        <v>458</v>
      </c>
    </row>
    <row r="36" spans="1:13" s="5" customFormat="1" ht="12.95" customHeight="1" x14ac:dyDescent="0.2">
      <c r="A36" s="177" t="s">
        <v>459</v>
      </c>
      <c r="B36" s="151"/>
      <c r="C36" s="151"/>
      <c r="D36" s="152"/>
      <c r="E36" s="208">
        <v>21</v>
      </c>
      <c r="F36" s="128"/>
      <c r="G36" s="148" t="s">
        <v>457</v>
      </c>
      <c r="H36" s="147">
        <f>H35*E36/100</f>
        <v>0</v>
      </c>
      <c r="I36" s="128"/>
      <c r="J36" s="128"/>
      <c r="K36" s="128"/>
      <c r="L36" s="128"/>
      <c r="M36" s="207" t="s">
        <v>458</v>
      </c>
    </row>
    <row r="37" spans="1:13" s="5" customFormat="1" ht="12.95" customHeight="1" x14ac:dyDescent="0.2">
      <c r="A37" s="177" t="s">
        <v>456</v>
      </c>
      <c r="B37" s="151"/>
      <c r="C37" s="151"/>
      <c r="D37" s="152"/>
      <c r="E37" s="208">
        <v>15</v>
      </c>
      <c r="F37" s="128"/>
      <c r="G37" s="148" t="s">
        <v>457</v>
      </c>
      <c r="H37" s="147">
        <v>0</v>
      </c>
      <c r="I37" s="209"/>
      <c r="J37" s="209"/>
      <c r="K37" s="209"/>
      <c r="L37" s="209"/>
      <c r="M37" s="207" t="s">
        <v>458</v>
      </c>
    </row>
    <row r="38" spans="1:13" s="5" customFormat="1" ht="12.95" customHeight="1" x14ac:dyDescent="0.2">
      <c r="A38" s="177" t="s">
        <v>459</v>
      </c>
      <c r="B38" s="151"/>
      <c r="C38" s="151"/>
      <c r="D38" s="152"/>
      <c r="E38" s="208">
        <v>15</v>
      </c>
      <c r="F38" s="128"/>
      <c r="G38" s="148" t="s">
        <v>457</v>
      </c>
      <c r="H38" s="147">
        <f>H37*E38/100</f>
        <v>0</v>
      </c>
      <c r="I38" s="128"/>
      <c r="J38" s="128"/>
      <c r="K38" s="128"/>
      <c r="L38" s="128"/>
      <c r="M38" s="207" t="s">
        <v>458</v>
      </c>
    </row>
    <row r="39" spans="1:13" s="214" customFormat="1" ht="19.5" customHeight="1" thickBot="1" x14ac:dyDescent="0.3">
      <c r="A39" s="212" t="s">
        <v>460</v>
      </c>
      <c r="B39" s="213"/>
      <c r="C39" s="213"/>
      <c r="D39" s="213"/>
      <c r="E39" s="213"/>
      <c r="F39" s="213"/>
      <c r="G39" s="213"/>
      <c r="H39" s="215">
        <f>SUM(H35:H38)</f>
        <v>0</v>
      </c>
      <c r="I39" s="211"/>
      <c r="J39" s="211"/>
      <c r="K39" s="211"/>
      <c r="L39" s="211"/>
      <c r="M39" s="216" t="s">
        <v>458</v>
      </c>
    </row>
    <row r="40" spans="1:13" s="5" customFormat="1" ht="12.95" customHeight="1" x14ac:dyDescent="0.2"/>
    <row r="41" spans="1:13" s="5" customFormat="1" ht="12.95" customHeight="1" x14ac:dyDescent="0.2">
      <c r="A41" s="191" t="s">
        <v>461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K6:L6"/>
    <mergeCell ref="E6:J6"/>
    <mergeCell ref="A1:M1"/>
    <mergeCell ref="A2:M2"/>
    <mergeCell ref="A3:D3"/>
    <mergeCell ref="E3:J3"/>
    <mergeCell ref="K3:L3"/>
    <mergeCell ref="A4:D4"/>
    <mergeCell ref="K4:L4"/>
    <mergeCell ref="E4:J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7067E-F377-4781-A109-33627E508099}">
  <dimension ref="A1:E22"/>
  <sheetViews>
    <sheetView workbookViewId="0">
      <selection activeCell="C6" sqref="C6:E6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3" t="s">
        <v>0</v>
      </c>
      <c r="B1" s="4"/>
      <c r="C1" s="4"/>
      <c r="D1" s="3" t="s">
        <v>1</v>
      </c>
      <c r="E1" s="4"/>
    </row>
    <row r="2" spans="1:5" s="2" customFormat="1" x14ac:dyDescent="0.2">
      <c r="A2" s="3" t="s">
        <v>2</v>
      </c>
      <c r="B2" s="4"/>
      <c r="C2" s="4"/>
      <c r="D2" s="3" t="s">
        <v>3</v>
      </c>
      <c r="E2" s="4"/>
    </row>
    <row r="3" spans="1:5" s="1" customFormat="1" ht="9.75" x14ac:dyDescent="0.2"/>
    <row r="4" spans="1:5" s="6" customFormat="1" x14ac:dyDescent="0.2">
      <c r="A4" s="7" t="s">
        <v>378</v>
      </c>
      <c r="B4" s="4"/>
      <c r="C4" s="4"/>
      <c r="D4" s="4"/>
      <c r="E4" s="4"/>
    </row>
    <row r="5" spans="1:5" s="1" customFormat="1" ht="10.5" thickBot="1" x14ac:dyDescent="0.25"/>
    <row r="6" spans="1:5" s="1" customFormat="1" ht="9.75" customHeight="1" x14ac:dyDescent="0.2">
      <c r="A6" s="86" t="s">
        <v>379</v>
      </c>
      <c r="B6" s="88" t="s">
        <v>380</v>
      </c>
      <c r="C6" s="25" t="s">
        <v>381</v>
      </c>
      <c r="D6" s="15"/>
      <c r="E6" s="26"/>
    </row>
    <row r="7" spans="1:5" s="1" customFormat="1" ht="9.75" customHeight="1" thickBot="1" x14ac:dyDescent="0.25">
      <c r="A7" s="87"/>
      <c r="B7" s="89"/>
      <c r="C7" s="90" t="s">
        <v>18</v>
      </c>
      <c r="D7" s="91" t="s">
        <v>23</v>
      </c>
      <c r="E7" s="92" t="s">
        <v>382</v>
      </c>
    </row>
    <row r="8" spans="1:5" s="30" customFormat="1" ht="11.25" x14ac:dyDescent="0.2">
      <c r="A8" s="93"/>
      <c r="B8" s="96" t="s">
        <v>33</v>
      </c>
      <c r="C8" s="94"/>
      <c r="D8" s="94"/>
      <c r="E8" s="95"/>
    </row>
    <row r="9" spans="1:5" s="30" customFormat="1" ht="11.25" x14ac:dyDescent="0.2">
      <c r="A9" s="97">
        <v>9</v>
      </c>
      <c r="B9" s="43" t="s">
        <v>383</v>
      </c>
      <c r="C9" s="98">
        <f>ROZPOČET!G15</f>
        <v>0</v>
      </c>
      <c r="D9" s="98">
        <f>ROZPOČET!I15</f>
        <v>0</v>
      </c>
      <c r="E9" s="99">
        <f>C9+D9</f>
        <v>0</v>
      </c>
    </row>
    <row r="10" spans="1:5" s="30" customFormat="1" ht="12" thickBot="1" x14ac:dyDescent="0.25">
      <c r="A10" s="100"/>
      <c r="B10" s="101" t="s">
        <v>384</v>
      </c>
      <c r="C10" s="102">
        <f>SUM(C9:C9)</f>
        <v>0</v>
      </c>
      <c r="D10" s="102">
        <f>SUM(D9:D9)</f>
        <v>0</v>
      </c>
      <c r="E10" s="103">
        <f>SUM(E9:E9)</f>
        <v>0</v>
      </c>
    </row>
    <row r="11" spans="1:5" s="1" customFormat="1" ht="10.5" thickBot="1" x14ac:dyDescent="0.25"/>
    <row r="12" spans="1:5" s="30" customFormat="1" ht="11.25" x14ac:dyDescent="0.2">
      <c r="A12" s="93"/>
      <c r="B12" s="96" t="s">
        <v>44</v>
      </c>
      <c r="C12" s="94"/>
      <c r="D12" s="94"/>
      <c r="E12" s="95"/>
    </row>
    <row r="13" spans="1:5" s="30" customFormat="1" ht="11.25" x14ac:dyDescent="0.2">
      <c r="A13" s="97">
        <v>713</v>
      </c>
      <c r="B13" s="43" t="s">
        <v>385</v>
      </c>
      <c r="C13" s="98">
        <f>ROZPOČET!G38</f>
        <v>0</v>
      </c>
      <c r="D13" s="98">
        <f>ROZPOČET!I38</f>
        <v>0</v>
      </c>
      <c r="E13" s="99">
        <f>C13+D13</f>
        <v>0</v>
      </c>
    </row>
    <row r="14" spans="1:5" s="30" customFormat="1" ht="11.25" x14ac:dyDescent="0.2">
      <c r="A14" s="104">
        <v>767</v>
      </c>
      <c r="B14" s="105" t="s">
        <v>386</v>
      </c>
      <c r="C14" s="106">
        <f>ROZPOČET!G42</f>
        <v>0</v>
      </c>
      <c r="D14" s="106">
        <f>ROZPOČET!I42</f>
        <v>0</v>
      </c>
      <c r="E14" s="107">
        <f>C14+D14</f>
        <v>0</v>
      </c>
    </row>
    <row r="15" spans="1:5" s="30" customFormat="1" ht="11.25" x14ac:dyDescent="0.2">
      <c r="A15" s="104">
        <v>783</v>
      </c>
      <c r="B15" s="105" t="s">
        <v>387</v>
      </c>
      <c r="C15" s="106">
        <f>ROZPOČET!G47</f>
        <v>0</v>
      </c>
      <c r="D15" s="106">
        <f>ROZPOČET!I47</f>
        <v>0</v>
      </c>
      <c r="E15" s="107">
        <f>C15+D15</f>
        <v>0</v>
      </c>
    </row>
    <row r="16" spans="1:5" s="30" customFormat="1" ht="12" thickBot="1" x14ac:dyDescent="0.25">
      <c r="A16" s="100"/>
      <c r="B16" s="101" t="s">
        <v>388</v>
      </c>
      <c r="C16" s="102">
        <f>SUM(C13:C15)</f>
        <v>0</v>
      </c>
      <c r="D16" s="102">
        <f>SUM(D13:D15)</f>
        <v>0</v>
      </c>
      <c r="E16" s="103">
        <f>SUM(E13:E15)</f>
        <v>0</v>
      </c>
    </row>
    <row r="17" spans="1:5" s="1" customFormat="1" ht="10.5" thickBot="1" x14ac:dyDescent="0.25"/>
    <row r="18" spans="1:5" s="30" customFormat="1" ht="11.25" x14ac:dyDescent="0.2">
      <c r="A18" s="93"/>
      <c r="B18" s="96" t="s">
        <v>97</v>
      </c>
      <c r="C18" s="94"/>
      <c r="D18" s="94"/>
      <c r="E18" s="95"/>
    </row>
    <row r="19" spans="1:5" s="30" customFormat="1" ht="11.25" x14ac:dyDescent="0.2">
      <c r="A19" s="97">
        <v>730</v>
      </c>
      <c r="B19" s="43" t="s">
        <v>389</v>
      </c>
      <c r="C19" s="98">
        <f>ROZPOČET!G69+ROZPOČET!G103+ROZPOČET!G165+ROZPOČET!G194</f>
        <v>0</v>
      </c>
      <c r="D19" s="98">
        <f>ROZPOČET!I69+ROZPOČET!I103+ROZPOČET!I165+ROZPOČET!I194</f>
        <v>0</v>
      </c>
      <c r="E19" s="99">
        <f>C19+D19</f>
        <v>0</v>
      </c>
    </row>
    <row r="20" spans="1:5" s="30" customFormat="1" ht="12" thickBot="1" x14ac:dyDescent="0.25">
      <c r="A20" s="100"/>
      <c r="B20" s="101" t="s">
        <v>390</v>
      </c>
      <c r="C20" s="102">
        <f>SUM(C19:C19)</f>
        <v>0</v>
      </c>
      <c r="D20" s="102">
        <f>SUM(D19:D19)</f>
        <v>0</v>
      </c>
      <c r="E20" s="103">
        <f>SUM(E19:E19)</f>
        <v>0</v>
      </c>
    </row>
    <row r="21" spans="1:5" s="1" customFormat="1" ht="10.5" thickBot="1" x14ac:dyDescent="0.25"/>
    <row r="22" spans="1:5" s="30" customFormat="1" ht="12" thickBot="1" x14ac:dyDescent="0.25">
      <c r="A22" s="108"/>
      <c r="B22" s="109" t="s">
        <v>391</v>
      </c>
      <c r="C22" s="110">
        <f>C10+C16+C20</f>
        <v>0</v>
      </c>
      <c r="D22" s="110">
        <f>D10+D16+D20</f>
        <v>0</v>
      </c>
      <c r="E22" s="111">
        <f>E10+E16+E20</f>
        <v>0</v>
      </c>
    </row>
  </sheetData>
  <mergeCells count="8">
    <mergeCell ref="A1:C1"/>
    <mergeCell ref="D1:E1"/>
    <mergeCell ref="A2:C2"/>
    <mergeCell ref="D2:E2"/>
    <mergeCell ref="A4:E4"/>
    <mergeCell ref="A6:A7"/>
    <mergeCell ref="B6:B7"/>
    <mergeCell ref="C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24727-662C-4316-98EB-0B0F45409E9E}">
  <dimension ref="A1:M196"/>
  <sheetViews>
    <sheetView tabSelected="1" workbookViewId="0">
      <selection activeCell="E12" sqref="E12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  <col min="10" max="13" width="9" customWidth="1"/>
  </cols>
  <sheetData>
    <row r="1" spans="1:13" s="2" customFormat="1" x14ac:dyDescent="0.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3" t="s">
        <v>1</v>
      </c>
      <c r="M1" s="4"/>
    </row>
    <row r="2" spans="1:13" s="2" customFormat="1" x14ac:dyDescent="0.2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3</v>
      </c>
      <c r="M2" s="4"/>
    </row>
    <row r="3" spans="1:13" s="1" customFormat="1" ht="9.75" x14ac:dyDescent="0.2"/>
    <row r="4" spans="1:13" s="5" customFormat="1" x14ac:dyDescent="0.2">
      <c r="A4" s="7" t="s">
        <v>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s="1" customFormat="1" ht="10.5" thickBot="1" x14ac:dyDescent="0.25"/>
    <row r="6" spans="1:13" s="1" customFormat="1" ht="9.75" customHeight="1" x14ac:dyDescent="0.2">
      <c r="A6" s="8" t="s">
        <v>5</v>
      </c>
      <c r="B6" s="11" t="s">
        <v>9</v>
      </c>
      <c r="C6" s="11" t="s">
        <v>11</v>
      </c>
      <c r="D6" s="11" t="s">
        <v>13</v>
      </c>
      <c r="E6" s="11" t="s">
        <v>15</v>
      </c>
      <c r="F6" s="14" t="s">
        <v>17</v>
      </c>
      <c r="G6" s="15"/>
      <c r="H6" s="15"/>
      <c r="I6" s="15"/>
      <c r="J6" s="25" t="s">
        <v>26</v>
      </c>
      <c r="K6" s="15"/>
      <c r="L6" s="15"/>
      <c r="M6" s="26"/>
    </row>
    <row r="7" spans="1:13" s="1" customFormat="1" ht="9.75" customHeight="1" x14ac:dyDescent="0.2">
      <c r="A7" s="9" t="s">
        <v>6</v>
      </c>
      <c r="B7" s="12"/>
      <c r="C7" s="12"/>
      <c r="D7" s="12"/>
      <c r="E7" s="12"/>
      <c r="F7" s="16" t="s">
        <v>18</v>
      </c>
      <c r="G7" s="17"/>
      <c r="H7" s="22" t="s">
        <v>23</v>
      </c>
      <c r="I7" s="17"/>
      <c r="J7" s="22" t="s">
        <v>27</v>
      </c>
      <c r="K7" s="17"/>
      <c r="L7" s="22" t="s">
        <v>30</v>
      </c>
      <c r="M7" s="27"/>
    </row>
    <row r="8" spans="1:13" s="1" customFormat="1" ht="9.75" customHeight="1" x14ac:dyDescent="0.2">
      <c r="A8" s="9" t="s">
        <v>7</v>
      </c>
      <c r="B8" s="12"/>
      <c r="C8" s="12"/>
      <c r="D8" s="12"/>
      <c r="E8" s="12"/>
      <c r="F8" s="18" t="s">
        <v>19</v>
      </c>
      <c r="G8" s="20" t="s">
        <v>21</v>
      </c>
      <c r="H8" s="23" t="s">
        <v>19</v>
      </c>
      <c r="I8" s="20" t="s">
        <v>21</v>
      </c>
      <c r="J8" s="23" t="s">
        <v>19</v>
      </c>
      <c r="K8" s="20" t="s">
        <v>21</v>
      </c>
      <c r="L8" s="23" t="s">
        <v>19</v>
      </c>
      <c r="M8" s="28" t="s">
        <v>21</v>
      </c>
    </row>
    <row r="9" spans="1:13" s="1" customFormat="1" ht="9.75" customHeight="1" thickBot="1" x14ac:dyDescent="0.25">
      <c r="A9" s="10" t="s">
        <v>8</v>
      </c>
      <c r="B9" s="13" t="s">
        <v>10</v>
      </c>
      <c r="C9" s="13" t="s">
        <v>12</v>
      </c>
      <c r="D9" s="13" t="s">
        <v>14</v>
      </c>
      <c r="E9" s="13" t="s">
        <v>16</v>
      </c>
      <c r="F9" s="19" t="s">
        <v>20</v>
      </c>
      <c r="G9" s="21" t="s">
        <v>22</v>
      </c>
      <c r="H9" s="24" t="s">
        <v>24</v>
      </c>
      <c r="I9" s="21" t="s">
        <v>25</v>
      </c>
      <c r="J9" s="24" t="s">
        <v>28</v>
      </c>
      <c r="K9" s="21" t="s">
        <v>29</v>
      </c>
      <c r="L9" s="24" t="s">
        <v>31</v>
      </c>
      <c r="M9" s="29" t="s">
        <v>32</v>
      </c>
    </row>
    <row r="10" spans="1:13" s="31" customFormat="1" ht="11.25" x14ac:dyDescent="0.2">
      <c r="A10" s="33"/>
      <c r="B10" s="32"/>
      <c r="C10" s="34" t="s">
        <v>33</v>
      </c>
      <c r="D10" s="32"/>
      <c r="E10" s="32"/>
      <c r="F10" s="35"/>
      <c r="G10" s="36"/>
      <c r="H10" s="37"/>
      <c r="J10" s="37"/>
      <c r="K10" s="36"/>
      <c r="L10" s="37"/>
      <c r="M10" s="38"/>
    </row>
    <row r="11" spans="1:13" s="31" customFormat="1" ht="11.25" x14ac:dyDescent="0.2">
      <c r="A11" s="41"/>
      <c r="B11" s="42" t="s">
        <v>34</v>
      </c>
      <c r="C11" s="43" t="s">
        <v>35</v>
      </c>
      <c r="D11" s="40"/>
      <c r="E11" s="40"/>
      <c r="F11" s="44"/>
      <c r="G11" s="45"/>
      <c r="H11" s="46"/>
      <c r="I11" s="39"/>
      <c r="J11" s="46"/>
      <c r="K11" s="45"/>
      <c r="L11" s="46"/>
      <c r="M11" s="47"/>
    </row>
    <row r="12" spans="1:13" s="1" customFormat="1" ht="9.75" x14ac:dyDescent="0.2">
      <c r="A12" s="48">
        <v>1</v>
      </c>
      <c r="B12" s="49" t="s">
        <v>36</v>
      </c>
      <c r="C12" s="50" t="s">
        <v>37</v>
      </c>
      <c r="D12" s="51" t="s">
        <v>38</v>
      </c>
      <c r="E12" s="52">
        <v>72</v>
      </c>
      <c r="F12" s="53"/>
      <c r="G12" s="54">
        <f>E12*F12</f>
        <v>0</v>
      </c>
      <c r="H12" s="55"/>
      <c r="I12" s="54">
        <f>E12*H12</f>
        <v>0</v>
      </c>
      <c r="J12" s="56">
        <v>0</v>
      </c>
      <c r="K12" s="57">
        <f>E12*J12</f>
        <v>0</v>
      </c>
      <c r="L12" s="56">
        <v>0</v>
      </c>
      <c r="M12" s="58">
        <f>E12*L12</f>
        <v>0</v>
      </c>
    </row>
    <row r="13" spans="1:13" s="1" customFormat="1" ht="9.75" x14ac:dyDescent="0.2">
      <c r="A13" s="48">
        <f>A12+1</f>
        <v>2</v>
      </c>
      <c r="B13" s="49" t="s">
        <v>39</v>
      </c>
      <c r="C13" s="50" t="s">
        <v>40</v>
      </c>
      <c r="D13" s="51" t="s">
        <v>38</v>
      </c>
      <c r="E13" s="52">
        <v>8</v>
      </c>
      <c r="F13" s="53"/>
      <c r="G13" s="54">
        <f>E13*F13</f>
        <v>0</v>
      </c>
      <c r="H13" s="55"/>
      <c r="I13" s="54">
        <f>E13*H13</f>
        <v>0</v>
      </c>
      <c r="J13" s="56">
        <v>0</v>
      </c>
      <c r="K13" s="57">
        <f>E13*J13</f>
        <v>0</v>
      </c>
      <c r="L13" s="56">
        <v>0</v>
      </c>
      <c r="M13" s="58">
        <f>E13*L13</f>
        <v>0</v>
      </c>
    </row>
    <row r="14" spans="1:13" s="1" customFormat="1" ht="9.75" x14ac:dyDescent="0.2">
      <c r="A14" s="48">
        <f>A13+1</f>
        <v>3</v>
      </c>
      <c r="B14" s="49" t="s">
        <v>41</v>
      </c>
      <c r="C14" s="50" t="s">
        <v>42</v>
      </c>
      <c r="D14" s="51" t="s">
        <v>38</v>
      </c>
      <c r="E14" s="52">
        <v>400</v>
      </c>
      <c r="F14" s="53"/>
      <c r="G14" s="54">
        <f>E14*F14</f>
        <v>0</v>
      </c>
      <c r="H14" s="55"/>
      <c r="I14" s="54">
        <f>E14*H14</f>
        <v>0</v>
      </c>
      <c r="J14" s="56">
        <v>0</v>
      </c>
      <c r="K14" s="57">
        <f>E14*J14</f>
        <v>0</v>
      </c>
      <c r="L14" s="56">
        <v>0</v>
      </c>
      <c r="M14" s="58">
        <f>E14*L14</f>
        <v>0</v>
      </c>
    </row>
    <row r="15" spans="1:13" s="31" customFormat="1" ht="12" thickBot="1" x14ac:dyDescent="0.25">
      <c r="A15" s="59"/>
      <c r="B15" s="61">
        <v>9</v>
      </c>
      <c r="C15" s="62" t="s">
        <v>43</v>
      </c>
      <c r="D15" s="60"/>
      <c r="E15" s="60"/>
      <c r="F15" s="63"/>
      <c r="G15" s="65">
        <f>SUM(G12:G14)</f>
        <v>0</v>
      </c>
      <c r="H15" s="64"/>
      <c r="I15" s="78">
        <f>SUM(I12:I14)</f>
        <v>0</v>
      </c>
      <c r="J15" s="64"/>
      <c r="K15" s="66">
        <f>SUM(K12:K14)</f>
        <v>0</v>
      </c>
      <c r="L15" s="64"/>
      <c r="M15" s="67">
        <f>SUM(M12:M14)</f>
        <v>0</v>
      </c>
    </row>
    <row r="16" spans="1:13" ht="13.5" thickBot="1" x14ac:dyDescent="0.25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</row>
    <row r="17" spans="1:13" s="1" customFormat="1" ht="9.75" customHeight="1" x14ac:dyDescent="0.2">
      <c r="A17" s="8" t="s">
        <v>5</v>
      </c>
      <c r="B17" s="11" t="s">
        <v>9</v>
      </c>
      <c r="C17" s="11" t="s">
        <v>11</v>
      </c>
      <c r="D17" s="11" t="s">
        <v>13</v>
      </c>
      <c r="E17" s="11" t="s">
        <v>15</v>
      </c>
      <c r="F17" s="14" t="s">
        <v>17</v>
      </c>
      <c r="G17" s="15"/>
      <c r="H17" s="15"/>
      <c r="I17" s="15"/>
      <c r="J17" s="25" t="s">
        <v>26</v>
      </c>
      <c r="K17" s="15"/>
      <c r="L17" s="15"/>
      <c r="M17" s="26"/>
    </row>
    <row r="18" spans="1:13" s="1" customFormat="1" ht="9.75" customHeight="1" x14ac:dyDescent="0.2">
      <c r="A18" s="9" t="s">
        <v>6</v>
      </c>
      <c r="B18" s="12"/>
      <c r="C18" s="12"/>
      <c r="D18" s="12"/>
      <c r="E18" s="12"/>
      <c r="F18" s="16" t="s">
        <v>18</v>
      </c>
      <c r="G18" s="17"/>
      <c r="H18" s="22" t="s">
        <v>23</v>
      </c>
      <c r="I18" s="17"/>
      <c r="J18" s="22" t="s">
        <v>27</v>
      </c>
      <c r="K18" s="17"/>
      <c r="L18" s="22" t="s">
        <v>30</v>
      </c>
      <c r="M18" s="27"/>
    </row>
    <row r="19" spans="1:13" s="1" customFormat="1" ht="9.75" customHeight="1" x14ac:dyDescent="0.2">
      <c r="A19" s="9" t="s">
        <v>7</v>
      </c>
      <c r="B19" s="12"/>
      <c r="C19" s="12"/>
      <c r="D19" s="12"/>
      <c r="E19" s="12"/>
      <c r="F19" s="18" t="s">
        <v>19</v>
      </c>
      <c r="G19" s="20" t="s">
        <v>21</v>
      </c>
      <c r="H19" s="23" t="s">
        <v>19</v>
      </c>
      <c r="I19" s="20" t="s">
        <v>21</v>
      </c>
      <c r="J19" s="23" t="s">
        <v>19</v>
      </c>
      <c r="K19" s="20" t="s">
        <v>21</v>
      </c>
      <c r="L19" s="23" t="s">
        <v>19</v>
      </c>
      <c r="M19" s="28" t="s">
        <v>21</v>
      </c>
    </row>
    <row r="20" spans="1:13" s="1" customFormat="1" ht="9.75" customHeight="1" thickBot="1" x14ac:dyDescent="0.25">
      <c r="A20" s="10" t="s">
        <v>8</v>
      </c>
      <c r="B20" s="13" t="s">
        <v>10</v>
      </c>
      <c r="C20" s="13" t="s">
        <v>12</v>
      </c>
      <c r="D20" s="13" t="s">
        <v>14</v>
      </c>
      <c r="E20" s="13" t="s">
        <v>16</v>
      </c>
      <c r="F20" s="19" t="s">
        <v>20</v>
      </c>
      <c r="G20" s="21" t="s">
        <v>22</v>
      </c>
      <c r="H20" s="24" t="s">
        <v>24</v>
      </c>
      <c r="I20" s="21" t="s">
        <v>25</v>
      </c>
      <c r="J20" s="24" t="s">
        <v>28</v>
      </c>
      <c r="K20" s="21" t="s">
        <v>29</v>
      </c>
      <c r="L20" s="24" t="s">
        <v>31</v>
      </c>
      <c r="M20" s="29" t="s">
        <v>32</v>
      </c>
    </row>
    <row r="21" spans="1:13" s="31" customFormat="1" ht="11.25" x14ac:dyDescent="0.2">
      <c r="A21" s="33"/>
      <c r="B21" s="32"/>
      <c r="C21" s="34" t="s">
        <v>44</v>
      </c>
      <c r="D21" s="32"/>
      <c r="E21" s="32"/>
      <c r="F21" s="35"/>
      <c r="G21" s="36"/>
      <c r="H21" s="37"/>
      <c r="J21" s="37"/>
      <c r="K21" s="36"/>
      <c r="L21" s="37"/>
      <c r="M21" s="38"/>
    </row>
    <row r="22" spans="1:13" s="31" customFormat="1" ht="11.25" x14ac:dyDescent="0.2">
      <c r="A22" s="41"/>
      <c r="B22" s="42" t="s">
        <v>45</v>
      </c>
      <c r="C22" s="43" t="s">
        <v>46</v>
      </c>
      <c r="D22" s="40"/>
      <c r="E22" s="40"/>
      <c r="F22" s="44"/>
      <c r="G22" s="45"/>
      <c r="H22" s="46"/>
      <c r="I22" s="39"/>
      <c r="J22" s="46"/>
      <c r="K22" s="45"/>
      <c r="L22" s="46"/>
      <c r="M22" s="47"/>
    </row>
    <row r="23" spans="1:13" s="1" customFormat="1" ht="9.75" x14ac:dyDescent="0.2">
      <c r="A23" s="48">
        <f>A14+1</f>
        <v>4</v>
      </c>
      <c r="B23" s="49" t="s">
        <v>47</v>
      </c>
      <c r="C23" s="50" t="s">
        <v>48</v>
      </c>
      <c r="D23" s="51" t="s">
        <v>49</v>
      </c>
      <c r="E23" s="52">
        <v>1185</v>
      </c>
      <c r="F23" s="53"/>
      <c r="G23" s="54">
        <f>E23*F23</f>
        <v>0</v>
      </c>
      <c r="H23" s="55"/>
      <c r="I23" s="54">
        <f>E23*H23</f>
        <v>0</v>
      </c>
      <c r="J23" s="56">
        <v>1.3750000000000001E-4</v>
      </c>
      <c r="K23" s="57">
        <f>E23*J23</f>
        <v>0.16293750000000001</v>
      </c>
      <c r="L23" s="56">
        <v>0</v>
      </c>
      <c r="M23" s="58">
        <f>E23*L23</f>
        <v>0</v>
      </c>
    </row>
    <row r="24" spans="1:13" s="1" customFormat="1" ht="9.75" x14ac:dyDescent="0.2">
      <c r="A24" s="48">
        <f>A23+1</f>
        <v>5</v>
      </c>
      <c r="B24" s="49" t="s">
        <v>50</v>
      </c>
      <c r="C24" s="50" t="s">
        <v>51</v>
      </c>
      <c r="D24" s="51" t="s">
        <v>49</v>
      </c>
      <c r="E24" s="52">
        <v>310</v>
      </c>
      <c r="F24" s="53"/>
      <c r="G24" s="54">
        <f>E24*F24</f>
        <v>0</v>
      </c>
      <c r="H24" s="55"/>
      <c r="I24" s="54">
        <f>E24*H24</f>
        <v>0</v>
      </c>
      <c r="J24" s="56">
        <v>0</v>
      </c>
      <c r="K24" s="57">
        <f>E24*J24</f>
        <v>0</v>
      </c>
      <c r="L24" s="56">
        <v>0</v>
      </c>
      <c r="M24" s="58">
        <f>E24*L24</f>
        <v>0</v>
      </c>
    </row>
    <row r="25" spans="1:13" s="1" customFormat="1" ht="9.75" x14ac:dyDescent="0.2">
      <c r="A25" s="48">
        <f>A24+1</f>
        <v>6</v>
      </c>
      <c r="B25" s="49" t="s">
        <v>52</v>
      </c>
      <c r="C25" s="50" t="s">
        <v>53</v>
      </c>
      <c r="D25" s="51" t="s">
        <v>49</v>
      </c>
      <c r="E25" s="52">
        <v>230</v>
      </c>
      <c r="F25" s="53"/>
      <c r="G25" s="54">
        <f>E25*F25</f>
        <v>0</v>
      </c>
      <c r="H25" s="55"/>
      <c r="I25" s="54">
        <f>E25*H25</f>
        <v>0</v>
      </c>
      <c r="J25" s="56">
        <v>0</v>
      </c>
      <c r="K25" s="57">
        <f>E25*J25</f>
        <v>0</v>
      </c>
      <c r="L25" s="56">
        <v>0</v>
      </c>
      <c r="M25" s="58">
        <f>E25*L25</f>
        <v>0</v>
      </c>
    </row>
    <row r="26" spans="1:13" s="1" customFormat="1" ht="9.75" x14ac:dyDescent="0.2">
      <c r="A26" s="48">
        <f>A25+1</f>
        <v>7</v>
      </c>
      <c r="B26" s="49" t="s">
        <v>54</v>
      </c>
      <c r="C26" s="50" t="s">
        <v>55</v>
      </c>
      <c r="D26" s="51" t="s">
        <v>49</v>
      </c>
      <c r="E26" s="52">
        <v>110</v>
      </c>
      <c r="F26" s="53"/>
      <c r="G26" s="54">
        <f>E26*F26</f>
        <v>0</v>
      </c>
      <c r="H26" s="55"/>
      <c r="I26" s="54">
        <f>E26*H26</f>
        <v>0</v>
      </c>
      <c r="J26" s="56">
        <v>0</v>
      </c>
      <c r="K26" s="57">
        <f>E26*J26</f>
        <v>0</v>
      </c>
      <c r="L26" s="56">
        <v>0</v>
      </c>
      <c r="M26" s="58">
        <f>E26*L26</f>
        <v>0</v>
      </c>
    </row>
    <row r="27" spans="1:13" s="1" customFormat="1" ht="9.75" x14ac:dyDescent="0.2">
      <c r="A27" s="48">
        <f>A26+1</f>
        <v>8</v>
      </c>
      <c r="B27" s="49" t="s">
        <v>56</v>
      </c>
      <c r="C27" s="50" t="s">
        <v>57</v>
      </c>
      <c r="D27" s="51" t="s">
        <v>49</v>
      </c>
      <c r="E27" s="52">
        <v>175</v>
      </c>
      <c r="F27" s="53"/>
      <c r="G27" s="54">
        <f>E27*F27</f>
        <v>0</v>
      </c>
      <c r="H27" s="55"/>
      <c r="I27" s="54">
        <f>E27*H27</f>
        <v>0</v>
      </c>
      <c r="J27" s="56">
        <v>0</v>
      </c>
      <c r="K27" s="57">
        <f>E27*J27</f>
        <v>0</v>
      </c>
      <c r="L27" s="56">
        <v>0</v>
      </c>
      <c r="M27" s="58">
        <f>E27*L27</f>
        <v>0</v>
      </c>
    </row>
    <row r="28" spans="1:13" s="1" customFormat="1" ht="9.75" x14ac:dyDescent="0.2">
      <c r="A28" s="48">
        <f>A27+1</f>
        <v>9</v>
      </c>
      <c r="B28" s="49" t="s">
        <v>58</v>
      </c>
      <c r="C28" s="50" t="s">
        <v>59</v>
      </c>
      <c r="D28" s="51" t="s">
        <v>49</v>
      </c>
      <c r="E28" s="52">
        <v>185</v>
      </c>
      <c r="F28" s="53"/>
      <c r="G28" s="54">
        <f>E28*F28</f>
        <v>0</v>
      </c>
      <c r="H28" s="55"/>
      <c r="I28" s="54">
        <f>E28*H28</f>
        <v>0</v>
      </c>
      <c r="J28" s="56">
        <v>0</v>
      </c>
      <c r="K28" s="57">
        <f>E28*J28</f>
        <v>0</v>
      </c>
      <c r="L28" s="56">
        <v>0</v>
      </c>
      <c r="M28" s="58">
        <f>E28*L28</f>
        <v>0</v>
      </c>
    </row>
    <row r="29" spans="1:13" s="1" customFormat="1" ht="9.75" x14ac:dyDescent="0.2">
      <c r="A29" s="48">
        <f>A28+1</f>
        <v>10</v>
      </c>
      <c r="B29" s="49" t="s">
        <v>60</v>
      </c>
      <c r="C29" s="50" t="s">
        <v>61</v>
      </c>
      <c r="D29" s="51" t="s">
        <v>49</v>
      </c>
      <c r="E29" s="52">
        <v>135</v>
      </c>
      <c r="F29" s="53"/>
      <c r="G29" s="54">
        <f>E29*F29</f>
        <v>0</v>
      </c>
      <c r="H29" s="55"/>
      <c r="I29" s="54">
        <f>E29*H29</f>
        <v>0</v>
      </c>
      <c r="J29" s="56">
        <v>0</v>
      </c>
      <c r="K29" s="57">
        <f>E29*J29</f>
        <v>0</v>
      </c>
      <c r="L29" s="56">
        <v>0</v>
      </c>
      <c r="M29" s="58">
        <f>E29*L29</f>
        <v>0</v>
      </c>
    </row>
    <row r="30" spans="1:13" s="1" customFormat="1" ht="9.75" x14ac:dyDescent="0.2">
      <c r="A30" s="48">
        <f>A29+1</f>
        <v>11</v>
      </c>
      <c r="B30" s="49" t="s">
        <v>62</v>
      </c>
      <c r="C30" s="50" t="s">
        <v>63</v>
      </c>
      <c r="D30" s="51" t="s">
        <v>49</v>
      </c>
      <c r="E30" s="52">
        <v>15</v>
      </c>
      <c r="F30" s="53"/>
      <c r="G30" s="54">
        <f>E30*F30</f>
        <v>0</v>
      </c>
      <c r="H30" s="55"/>
      <c r="I30" s="54">
        <f>E30*H30</f>
        <v>0</v>
      </c>
      <c r="J30" s="56">
        <v>0</v>
      </c>
      <c r="K30" s="57">
        <f>E30*J30</f>
        <v>0</v>
      </c>
      <c r="L30" s="56">
        <v>0</v>
      </c>
      <c r="M30" s="58">
        <f>E30*L30</f>
        <v>0</v>
      </c>
    </row>
    <row r="31" spans="1:13" s="1" customFormat="1" ht="9.75" x14ac:dyDescent="0.2">
      <c r="A31" s="48">
        <f>A30+1</f>
        <v>12</v>
      </c>
      <c r="B31" s="49" t="s">
        <v>64</v>
      </c>
      <c r="C31" s="50" t="s">
        <v>65</v>
      </c>
      <c r="D31" s="51" t="s">
        <v>49</v>
      </c>
      <c r="E31" s="52">
        <v>10</v>
      </c>
      <c r="F31" s="53"/>
      <c r="G31" s="54">
        <f>E31*F31</f>
        <v>0</v>
      </c>
      <c r="H31" s="55"/>
      <c r="I31" s="54">
        <f>E31*H31</f>
        <v>0</v>
      </c>
      <c r="J31" s="56">
        <v>0</v>
      </c>
      <c r="K31" s="57">
        <f>E31*J31</f>
        <v>0</v>
      </c>
      <c r="L31" s="56">
        <v>0</v>
      </c>
      <c r="M31" s="58">
        <f>E31*L31</f>
        <v>0</v>
      </c>
    </row>
    <row r="32" spans="1:13" s="1" customFormat="1" ht="9.75" x14ac:dyDescent="0.2">
      <c r="A32" s="48">
        <f>A31+1</f>
        <v>13</v>
      </c>
      <c r="B32" s="49" t="s">
        <v>66</v>
      </c>
      <c r="C32" s="50" t="s">
        <v>67</v>
      </c>
      <c r="D32" s="51" t="s">
        <v>49</v>
      </c>
      <c r="E32" s="52">
        <v>15</v>
      </c>
      <c r="F32" s="53"/>
      <c r="G32" s="54">
        <f>E32*F32</f>
        <v>0</v>
      </c>
      <c r="H32" s="55"/>
      <c r="I32" s="54">
        <f>E32*H32</f>
        <v>0</v>
      </c>
      <c r="J32" s="56">
        <v>0</v>
      </c>
      <c r="K32" s="57">
        <f>E32*J32</f>
        <v>0</v>
      </c>
      <c r="L32" s="56">
        <v>0</v>
      </c>
      <c r="M32" s="58">
        <f>E32*L32</f>
        <v>0</v>
      </c>
    </row>
    <row r="33" spans="1:13" s="1" customFormat="1" ht="9.75" x14ac:dyDescent="0.2">
      <c r="A33" s="48">
        <f>A32+1</f>
        <v>14</v>
      </c>
      <c r="B33" s="49" t="s">
        <v>68</v>
      </c>
      <c r="C33" s="50" t="s">
        <v>69</v>
      </c>
      <c r="D33" s="51" t="s">
        <v>49</v>
      </c>
      <c r="E33" s="52">
        <v>275</v>
      </c>
      <c r="F33" s="53"/>
      <c r="G33" s="54">
        <f>E33*F33</f>
        <v>0</v>
      </c>
      <c r="H33" s="55"/>
      <c r="I33" s="54">
        <f>E33*H33</f>
        <v>0</v>
      </c>
      <c r="J33" s="56">
        <v>0</v>
      </c>
      <c r="K33" s="57">
        <f>E33*J33</f>
        <v>0</v>
      </c>
      <c r="L33" s="56">
        <v>0</v>
      </c>
      <c r="M33" s="58">
        <f>E33*L33</f>
        <v>0</v>
      </c>
    </row>
    <row r="34" spans="1:13" s="1" customFormat="1" ht="9.75" x14ac:dyDescent="0.2">
      <c r="A34" s="48">
        <f>A33+1</f>
        <v>15</v>
      </c>
      <c r="B34" s="49" t="s">
        <v>70</v>
      </c>
      <c r="C34" s="50" t="s">
        <v>71</v>
      </c>
      <c r="D34" s="51" t="s">
        <v>49</v>
      </c>
      <c r="E34" s="52">
        <v>120</v>
      </c>
      <c r="F34" s="53"/>
      <c r="G34" s="54">
        <f>E34*F34</f>
        <v>0</v>
      </c>
      <c r="H34" s="55"/>
      <c r="I34" s="54">
        <f>E34*H34</f>
        <v>0</v>
      </c>
      <c r="J34" s="56">
        <v>4.0000000000000003E-5</v>
      </c>
      <c r="K34" s="57">
        <f>E34*J34</f>
        <v>4.8000000000000004E-3</v>
      </c>
      <c r="L34" s="56">
        <v>0</v>
      </c>
      <c r="M34" s="58">
        <f>E34*L34</f>
        <v>0</v>
      </c>
    </row>
    <row r="35" spans="1:13" s="1" customFormat="1" ht="9.75" x14ac:dyDescent="0.2">
      <c r="A35" s="48">
        <f>A34+1</f>
        <v>16</v>
      </c>
      <c r="B35" s="49" t="s">
        <v>72</v>
      </c>
      <c r="C35" s="50" t="s">
        <v>73</v>
      </c>
      <c r="D35" s="51" t="s">
        <v>49</v>
      </c>
      <c r="E35" s="52">
        <v>70</v>
      </c>
      <c r="F35" s="53"/>
      <c r="G35" s="54">
        <f>E35*F35</f>
        <v>0</v>
      </c>
      <c r="H35" s="55"/>
      <c r="I35" s="54">
        <f>E35*H35</f>
        <v>0</v>
      </c>
      <c r="J35" s="56">
        <v>5.0000000000000002E-5</v>
      </c>
      <c r="K35" s="57">
        <f>E35*J35</f>
        <v>3.5000000000000001E-3</v>
      </c>
      <c r="L35" s="56">
        <v>0</v>
      </c>
      <c r="M35" s="58">
        <f>E35*L35</f>
        <v>0</v>
      </c>
    </row>
    <row r="36" spans="1:13" s="1" customFormat="1" ht="9.75" x14ac:dyDescent="0.2">
      <c r="A36" s="48">
        <f>A35+1</f>
        <v>17</v>
      </c>
      <c r="B36" s="49" t="s">
        <v>74</v>
      </c>
      <c r="C36" s="50" t="s">
        <v>75</v>
      </c>
      <c r="D36" s="51" t="s">
        <v>49</v>
      </c>
      <c r="E36" s="52">
        <v>85</v>
      </c>
      <c r="F36" s="53"/>
      <c r="G36" s="54">
        <f>E36*F36</f>
        <v>0</v>
      </c>
      <c r="H36" s="55"/>
      <c r="I36" s="54">
        <f>E36*H36</f>
        <v>0</v>
      </c>
      <c r="J36" s="56">
        <v>5.0000000000000002E-5</v>
      </c>
      <c r="K36" s="57">
        <f>E36*J36</f>
        <v>4.2500000000000003E-3</v>
      </c>
      <c r="L36" s="56">
        <v>0</v>
      </c>
      <c r="M36" s="58">
        <f>E36*L36</f>
        <v>0</v>
      </c>
    </row>
    <row r="37" spans="1:13" s="1" customFormat="1" ht="9.75" x14ac:dyDescent="0.2">
      <c r="A37" s="48">
        <f>A36+1</f>
        <v>18</v>
      </c>
      <c r="B37" s="49" t="s">
        <v>76</v>
      </c>
      <c r="C37" s="50" t="s">
        <v>77</v>
      </c>
      <c r="D37" s="51" t="s">
        <v>78</v>
      </c>
      <c r="E37" s="52">
        <v>30</v>
      </c>
      <c r="F37" s="53"/>
      <c r="G37" s="54">
        <f>E37*F37</f>
        <v>0</v>
      </c>
      <c r="H37" s="55"/>
      <c r="I37" s="54">
        <f>E37*H37</f>
        <v>0</v>
      </c>
      <c r="J37" s="56">
        <v>0</v>
      </c>
      <c r="K37" s="57">
        <f>E37*J37</f>
        <v>0</v>
      </c>
      <c r="L37" s="56">
        <v>0</v>
      </c>
      <c r="M37" s="58">
        <f>E37*L37</f>
        <v>0</v>
      </c>
    </row>
    <row r="38" spans="1:13" s="31" customFormat="1" ht="11.25" x14ac:dyDescent="0.2">
      <c r="A38" s="68"/>
      <c r="B38" s="69">
        <v>713</v>
      </c>
      <c r="C38" s="70" t="s">
        <v>79</v>
      </c>
      <c r="D38" s="71"/>
      <c r="E38" s="71"/>
      <c r="F38" s="72"/>
      <c r="G38" s="73">
        <f>SUM(G23:G37)</f>
        <v>0</v>
      </c>
      <c r="H38" s="74"/>
      <c r="I38" s="75">
        <f>SUM(I23:I37)</f>
        <v>0</v>
      </c>
      <c r="J38" s="74"/>
      <c r="K38" s="76">
        <f>SUM(K23:K37)</f>
        <v>0.17548750000000002</v>
      </c>
      <c r="L38" s="74"/>
      <c r="M38" s="77">
        <f>SUM(M23:M37)</f>
        <v>0</v>
      </c>
    </row>
    <row r="39" spans="1:13" s="31" customFormat="1" ht="11.25" x14ac:dyDescent="0.2">
      <c r="A39" s="41"/>
      <c r="B39" s="42" t="s">
        <v>80</v>
      </c>
      <c r="C39" s="43" t="s">
        <v>81</v>
      </c>
      <c r="D39" s="40"/>
      <c r="E39" s="40"/>
      <c r="F39" s="44"/>
      <c r="G39" s="45"/>
      <c r="H39" s="46"/>
      <c r="I39" s="39"/>
      <c r="J39" s="46"/>
      <c r="K39" s="45"/>
      <c r="L39" s="46"/>
      <c r="M39" s="47"/>
    </row>
    <row r="40" spans="1:13" s="1" customFormat="1" ht="9.75" x14ac:dyDescent="0.2">
      <c r="A40" s="48">
        <f>A37+1</f>
        <v>19</v>
      </c>
      <c r="B40" s="49" t="s">
        <v>82</v>
      </c>
      <c r="C40" s="50" t="s">
        <v>83</v>
      </c>
      <c r="D40" s="51" t="s">
        <v>84</v>
      </c>
      <c r="E40" s="52">
        <v>200</v>
      </c>
      <c r="F40" s="53"/>
      <c r="G40" s="54">
        <f>E40*F40</f>
        <v>0</v>
      </c>
      <c r="H40" s="55"/>
      <c r="I40" s="54">
        <f>E40*H40</f>
        <v>0</v>
      </c>
      <c r="J40" s="56">
        <v>7.5709000000000003E-5</v>
      </c>
      <c r="K40" s="57">
        <f>E40*J40</f>
        <v>1.51418E-2</v>
      </c>
      <c r="L40" s="56">
        <v>0</v>
      </c>
      <c r="M40" s="58">
        <f>E40*L40</f>
        <v>0</v>
      </c>
    </row>
    <row r="41" spans="1:13" s="1" customFormat="1" ht="9.75" x14ac:dyDescent="0.2">
      <c r="A41" s="48">
        <f>A40+1</f>
        <v>20</v>
      </c>
      <c r="B41" s="49">
        <v>7679901</v>
      </c>
      <c r="C41" s="50" t="s">
        <v>85</v>
      </c>
      <c r="D41" s="51" t="s">
        <v>84</v>
      </c>
      <c r="E41" s="52">
        <v>200</v>
      </c>
      <c r="F41" s="53"/>
      <c r="G41" s="54">
        <f>E41*F41</f>
        <v>0</v>
      </c>
      <c r="H41" s="55"/>
      <c r="I41" s="54">
        <f>E41*H41</f>
        <v>0</v>
      </c>
      <c r="J41" s="56">
        <v>0</v>
      </c>
      <c r="K41" s="57">
        <f>E41*J41</f>
        <v>0</v>
      </c>
      <c r="L41" s="56">
        <v>0</v>
      </c>
      <c r="M41" s="58">
        <f>E41*L41</f>
        <v>0</v>
      </c>
    </row>
    <row r="42" spans="1:13" s="31" customFormat="1" ht="11.25" x14ac:dyDescent="0.2">
      <c r="A42" s="68"/>
      <c r="B42" s="69">
        <v>767</v>
      </c>
      <c r="C42" s="70" t="s">
        <v>86</v>
      </c>
      <c r="D42" s="71"/>
      <c r="E42" s="71"/>
      <c r="F42" s="72"/>
      <c r="G42" s="73">
        <f>SUM(G40:G41)</f>
        <v>0</v>
      </c>
      <c r="H42" s="74"/>
      <c r="I42" s="75">
        <f>SUM(I40:I41)</f>
        <v>0</v>
      </c>
      <c r="J42" s="74"/>
      <c r="K42" s="76">
        <f>SUM(K40:K41)</f>
        <v>1.51418E-2</v>
      </c>
      <c r="L42" s="74"/>
      <c r="M42" s="77">
        <f>SUM(M40:M41)</f>
        <v>0</v>
      </c>
    </row>
    <row r="43" spans="1:13" s="31" customFormat="1" ht="11.25" x14ac:dyDescent="0.2">
      <c r="A43" s="41"/>
      <c r="B43" s="42" t="s">
        <v>87</v>
      </c>
      <c r="C43" s="43" t="s">
        <v>88</v>
      </c>
      <c r="D43" s="40"/>
      <c r="E43" s="40"/>
      <c r="F43" s="44"/>
      <c r="G43" s="45"/>
      <c r="H43" s="46"/>
      <c r="I43" s="39"/>
      <c r="J43" s="46"/>
      <c r="K43" s="45"/>
      <c r="L43" s="46"/>
      <c r="M43" s="47"/>
    </row>
    <row r="44" spans="1:13" s="1" customFormat="1" ht="9.75" x14ac:dyDescent="0.2">
      <c r="A44" s="48">
        <f>A41+1</f>
        <v>21</v>
      </c>
      <c r="B44" s="49" t="s">
        <v>89</v>
      </c>
      <c r="C44" s="50" t="s">
        <v>90</v>
      </c>
      <c r="D44" s="51" t="s">
        <v>91</v>
      </c>
      <c r="E44" s="55">
        <v>6.4</v>
      </c>
      <c r="F44" s="53"/>
      <c r="G44" s="54">
        <f>E44*F44</f>
        <v>0</v>
      </c>
      <c r="H44" s="55"/>
      <c r="I44" s="54">
        <f>E44*H44</f>
        <v>0</v>
      </c>
      <c r="J44" s="56">
        <v>3.02105E-4</v>
      </c>
      <c r="K44" s="57">
        <f>E44*J44</f>
        <v>1.9334720000000001E-3</v>
      </c>
      <c r="L44" s="56">
        <v>0</v>
      </c>
      <c r="M44" s="58">
        <f>E44*L44</f>
        <v>0</v>
      </c>
    </row>
    <row r="45" spans="1:13" s="1" customFormat="1" ht="9.75" x14ac:dyDescent="0.2">
      <c r="A45" s="48">
        <f>A44+1</f>
        <v>22</v>
      </c>
      <c r="B45" s="49" t="s">
        <v>92</v>
      </c>
      <c r="C45" s="50" t="s">
        <v>93</v>
      </c>
      <c r="D45" s="51" t="s">
        <v>49</v>
      </c>
      <c r="E45" s="52">
        <v>15</v>
      </c>
      <c r="F45" s="53"/>
      <c r="G45" s="54">
        <f>E45*F45</f>
        <v>0</v>
      </c>
      <c r="H45" s="55"/>
      <c r="I45" s="54">
        <f>E45*H45</f>
        <v>0</v>
      </c>
      <c r="J45" s="56">
        <v>3.4641000000000003E-5</v>
      </c>
      <c r="K45" s="57">
        <f>E45*J45</f>
        <v>5.1961500000000007E-4</v>
      </c>
      <c r="L45" s="56">
        <v>0</v>
      </c>
      <c r="M45" s="58">
        <f>E45*L45</f>
        <v>0</v>
      </c>
    </row>
    <row r="46" spans="1:13" s="1" customFormat="1" ht="9.75" x14ac:dyDescent="0.2">
      <c r="A46" s="48">
        <f>A45+1</f>
        <v>23</v>
      </c>
      <c r="B46" s="49" t="s">
        <v>94</v>
      </c>
      <c r="C46" s="50" t="s">
        <v>95</v>
      </c>
      <c r="D46" s="51" t="s">
        <v>49</v>
      </c>
      <c r="E46" s="52">
        <v>25</v>
      </c>
      <c r="F46" s="53"/>
      <c r="G46" s="54">
        <f>E46*F46</f>
        <v>0</v>
      </c>
      <c r="H46" s="55"/>
      <c r="I46" s="54">
        <f>E46*H46</f>
        <v>0</v>
      </c>
      <c r="J46" s="56">
        <v>5.1709999999999998E-5</v>
      </c>
      <c r="K46" s="57">
        <f>E46*J46</f>
        <v>1.2927499999999998E-3</v>
      </c>
      <c r="L46" s="56">
        <v>0</v>
      </c>
      <c r="M46" s="58">
        <f>E46*L46</f>
        <v>0</v>
      </c>
    </row>
    <row r="47" spans="1:13" s="31" customFormat="1" ht="12" thickBot="1" x14ac:dyDescent="0.25">
      <c r="A47" s="59"/>
      <c r="B47" s="61">
        <v>783</v>
      </c>
      <c r="C47" s="62" t="s">
        <v>96</v>
      </c>
      <c r="D47" s="60"/>
      <c r="E47" s="60"/>
      <c r="F47" s="63"/>
      <c r="G47" s="65">
        <f>SUM(G44:G46)</f>
        <v>0</v>
      </c>
      <c r="H47" s="64"/>
      <c r="I47" s="78">
        <f>SUM(I44:I46)</f>
        <v>0</v>
      </c>
      <c r="J47" s="64"/>
      <c r="K47" s="66">
        <f>SUM(K44:K46)</f>
        <v>3.7458370000000001E-3</v>
      </c>
      <c r="L47" s="64"/>
      <c r="M47" s="67">
        <f>SUM(M44:M46)</f>
        <v>0</v>
      </c>
    </row>
    <row r="48" spans="1:13" ht="13.5" thickBot="1" x14ac:dyDescent="0.25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</row>
    <row r="49" spans="1:13" s="1" customFormat="1" ht="9.75" customHeight="1" x14ac:dyDescent="0.2">
      <c r="A49" s="8" t="s">
        <v>5</v>
      </c>
      <c r="B49" s="11" t="s">
        <v>9</v>
      </c>
      <c r="C49" s="11" t="s">
        <v>11</v>
      </c>
      <c r="D49" s="11" t="s">
        <v>13</v>
      </c>
      <c r="E49" s="11" t="s">
        <v>15</v>
      </c>
      <c r="F49" s="14" t="s">
        <v>17</v>
      </c>
      <c r="G49" s="15"/>
      <c r="H49" s="15"/>
      <c r="I49" s="15"/>
      <c r="J49" s="25" t="s">
        <v>26</v>
      </c>
      <c r="K49" s="15"/>
      <c r="L49" s="15"/>
      <c r="M49" s="26"/>
    </row>
    <row r="50" spans="1:13" s="1" customFormat="1" ht="9.75" customHeight="1" x14ac:dyDescent="0.2">
      <c r="A50" s="9" t="s">
        <v>6</v>
      </c>
      <c r="B50" s="12"/>
      <c r="C50" s="12"/>
      <c r="D50" s="12"/>
      <c r="E50" s="12"/>
      <c r="F50" s="16" t="s">
        <v>18</v>
      </c>
      <c r="G50" s="17"/>
      <c r="H50" s="22" t="s">
        <v>23</v>
      </c>
      <c r="I50" s="17"/>
      <c r="J50" s="22" t="s">
        <v>27</v>
      </c>
      <c r="K50" s="17"/>
      <c r="L50" s="22" t="s">
        <v>30</v>
      </c>
      <c r="M50" s="27"/>
    </row>
    <row r="51" spans="1:13" s="1" customFormat="1" ht="9.75" customHeight="1" x14ac:dyDescent="0.2">
      <c r="A51" s="9" t="s">
        <v>7</v>
      </c>
      <c r="B51" s="12"/>
      <c r="C51" s="12"/>
      <c r="D51" s="12"/>
      <c r="E51" s="12"/>
      <c r="F51" s="18" t="s">
        <v>19</v>
      </c>
      <c r="G51" s="20" t="s">
        <v>21</v>
      </c>
      <c r="H51" s="23" t="s">
        <v>19</v>
      </c>
      <c r="I51" s="20" t="s">
        <v>21</v>
      </c>
      <c r="J51" s="23" t="s">
        <v>19</v>
      </c>
      <c r="K51" s="20" t="s">
        <v>21</v>
      </c>
      <c r="L51" s="23" t="s">
        <v>19</v>
      </c>
      <c r="M51" s="28" t="s">
        <v>21</v>
      </c>
    </row>
    <row r="52" spans="1:13" s="1" customFormat="1" ht="9.75" customHeight="1" thickBot="1" x14ac:dyDescent="0.25">
      <c r="A52" s="10" t="s">
        <v>8</v>
      </c>
      <c r="B52" s="13" t="s">
        <v>10</v>
      </c>
      <c r="C52" s="13" t="s">
        <v>12</v>
      </c>
      <c r="D52" s="13" t="s">
        <v>14</v>
      </c>
      <c r="E52" s="13" t="s">
        <v>16</v>
      </c>
      <c r="F52" s="19" t="s">
        <v>20</v>
      </c>
      <c r="G52" s="21" t="s">
        <v>22</v>
      </c>
      <c r="H52" s="24" t="s">
        <v>24</v>
      </c>
      <c r="I52" s="21" t="s">
        <v>25</v>
      </c>
      <c r="J52" s="24" t="s">
        <v>28</v>
      </c>
      <c r="K52" s="21" t="s">
        <v>29</v>
      </c>
      <c r="L52" s="24" t="s">
        <v>31</v>
      </c>
      <c r="M52" s="29" t="s">
        <v>32</v>
      </c>
    </row>
    <row r="53" spans="1:13" s="31" customFormat="1" ht="11.25" x14ac:dyDescent="0.2">
      <c r="A53" s="33"/>
      <c r="B53" s="32"/>
      <c r="C53" s="34" t="s">
        <v>97</v>
      </c>
      <c r="D53" s="32"/>
      <c r="E53" s="32"/>
      <c r="F53" s="35"/>
      <c r="G53" s="36"/>
      <c r="H53" s="37"/>
      <c r="J53" s="37"/>
      <c r="K53" s="36"/>
      <c r="L53" s="37"/>
      <c r="M53" s="38"/>
    </row>
    <row r="54" spans="1:13" s="31" customFormat="1" ht="11.25" x14ac:dyDescent="0.2">
      <c r="A54" s="41"/>
      <c r="B54" s="42" t="s">
        <v>98</v>
      </c>
      <c r="C54" s="43" t="s">
        <v>99</v>
      </c>
      <c r="D54" s="40"/>
      <c r="E54" s="40"/>
      <c r="F54" s="44"/>
      <c r="G54" s="45"/>
      <c r="H54" s="46"/>
      <c r="I54" s="39"/>
      <c r="J54" s="46"/>
      <c r="K54" s="45"/>
      <c r="L54" s="46"/>
      <c r="M54" s="47"/>
    </row>
    <row r="55" spans="1:13" s="1" customFormat="1" ht="9.75" x14ac:dyDescent="0.2">
      <c r="A55" s="48">
        <f>A46+1</f>
        <v>24</v>
      </c>
      <c r="B55" s="49" t="s">
        <v>100</v>
      </c>
      <c r="C55" s="50" t="s">
        <v>101</v>
      </c>
      <c r="D55" s="51" t="s">
        <v>102</v>
      </c>
      <c r="E55" s="52">
        <v>1</v>
      </c>
      <c r="F55" s="53"/>
      <c r="G55" s="54">
        <f>E55*F55</f>
        <v>0</v>
      </c>
      <c r="H55" s="55"/>
      <c r="I55" s="54">
        <f>E55*H55</f>
        <v>0</v>
      </c>
      <c r="J55" s="56">
        <v>8.5000000000000006E-2</v>
      </c>
      <c r="K55" s="57">
        <f>E55*J55</f>
        <v>8.5000000000000006E-2</v>
      </c>
      <c r="L55" s="56">
        <v>0</v>
      </c>
      <c r="M55" s="58">
        <f>E55*L55</f>
        <v>0</v>
      </c>
    </row>
    <row r="56" spans="1:13" s="1" customFormat="1" ht="9.75" x14ac:dyDescent="0.2">
      <c r="A56" s="48">
        <f>A55+1</f>
        <v>25</v>
      </c>
      <c r="B56" s="49" t="s">
        <v>103</v>
      </c>
      <c r="C56" s="50" t="s">
        <v>104</v>
      </c>
      <c r="D56" s="51" t="s">
        <v>78</v>
      </c>
      <c r="E56" s="52">
        <v>3</v>
      </c>
      <c r="F56" s="53"/>
      <c r="G56" s="54">
        <f>E56*F56</f>
        <v>0</v>
      </c>
      <c r="H56" s="55"/>
      <c r="I56" s="54">
        <f>E56*H56</f>
        <v>0</v>
      </c>
      <c r="J56" s="56">
        <v>2E-3</v>
      </c>
      <c r="K56" s="57">
        <f>E56*J56</f>
        <v>6.0000000000000001E-3</v>
      </c>
      <c r="L56" s="56">
        <v>0</v>
      </c>
      <c r="M56" s="58">
        <f>E56*L56</f>
        <v>0</v>
      </c>
    </row>
    <row r="57" spans="1:13" s="1" customFormat="1" ht="9.75" x14ac:dyDescent="0.2">
      <c r="A57" s="48">
        <f>A56+1</f>
        <v>26</v>
      </c>
      <c r="B57" s="49" t="s">
        <v>105</v>
      </c>
      <c r="C57" s="50" t="s">
        <v>106</v>
      </c>
      <c r="D57" s="51" t="s">
        <v>102</v>
      </c>
      <c r="E57" s="52">
        <v>1</v>
      </c>
      <c r="F57" s="53"/>
      <c r="G57" s="54">
        <f>E57*F57</f>
        <v>0</v>
      </c>
      <c r="H57" s="55"/>
      <c r="I57" s="54">
        <f>E57*H57</f>
        <v>0</v>
      </c>
      <c r="J57" s="56">
        <v>0</v>
      </c>
      <c r="K57" s="57">
        <f>E57*J57</f>
        <v>0</v>
      </c>
      <c r="L57" s="56">
        <v>0</v>
      </c>
      <c r="M57" s="58">
        <f>E57*L57</f>
        <v>0</v>
      </c>
    </row>
    <row r="58" spans="1:13" s="1" customFormat="1" ht="19.5" x14ac:dyDescent="0.2">
      <c r="A58" s="48">
        <f>A57+1</f>
        <v>27</v>
      </c>
      <c r="B58" s="49" t="s">
        <v>107</v>
      </c>
      <c r="C58" s="50" t="s">
        <v>108</v>
      </c>
      <c r="D58" s="51" t="s">
        <v>102</v>
      </c>
      <c r="E58" s="52">
        <v>1</v>
      </c>
      <c r="F58" s="53"/>
      <c r="G58" s="54">
        <f>E58*F58</f>
        <v>0</v>
      </c>
      <c r="H58" s="55"/>
      <c r="I58" s="54">
        <f>E58*H58</f>
        <v>0</v>
      </c>
      <c r="J58" s="56">
        <v>1.4E-2</v>
      </c>
      <c r="K58" s="57">
        <f>E58*J58</f>
        <v>1.4E-2</v>
      </c>
      <c r="L58" s="56">
        <v>0</v>
      </c>
      <c r="M58" s="58">
        <f>E58*L58</f>
        <v>0</v>
      </c>
    </row>
    <row r="59" spans="1:13" s="1" customFormat="1" ht="9.75" x14ac:dyDescent="0.2">
      <c r="A59" s="48">
        <f>A58+1</f>
        <v>28</v>
      </c>
      <c r="B59" s="49" t="s">
        <v>109</v>
      </c>
      <c r="C59" s="50" t="s">
        <v>110</v>
      </c>
      <c r="D59" s="51" t="s">
        <v>102</v>
      </c>
      <c r="E59" s="52">
        <v>1</v>
      </c>
      <c r="F59" s="53"/>
      <c r="G59" s="54">
        <f>E59*F59</f>
        <v>0</v>
      </c>
      <c r="H59" s="55"/>
      <c r="I59" s="54">
        <f>E59*H59</f>
        <v>0</v>
      </c>
      <c r="J59" s="56">
        <v>0</v>
      </c>
      <c r="K59" s="57">
        <f>E59*J59</f>
        <v>0</v>
      </c>
      <c r="L59" s="56">
        <v>0</v>
      </c>
      <c r="M59" s="58">
        <f>E59*L59</f>
        <v>0</v>
      </c>
    </row>
    <row r="60" spans="1:13" s="1" customFormat="1" ht="9.75" x14ac:dyDescent="0.2">
      <c r="A60" s="48">
        <f>A59+1</f>
        <v>29</v>
      </c>
      <c r="B60" s="49" t="s">
        <v>111</v>
      </c>
      <c r="C60" s="50" t="s">
        <v>112</v>
      </c>
      <c r="D60" s="51" t="s">
        <v>102</v>
      </c>
      <c r="E60" s="52">
        <v>9</v>
      </c>
      <c r="F60" s="53"/>
      <c r="G60" s="54">
        <f>E60*F60</f>
        <v>0</v>
      </c>
      <c r="H60" s="55"/>
      <c r="I60" s="54">
        <f>E60*H60</f>
        <v>0</v>
      </c>
      <c r="J60" s="56">
        <v>1.44E-4</v>
      </c>
      <c r="K60" s="57">
        <f>E60*J60</f>
        <v>1.2960000000000001E-3</v>
      </c>
      <c r="L60" s="56">
        <v>0</v>
      </c>
      <c r="M60" s="58">
        <f>E60*L60</f>
        <v>0</v>
      </c>
    </row>
    <row r="61" spans="1:13" s="1" customFormat="1" ht="9.75" x14ac:dyDescent="0.2">
      <c r="A61" s="48">
        <f>A60+1</f>
        <v>30</v>
      </c>
      <c r="B61" s="49" t="s">
        <v>113</v>
      </c>
      <c r="C61" s="50" t="s">
        <v>114</v>
      </c>
      <c r="D61" s="51" t="s">
        <v>78</v>
      </c>
      <c r="E61" s="52">
        <v>3</v>
      </c>
      <c r="F61" s="53"/>
      <c r="G61" s="54">
        <f>E61*F61</f>
        <v>0</v>
      </c>
      <c r="H61" s="55"/>
      <c r="I61" s="54">
        <f>E61*H61</f>
        <v>0</v>
      </c>
      <c r="J61" s="56">
        <v>1.8E-3</v>
      </c>
      <c r="K61" s="57">
        <f>E61*J61</f>
        <v>5.4000000000000003E-3</v>
      </c>
      <c r="L61" s="56">
        <v>0</v>
      </c>
      <c r="M61" s="58">
        <f>E61*L61</f>
        <v>0</v>
      </c>
    </row>
    <row r="62" spans="1:13" s="1" customFormat="1" ht="9.75" x14ac:dyDescent="0.2">
      <c r="A62" s="48">
        <f>A61+1</f>
        <v>31</v>
      </c>
      <c r="B62" s="49" t="s">
        <v>115</v>
      </c>
      <c r="C62" s="50" t="s">
        <v>116</v>
      </c>
      <c r="D62" s="51" t="s">
        <v>78</v>
      </c>
      <c r="E62" s="52">
        <v>1</v>
      </c>
      <c r="F62" s="53"/>
      <c r="G62" s="54">
        <f>E62*F62</f>
        <v>0</v>
      </c>
      <c r="H62" s="55"/>
      <c r="I62" s="54">
        <f>E62*H62</f>
        <v>0</v>
      </c>
      <c r="J62" s="56">
        <v>2E-3</v>
      </c>
      <c r="K62" s="57">
        <f>E62*J62</f>
        <v>2E-3</v>
      </c>
      <c r="L62" s="56">
        <v>0</v>
      </c>
      <c r="M62" s="58">
        <f>E62*L62</f>
        <v>0</v>
      </c>
    </row>
    <row r="63" spans="1:13" s="1" customFormat="1" ht="9.75" x14ac:dyDescent="0.2">
      <c r="A63" s="48">
        <f>A62+1</f>
        <v>32</v>
      </c>
      <c r="B63" s="49" t="s">
        <v>117</v>
      </c>
      <c r="C63" s="50" t="s">
        <v>118</v>
      </c>
      <c r="D63" s="51" t="s">
        <v>78</v>
      </c>
      <c r="E63" s="52">
        <v>1</v>
      </c>
      <c r="F63" s="53"/>
      <c r="G63" s="54">
        <f>E63*F63</f>
        <v>0</v>
      </c>
      <c r="H63" s="55"/>
      <c r="I63" s="54">
        <f>E63*H63</f>
        <v>0</v>
      </c>
      <c r="J63" s="56">
        <v>1.8E-3</v>
      </c>
      <c r="K63" s="57">
        <f>E63*J63</f>
        <v>1.8E-3</v>
      </c>
      <c r="L63" s="56">
        <v>0</v>
      </c>
      <c r="M63" s="58">
        <f>E63*L63</f>
        <v>0</v>
      </c>
    </row>
    <row r="64" spans="1:13" s="1" customFormat="1" ht="9.75" x14ac:dyDescent="0.2">
      <c r="A64" s="48">
        <f>A63+1</f>
        <v>33</v>
      </c>
      <c r="B64" s="49" t="s">
        <v>119</v>
      </c>
      <c r="C64" s="50" t="s">
        <v>120</v>
      </c>
      <c r="D64" s="51" t="s">
        <v>78</v>
      </c>
      <c r="E64" s="52">
        <v>3</v>
      </c>
      <c r="F64" s="53"/>
      <c r="G64" s="54">
        <f>E64*F64</f>
        <v>0</v>
      </c>
      <c r="H64" s="55"/>
      <c r="I64" s="54">
        <f>E64*H64</f>
        <v>0</v>
      </c>
      <c r="J64" s="56">
        <v>8.0000000000000002E-3</v>
      </c>
      <c r="K64" s="57">
        <f>E64*J64</f>
        <v>2.4E-2</v>
      </c>
      <c r="L64" s="56">
        <v>0</v>
      </c>
      <c r="M64" s="58">
        <f>E64*L64</f>
        <v>0</v>
      </c>
    </row>
    <row r="65" spans="1:13" s="1" customFormat="1" ht="9.75" x14ac:dyDescent="0.2">
      <c r="A65" s="48">
        <f>A64+1</f>
        <v>34</v>
      </c>
      <c r="B65" s="49" t="s">
        <v>121</v>
      </c>
      <c r="C65" s="50" t="s">
        <v>122</v>
      </c>
      <c r="D65" s="51" t="s">
        <v>78</v>
      </c>
      <c r="E65" s="52">
        <v>1</v>
      </c>
      <c r="F65" s="53"/>
      <c r="G65" s="54">
        <f>E65*F65</f>
        <v>0</v>
      </c>
      <c r="H65" s="55"/>
      <c r="I65" s="54">
        <f>E65*H65</f>
        <v>0</v>
      </c>
      <c r="J65" s="56">
        <v>8.0000000000000002E-3</v>
      </c>
      <c r="K65" s="57">
        <f>E65*J65</f>
        <v>8.0000000000000002E-3</v>
      </c>
      <c r="L65" s="56">
        <v>0</v>
      </c>
      <c r="M65" s="58">
        <f>E65*L65</f>
        <v>0</v>
      </c>
    </row>
    <row r="66" spans="1:13" s="1" customFormat="1" ht="9.75" x14ac:dyDescent="0.2">
      <c r="A66" s="48">
        <f>A65+1</f>
        <v>35</v>
      </c>
      <c r="B66" s="49" t="s">
        <v>123</v>
      </c>
      <c r="C66" s="50" t="s">
        <v>124</v>
      </c>
      <c r="D66" s="51" t="s">
        <v>102</v>
      </c>
      <c r="E66" s="52">
        <v>1</v>
      </c>
      <c r="F66" s="53"/>
      <c r="G66" s="54">
        <f>E66*F66</f>
        <v>0</v>
      </c>
      <c r="H66" s="55"/>
      <c r="I66" s="54">
        <f>E66*H66</f>
        <v>0</v>
      </c>
      <c r="J66" s="56">
        <v>8.1088000000000004E-4</v>
      </c>
      <c r="K66" s="57">
        <f>E66*J66</f>
        <v>8.1088000000000004E-4</v>
      </c>
      <c r="L66" s="56">
        <v>0</v>
      </c>
      <c r="M66" s="58">
        <f>E66*L66</f>
        <v>0</v>
      </c>
    </row>
    <row r="67" spans="1:13" s="1" customFormat="1" ht="19.5" x14ac:dyDescent="0.2">
      <c r="A67" s="48">
        <f>A66+1</f>
        <v>36</v>
      </c>
      <c r="B67" s="49" t="s">
        <v>125</v>
      </c>
      <c r="C67" s="50" t="s">
        <v>126</v>
      </c>
      <c r="D67" s="51" t="s">
        <v>78</v>
      </c>
      <c r="E67" s="52">
        <v>1</v>
      </c>
      <c r="F67" s="53"/>
      <c r="G67" s="54">
        <f>E67*F67</f>
        <v>0</v>
      </c>
      <c r="H67" s="55"/>
      <c r="I67" s="54">
        <f>E67*H67</f>
        <v>0</v>
      </c>
      <c r="J67" s="56">
        <v>1.2E-2</v>
      </c>
      <c r="K67" s="57">
        <f>E67*J67</f>
        <v>1.2E-2</v>
      </c>
      <c r="L67" s="56">
        <v>0</v>
      </c>
      <c r="M67" s="58">
        <f>E67*L67</f>
        <v>0</v>
      </c>
    </row>
    <row r="68" spans="1:13" s="1" customFormat="1" ht="9.75" x14ac:dyDescent="0.2">
      <c r="A68" s="48">
        <f>A67+1</f>
        <v>37</v>
      </c>
      <c r="B68" s="49" t="s">
        <v>127</v>
      </c>
      <c r="C68" s="50" t="s">
        <v>128</v>
      </c>
      <c r="D68" s="51" t="s">
        <v>129</v>
      </c>
      <c r="E68" s="56">
        <v>0.16030688000000004</v>
      </c>
      <c r="F68" s="53"/>
      <c r="G68" s="54">
        <f>E68*F68</f>
        <v>0</v>
      </c>
      <c r="H68" s="55"/>
      <c r="I68" s="54">
        <f>E68*H68</f>
        <v>0</v>
      </c>
      <c r="J68" s="56">
        <v>0</v>
      </c>
      <c r="K68" s="57">
        <f>E68*J68</f>
        <v>0</v>
      </c>
      <c r="L68" s="56">
        <v>0</v>
      </c>
      <c r="M68" s="58">
        <f>E68*L68</f>
        <v>0</v>
      </c>
    </row>
    <row r="69" spans="1:13" s="31" customFormat="1" ht="11.25" x14ac:dyDescent="0.2">
      <c r="A69" s="68"/>
      <c r="B69" s="69">
        <v>732</v>
      </c>
      <c r="C69" s="70" t="s">
        <v>130</v>
      </c>
      <c r="D69" s="71"/>
      <c r="E69" s="71"/>
      <c r="F69" s="72"/>
      <c r="G69" s="73">
        <f>SUM(G55:G68)</f>
        <v>0</v>
      </c>
      <c r="H69" s="74"/>
      <c r="I69" s="75">
        <f>SUM(I55:I68)</f>
        <v>0</v>
      </c>
      <c r="J69" s="74"/>
      <c r="K69" s="76">
        <f>SUM(K55:K68)</f>
        <v>0.16030688000000004</v>
      </c>
      <c r="L69" s="74"/>
      <c r="M69" s="77">
        <f>SUM(M55:M68)</f>
        <v>0</v>
      </c>
    </row>
    <row r="70" spans="1:13" s="31" customFormat="1" ht="11.25" x14ac:dyDescent="0.2">
      <c r="A70" s="41"/>
      <c r="B70" s="42" t="s">
        <v>131</v>
      </c>
      <c r="C70" s="43" t="s">
        <v>132</v>
      </c>
      <c r="D70" s="40"/>
      <c r="E70" s="40"/>
      <c r="F70" s="44"/>
      <c r="G70" s="45"/>
      <c r="H70" s="46"/>
      <c r="I70" s="39"/>
      <c r="J70" s="46"/>
      <c r="K70" s="45"/>
      <c r="L70" s="46"/>
      <c r="M70" s="47"/>
    </row>
    <row r="71" spans="1:13" s="1" customFormat="1" ht="9.75" x14ac:dyDescent="0.2">
      <c r="A71" s="48">
        <f>A68+1</f>
        <v>38</v>
      </c>
      <c r="B71" s="49" t="s">
        <v>133</v>
      </c>
      <c r="C71" s="50" t="s">
        <v>134</v>
      </c>
      <c r="D71" s="51" t="s">
        <v>49</v>
      </c>
      <c r="E71" s="52">
        <v>15</v>
      </c>
      <c r="F71" s="53"/>
      <c r="G71" s="54">
        <f>E71*F71</f>
        <v>0</v>
      </c>
      <c r="H71" s="55"/>
      <c r="I71" s="54">
        <f>E71*H71</f>
        <v>0</v>
      </c>
      <c r="J71" s="56">
        <v>7.4337240000000001E-3</v>
      </c>
      <c r="K71" s="57">
        <f>E71*J71</f>
        <v>0.11150586</v>
      </c>
      <c r="L71" s="56">
        <v>0</v>
      </c>
      <c r="M71" s="58">
        <f>E71*L71</f>
        <v>0</v>
      </c>
    </row>
    <row r="72" spans="1:13" s="1" customFormat="1" ht="9.75" x14ac:dyDescent="0.2">
      <c r="A72" s="48">
        <f>A71+1</f>
        <v>39</v>
      </c>
      <c r="B72" s="49" t="s">
        <v>135</v>
      </c>
      <c r="C72" s="50" t="s">
        <v>136</v>
      </c>
      <c r="D72" s="51" t="s">
        <v>49</v>
      </c>
      <c r="E72" s="52">
        <v>10</v>
      </c>
      <c r="F72" s="53"/>
      <c r="G72" s="54">
        <f>E72*F72</f>
        <v>0</v>
      </c>
      <c r="H72" s="55"/>
      <c r="I72" s="54">
        <f>E72*H72</f>
        <v>0</v>
      </c>
      <c r="J72" s="56">
        <v>9.5923780000000004E-3</v>
      </c>
      <c r="K72" s="57">
        <f>E72*J72</f>
        <v>9.592378E-2</v>
      </c>
      <c r="L72" s="56">
        <v>0</v>
      </c>
      <c r="M72" s="58">
        <f>E72*L72</f>
        <v>0</v>
      </c>
    </row>
    <row r="73" spans="1:13" s="1" customFormat="1" ht="9.75" x14ac:dyDescent="0.2">
      <c r="A73" s="48">
        <f>A72+1</f>
        <v>40</v>
      </c>
      <c r="B73" s="49" t="s">
        <v>137</v>
      </c>
      <c r="C73" s="50" t="s">
        <v>138</v>
      </c>
      <c r="D73" s="51" t="s">
        <v>49</v>
      </c>
      <c r="E73" s="52">
        <v>15</v>
      </c>
      <c r="F73" s="53"/>
      <c r="G73" s="54">
        <f>E73*F73</f>
        <v>0</v>
      </c>
      <c r="H73" s="55"/>
      <c r="I73" s="54">
        <f>E73*H73</f>
        <v>0</v>
      </c>
      <c r="J73" s="56">
        <v>1.3421706E-2</v>
      </c>
      <c r="K73" s="57">
        <f>E73*J73</f>
        <v>0.20132559</v>
      </c>
      <c r="L73" s="56">
        <v>0</v>
      </c>
      <c r="M73" s="58">
        <f>E73*L73</f>
        <v>0</v>
      </c>
    </row>
    <row r="74" spans="1:13" s="1" customFormat="1" ht="9.75" x14ac:dyDescent="0.2">
      <c r="A74" s="48">
        <f>A73+1</f>
        <v>41</v>
      </c>
      <c r="B74" s="49" t="s">
        <v>139</v>
      </c>
      <c r="C74" s="50" t="s">
        <v>140</v>
      </c>
      <c r="D74" s="51" t="s">
        <v>49</v>
      </c>
      <c r="E74" s="52">
        <v>430</v>
      </c>
      <c r="F74" s="53"/>
      <c r="G74" s="54">
        <f>E74*F74</f>
        <v>0</v>
      </c>
      <c r="H74" s="55"/>
      <c r="I74" s="54">
        <f>E74*H74</f>
        <v>0</v>
      </c>
      <c r="J74" s="56">
        <v>7.81516E-4</v>
      </c>
      <c r="K74" s="57">
        <f>E74*J74</f>
        <v>0.33605188000000003</v>
      </c>
      <c r="L74" s="56">
        <v>0</v>
      </c>
      <c r="M74" s="58">
        <f>E74*L74</f>
        <v>0</v>
      </c>
    </row>
    <row r="75" spans="1:13" s="1" customFormat="1" ht="9.75" x14ac:dyDescent="0.2">
      <c r="A75" s="48">
        <f>A74+1</f>
        <v>42</v>
      </c>
      <c r="B75" s="49" t="s">
        <v>141</v>
      </c>
      <c r="C75" s="50" t="s">
        <v>142</v>
      </c>
      <c r="D75" s="51" t="s">
        <v>49</v>
      </c>
      <c r="E75" s="52">
        <v>300</v>
      </c>
      <c r="F75" s="53"/>
      <c r="G75" s="54">
        <f>E75*F75</f>
        <v>0</v>
      </c>
      <c r="H75" s="55"/>
      <c r="I75" s="54">
        <f>E75*H75</f>
        <v>0</v>
      </c>
      <c r="J75" s="56">
        <v>9.3257599999999996E-4</v>
      </c>
      <c r="K75" s="57">
        <f>E75*J75</f>
        <v>0.27977279999999999</v>
      </c>
      <c r="L75" s="56">
        <v>0</v>
      </c>
      <c r="M75" s="58">
        <f>E75*L75</f>
        <v>0</v>
      </c>
    </row>
    <row r="76" spans="1:13" s="1" customFormat="1" ht="9.75" x14ac:dyDescent="0.2">
      <c r="A76" s="48">
        <f>A75+1</f>
        <v>43</v>
      </c>
      <c r="B76" s="49" t="s">
        <v>143</v>
      </c>
      <c r="C76" s="50" t="s">
        <v>144</v>
      </c>
      <c r="D76" s="51" t="s">
        <v>49</v>
      </c>
      <c r="E76" s="52">
        <v>110</v>
      </c>
      <c r="F76" s="53"/>
      <c r="G76" s="54">
        <f>E76*F76</f>
        <v>0</v>
      </c>
      <c r="H76" s="55"/>
      <c r="I76" s="54">
        <f>E76*H76</f>
        <v>0</v>
      </c>
      <c r="J76" s="56">
        <v>1.280336E-3</v>
      </c>
      <c r="K76" s="57">
        <f>E76*J76</f>
        <v>0.14083696000000001</v>
      </c>
      <c r="L76" s="56">
        <v>0</v>
      </c>
      <c r="M76" s="58">
        <f>E76*L76</f>
        <v>0</v>
      </c>
    </row>
    <row r="77" spans="1:13" s="1" customFormat="1" ht="9.75" x14ac:dyDescent="0.2">
      <c r="A77" s="48">
        <f>A76+1</f>
        <v>44</v>
      </c>
      <c r="B77" s="49" t="s">
        <v>145</v>
      </c>
      <c r="C77" s="50" t="s">
        <v>146</v>
      </c>
      <c r="D77" s="51" t="s">
        <v>49</v>
      </c>
      <c r="E77" s="52">
        <v>260</v>
      </c>
      <c r="F77" s="53"/>
      <c r="G77" s="54">
        <f>E77*F77</f>
        <v>0</v>
      </c>
      <c r="H77" s="55"/>
      <c r="I77" s="54">
        <f>E77*H77</f>
        <v>0</v>
      </c>
      <c r="J77" s="56">
        <v>1.552896E-3</v>
      </c>
      <c r="K77" s="57">
        <f>E77*J77</f>
        <v>0.40375295999999999</v>
      </c>
      <c r="L77" s="56">
        <v>0</v>
      </c>
      <c r="M77" s="58">
        <f>E77*L77</f>
        <v>0</v>
      </c>
    </row>
    <row r="78" spans="1:13" s="1" customFormat="1" ht="9.75" x14ac:dyDescent="0.2">
      <c r="A78" s="48">
        <f>A77+1</f>
        <v>45</v>
      </c>
      <c r="B78" s="49" t="s">
        <v>147</v>
      </c>
      <c r="C78" s="50" t="s">
        <v>148</v>
      </c>
      <c r="D78" s="51" t="s">
        <v>49</v>
      </c>
      <c r="E78" s="52">
        <v>185</v>
      </c>
      <c r="F78" s="53"/>
      <c r="G78" s="54">
        <f>E78*F78</f>
        <v>0</v>
      </c>
      <c r="H78" s="55"/>
      <c r="I78" s="54">
        <f>E78*H78</f>
        <v>0</v>
      </c>
      <c r="J78" s="56">
        <v>1.897536E-3</v>
      </c>
      <c r="K78" s="57">
        <f>E78*J78</f>
        <v>0.35104415999999999</v>
      </c>
      <c r="L78" s="56">
        <v>0</v>
      </c>
      <c r="M78" s="58">
        <f>E78*L78</f>
        <v>0</v>
      </c>
    </row>
    <row r="79" spans="1:13" s="1" customFormat="1" ht="9.75" x14ac:dyDescent="0.2">
      <c r="A79" s="48">
        <f>A78+1</f>
        <v>46</v>
      </c>
      <c r="B79" s="49" t="s">
        <v>149</v>
      </c>
      <c r="C79" s="50" t="s">
        <v>150</v>
      </c>
      <c r="D79" s="51" t="s">
        <v>49</v>
      </c>
      <c r="E79" s="52">
        <v>135</v>
      </c>
      <c r="F79" s="53"/>
      <c r="G79" s="54">
        <f>E79*F79</f>
        <v>0</v>
      </c>
      <c r="H79" s="55"/>
      <c r="I79" s="54">
        <f>E79*H79</f>
        <v>0</v>
      </c>
      <c r="J79" s="56">
        <v>2.3639759999999998E-3</v>
      </c>
      <c r="K79" s="57">
        <f>E79*J79</f>
        <v>0.31913675999999996</v>
      </c>
      <c r="L79" s="56">
        <v>0</v>
      </c>
      <c r="M79" s="58">
        <f>E79*L79</f>
        <v>0</v>
      </c>
    </row>
    <row r="80" spans="1:13" s="1" customFormat="1" ht="9.75" x14ac:dyDescent="0.2">
      <c r="A80" s="48">
        <f>A79+1</f>
        <v>47</v>
      </c>
      <c r="B80" s="49" t="s">
        <v>151</v>
      </c>
      <c r="C80" s="50" t="s">
        <v>152</v>
      </c>
      <c r="D80" s="51" t="s">
        <v>78</v>
      </c>
      <c r="E80" s="52">
        <v>66</v>
      </c>
      <c r="F80" s="53"/>
      <c r="G80" s="54">
        <f>E80*F80</f>
        <v>0</v>
      </c>
      <c r="H80" s="55"/>
      <c r="I80" s="54">
        <f>E80*H80</f>
        <v>0</v>
      </c>
      <c r="J80" s="56">
        <v>0</v>
      </c>
      <c r="K80" s="57">
        <f>E80*J80</f>
        <v>0</v>
      </c>
      <c r="L80" s="56">
        <v>0</v>
      </c>
      <c r="M80" s="58">
        <f>E80*L80</f>
        <v>0</v>
      </c>
    </row>
    <row r="81" spans="1:13" s="1" customFormat="1" ht="9.75" x14ac:dyDescent="0.2">
      <c r="A81" s="48">
        <f>A80+1</f>
        <v>48</v>
      </c>
      <c r="B81" s="49" t="s">
        <v>153</v>
      </c>
      <c r="C81" s="50" t="s">
        <v>154</v>
      </c>
      <c r="D81" s="51" t="s">
        <v>155</v>
      </c>
      <c r="E81" s="52">
        <v>6</v>
      </c>
      <c r="F81" s="53"/>
      <c r="G81" s="54">
        <f>E81*F81</f>
        <v>0</v>
      </c>
      <c r="H81" s="55"/>
      <c r="I81" s="54">
        <f>E81*H81</f>
        <v>0</v>
      </c>
      <c r="J81" s="56">
        <v>0</v>
      </c>
      <c r="K81" s="57">
        <f>E81*J81</f>
        <v>0</v>
      </c>
      <c r="L81" s="56">
        <v>0</v>
      </c>
      <c r="M81" s="58">
        <f>E81*L81</f>
        <v>0</v>
      </c>
    </row>
    <row r="82" spans="1:13" s="1" customFormat="1" ht="9.75" x14ac:dyDescent="0.2">
      <c r="A82" s="48">
        <f>A81+1</f>
        <v>49</v>
      </c>
      <c r="B82" s="49" t="s">
        <v>156</v>
      </c>
      <c r="C82" s="50" t="s">
        <v>157</v>
      </c>
      <c r="D82" s="51" t="s">
        <v>155</v>
      </c>
      <c r="E82" s="52">
        <v>4</v>
      </c>
      <c r="F82" s="53"/>
      <c r="G82" s="54">
        <f>E82*F82</f>
        <v>0</v>
      </c>
      <c r="H82" s="55"/>
      <c r="I82" s="54">
        <f>E82*H82</f>
        <v>0</v>
      </c>
      <c r="J82" s="56">
        <v>0</v>
      </c>
      <c r="K82" s="57">
        <f>E82*J82</f>
        <v>0</v>
      </c>
      <c r="L82" s="56">
        <v>0</v>
      </c>
      <c r="M82" s="58">
        <f>E82*L82</f>
        <v>0</v>
      </c>
    </row>
    <row r="83" spans="1:13" s="1" customFormat="1" ht="9.75" x14ac:dyDescent="0.2">
      <c r="A83" s="48">
        <f>A82+1</f>
        <v>50</v>
      </c>
      <c r="B83" s="49" t="s">
        <v>158</v>
      </c>
      <c r="C83" s="50" t="s">
        <v>159</v>
      </c>
      <c r="D83" s="51" t="s">
        <v>155</v>
      </c>
      <c r="E83" s="52">
        <v>2</v>
      </c>
      <c r="F83" s="53"/>
      <c r="G83" s="54">
        <f>E83*F83</f>
        <v>0</v>
      </c>
      <c r="H83" s="55"/>
      <c r="I83" s="54">
        <f>E83*H83</f>
        <v>0</v>
      </c>
      <c r="J83" s="56">
        <v>0</v>
      </c>
      <c r="K83" s="57">
        <f>E83*J83</f>
        <v>0</v>
      </c>
      <c r="L83" s="56">
        <v>0</v>
      </c>
      <c r="M83" s="58">
        <f>E83*L83</f>
        <v>0</v>
      </c>
    </row>
    <row r="84" spans="1:13" s="1" customFormat="1" ht="9.75" x14ac:dyDescent="0.2">
      <c r="A84" s="48">
        <f>A83+1</f>
        <v>51</v>
      </c>
      <c r="B84" s="49" t="s">
        <v>160</v>
      </c>
      <c r="C84" s="50" t="s">
        <v>161</v>
      </c>
      <c r="D84" s="51" t="s">
        <v>155</v>
      </c>
      <c r="E84" s="52">
        <v>2</v>
      </c>
      <c r="F84" s="53"/>
      <c r="G84" s="54">
        <f>E84*F84</f>
        <v>0</v>
      </c>
      <c r="H84" s="55"/>
      <c r="I84" s="54">
        <f>E84*H84</f>
        <v>0</v>
      </c>
      <c r="J84" s="56">
        <v>1.7252000000000001E-3</v>
      </c>
      <c r="K84" s="57">
        <f>E84*J84</f>
        <v>3.4504000000000002E-3</v>
      </c>
      <c r="L84" s="56">
        <v>0</v>
      </c>
      <c r="M84" s="58">
        <f>E84*L84</f>
        <v>0</v>
      </c>
    </row>
    <row r="85" spans="1:13" s="1" customFormat="1" ht="9.75" x14ac:dyDescent="0.2">
      <c r="A85" s="48">
        <f>A84+1</f>
        <v>52</v>
      </c>
      <c r="B85" s="49" t="s">
        <v>162</v>
      </c>
      <c r="C85" s="50" t="s">
        <v>163</v>
      </c>
      <c r="D85" s="51" t="s">
        <v>49</v>
      </c>
      <c r="E85" s="52">
        <v>1420</v>
      </c>
      <c r="F85" s="53"/>
      <c r="G85" s="54">
        <f>E85*F85</f>
        <v>0</v>
      </c>
      <c r="H85" s="55"/>
      <c r="I85" s="54">
        <f>E85*H85</f>
        <v>0</v>
      </c>
      <c r="J85" s="56">
        <v>0</v>
      </c>
      <c r="K85" s="57">
        <f>E85*J85</f>
        <v>0</v>
      </c>
      <c r="L85" s="56">
        <v>0</v>
      </c>
      <c r="M85" s="58">
        <f>E85*L85</f>
        <v>0</v>
      </c>
    </row>
    <row r="86" spans="1:13" s="1" customFormat="1" ht="9.75" x14ac:dyDescent="0.2">
      <c r="A86" s="48">
        <f>A85+1</f>
        <v>53</v>
      </c>
      <c r="B86" s="49" t="s">
        <v>164</v>
      </c>
      <c r="C86" s="50" t="s">
        <v>165</v>
      </c>
      <c r="D86" s="51" t="s">
        <v>49</v>
      </c>
      <c r="E86" s="52">
        <v>15</v>
      </c>
      <c r="F86" s="53"/>
      <c r="G86" s="54">
        <f>E86*F86</f>
        <v>0</v>
      </c>
      <c r="H86" s="55"/>
      <c r="I86" s="54">
        <f>E86*H86</f>
        <v>0</v>
      </c>
      <c r="J86" s="56">
        <v>0</v>
      </c>
      <c r="K86" s="57">
        <f>E86*J86</f>
        <v>0</v>
      </c>
      <c r="L86" s="56">
        <v>0</v>
      </c>
      <c r="M86" s="58">
        <f>E86*L86</f>
        <v>0</v>
      </c>
    </row>
    <row r="87" spans="1:13" s="1" customFormat="1" ht="9.75" x14ac:dyDescent="0.2">
      <c r="A87" s="48">
        <f>A86+1</f>
        <v>54</v>
      </c>
      <c r="B87" s="49" t="s">
        <v>166</v>
      </c>
      <c r="C87" s="50" t="s">
        <v>167</v>
      </c>
      <c r="D87" s="51" t="s">
        <v>49</v>
      </c>
      <c r="E87" s="52">
        <v>25</v>
      </c>
      <c r="F87" s="53"/>
      <c r="G87" s="54">
        <f>E87*F87</f>
        <v>0</v>
      </c>
      <c r="H87" s="55"/>
      <c r="I87" s="54">
        <f>E87*H87</f>
        <v>0</v>
      </c>
      <c r="J87" s="56">
        <v>0</v>
      </c>
      <c r="K87" s="57">
        <f>E87*J87</f>
        <v>0</v>
      </c>
      <c r="L87" s="56">
        <v>0</v>
      </c>
      <c r="M87" s="58">
        <f>E87*L87</f>
        <v>0</v>
      </c>
    </row>
    <row r="88" spans="1:13" s="1" customFormat="1" ht="9.75" x14ac:dyDescent="0.2">
      <c r="A88" s="48">
        <f>A87+1</f>
        <v>55</v>
      </c>
      <c r="B88" s="49" t="s">
        <v>168</v>
      </c>
      <c r="C88" s="50" t="s">
        <v>169</v>
      </c>
      <c r="D88" s="51" t="s">
        <v>155</v>
      </c>
      <c r="E88" s="52">
        <v>26</v>
      </c>
      <c r="F88" s="53"/>
      <c r="G88" s="54">
        <f>E88*F88</f>
        <v>0</v>
      </c>
      <c r="H88" s="55"/>
      <c r="I88" s="54">
        <f>E88*H88</f>
        <v>0</v>
      </c>
      <c r="J88" s="56">
        <v>1.8760000000000001E-3</v>
      </c>
      <c r="K88" s="57">
        <f>E88*J88</f>
        <v>4.8776E-2</v>
      </c>
      <c r="L88" s="56">
        <v>0</v>
      </c>
      <c r="M88" s="58">
        <f>E88*L88</f>
        <v>0</v>
      </c>
    </row>
    <row r="89" spans="1:13" s="1" customFormat="1" ht="9.75" x14ac:dyDescent="0.2">
      <c r="A89" s="48">
        <f>A88+1</f>
        <v>56</v>
      </c>
      <c r="B89" s="49" t="s">
        <v>170</v>
      </c>
      <c r="C89" s="50" t="s">
        <v>171</v>
      </c>
      <c r="D89" s="51" t="s">
        <v>102</v>
      </c>
      <c r="E89" s="52">
        <v>1</v>
      </c>
      <c r="F89" s="53"/>
      <c r="G89" s="54">
        <f>E89*F89</f>
        <v>0</v>
      </c>
      <c r="H89" s="55"/>
      <c r="I89" s="54">
        <f>E89*H89</f>
        <v>0</v>
      </c>
      <c r="J89" s="56">
        <v>1E-4</v>
      </c>
      <c r="K89" s="57">
        <f>E89*J89</f>
        <v>1E-4</v>
      </c>
      <c r="L89" s="56">
        <v>0</v>
      </c>
      <c r="M89" s="58">
        <f>E89*L89</f>
        <v>0</v>
      </c>
    </row>
    <row r="90" spans="1:13" s="1" customFormat="1" ht="19.5" x14ac:dyDescent="0.2">
      <c r="A90" s="48">
        <f>A89+1</f>
        <v>57</v>
      </c>
      <c r="B90" s="49" t="s">
        <v>172</v>
      </c>
      <c r="C90" s="50" t="s">
        <v>173</v>
      </c>
      <c r="D90" s="51" t="s">
        <v>91</v>
      </c>
      <c r="E90" s="52">
        <v>435</v>
      </c>
      <c r="F90" s="53"/>
      <c r="G90" s="54">
        <f>E90*F90</f>
        <v>0</v>
      </c>
      <c r="H90" s="55"/>
      <c r="I90" s="54">
        <f>E90*H90</f>
        <v>0</v>
      </c>
      <c r="J90" s="56">
        <v>5.0000000000000001E-4</v>
      </c>
      <c r="K90" s="57">
        <f>E90*J90</f>
        <v>0.2175</v>
      </c>
      <c r="L90" s="56">
        <v>0</v>
      </c>
      <c r="M90" s="58">
        <f>E90*L90</f>
        <v>0</v>
      </c>
    </row>
    <row r="91" spans="1:13" s="1" customFormat="1" ht="9.75" x14ac:dyDescent="0.2">
      <c r="A91" s="48">
        <f>A90+1</f>
        <v>58</v>
      </c>
      <c r="B91" s="49" t="s">
        <v>174</v>
      </c>
      <c r="C91" s="50" t="s">
        <v>175</v>
      </c>
      <c r="D91" s="51" t="s">
        <v>49</v>
      </c>
      <c r="E91" s="52">
        <v>2090</v>
      </c>
      <c r="F91" s="53"/>
      <c r="G91" s="54">
        <f>E91*F91</f>
        <v>0</v>
      </c>
      <c r="H91" s="55"/>
      <c r="I91" s="54">
        <f>E91*H91</f>
        <v>0</v>
      </c>
      <c r="J91" s="56">
        <v>5.0000000000000001E-4</v>
      </c>
      <c r="K91" s="57">
        <f>E91*J91</f>
        <v>1.0449999999999999</v>
      </c>
      <c r="L91" s="56">
        <v>0</v>
      </c>
      <c r="M91" s="58">
        <f>E91*L91</f>
        <v>0</v>
      </c>
    </row>
    <row r="92" spans="1:13" s="1" customFormat="1" ht="9.75" x14ac:dyDescent="0.2">
      <c r="A92" s="48">
        <f>A91+1</f>
        <v>59</v>
      </c>
      <c r="B92" s="49" t="s">
        <v>176</v>
      </c>
      <c r="C92" s="50" t="s">
        <v>177</v>
      </c>
      <c r="D92" s="51" t="s">
        <v>49</v>
      </c>
      <c r="E92" s="52">
        <v>540</v>
      </c>
      <c r="F92" s="53"/>
      <c r="G92" s="54">
        <f>E92*F92</f>
        <v>0</v>
      </c>
      <c r="H92" s="55"/>
      <c r="I92" s="54">
        <f>E92*H92</f>
        <v>0</v>
      </c>
      <c r="J92" s="56">
        <v>0</v>
      </c>
      <c r="K92" s="57">
        <f>E92*J92</f>
        <v>0</v>
      </c>
      <c r="L92" s="56">
        <v>0</v>
      </c>
      <c r="M92" s="58">
        <f>E92*L92</f>
        <v>0</v>
      </c>
    </row>
    <row r="93" spans="1:13" s="1" customFormat="1" ht="9.75" x14ac:dyDescent="0.2">
      <c r="A93" s="48">
        <f>A92+1</f>
        <v>60</v>
      </c>
      <c r="B93" s="49" t="s">
        <v>178</v>
      </c>
      <c r="C93" s="50" t="s">
        <v>179</v>
      </c>
      <c r="D93" s="51" t="s">
        <v>78</v>
      </c>
      <c r="E93" s="52">
        <v>48</v>
      </c>
      <c r="F93" s="53"/>
      <c r="G93" s="54">
        <f>E93*F93</f>
        <v>0</v>
      </c>
      <c r="H93" s="55"/>
      <c r="I93" s="54">
        <f>E93*H93</f>
        <v>0</v>
      </c>
      <c r="J93" s="56">
        <v>0</v>
      </c>
      <c r="K93" s="57">
        <f>E93*J93</f>
        <v>0</v>
      </c>
      <c r="L93" s="56">
        <v>0</v>
      </c>
      <c r="M93" s="58">
        <f>E93*L93</f>
        <v>0</v>
      </c>
    </row>
    <row r="94" spans="1:13" s="1" customFormat="1" ht="9.75" x14ac:dyDescent="0.2">
      <c r="A94" s="48">
        <f>A93+1</f>
        <v>61</v>
      </c>
      <c r="B94" s="49" t="s">
        <v>180</v>
      </c>
      <c r="C94" s="50" t="s">
        <v>181</v>
      </c>
      <c r="D94" s="51" t="s">
        <v>78</v>
      </c>
      <c r="E94" s="52">
        <v>14</v>
      </c>
      <c r="F94" s="53"/>
      <c r="G94" s="54">
        <f>E94*F94</f>
        <v>0</v>
      </c>
      <c r="H94" s="55"/>
      <c r="I94" s="54">
        <f>E94*H94</f>
        <v>0</v>
      </c>
      <c r="J94" s="56">
        <v>0</v>
      </c>
      <c r="K94" s="57">
        <f>E94*J94</f>
        <v>0</v>
      </c>
      <c r="L94" s="56">
        <v>0</v>
      </c>
      <c r="M94" s="58">
        <f>E94*L94</f>
        <v>0</v>
      </c>
    </row>
    <row r="95" spans="1:13" s="1" customFormat="1" ht="9.75" x14ac:dyDescent="0.2">
      <c r="A95" s="48">
        <f>A94+1</f>
        <v>62</v>
      </c>
      <c r="B95" s="49" t="s">
        <v>182</v>
      </c>
      <c r="C95" s="50" t="s">
        <v>183</v>
      </c>
      <c r="D95" s="51" t="s">
        <v>49</v>
      </c>
      <c r="E95" s="52">
        <v>110</v>
      </c>
      <c r="F95" s="53"/>
      <c r="G95" s="54">
        <f>E95*F95</f>
        <v>0</v>
      </c>
      <c r="H95" s="55"/>
      <c r="I95" s="54">
        <f>E95*H95</f>
        <v>0</v>
      </c>
      <c r="J95" s="56">
        <v>0</v>
      </c>
      <c r="K95" s="57">
        <f>E95*J95</f>
        <v>0</v>
      </c>
      <c r="L95" s="56">
        <v>0</v>
      </c>
      <c r="M95" s="58">
        <f>E95*L95</f>
        <v>0</v>
      </c>
    </row>
    <row r="96" spans="1:13" s="1" customFormat="1" ht="19.5" x14ac:dyDescent="0.2">
      <c r="A96" s="48">
        <f>A95+1</f>
        <v>63</v>
      </c>
      <c r="B96" s="49" t="s">
        <v>184</v>
      </c>
      <c r="C96" s="50" t="s">
        <v>185</v>
      </c>
      <c r="D96" s="51" t="s">
        <v>78</v>
      </c>
      <c r="E96" s="52">
        <v>7</v>
      </c>
      <c r="F96" s="53"/>
      <c r="G96" s="54">
        <f>E96*F96</f>
        <v>0</v>
      </c>
      <c r="H96" s="55"/>
      <c r="I96" s="54">
        <f>E96*H96</f>
        <v>0</v>
      </c>
      <c r="J96" s="56">
        <v>0</v>
      </c>
      <c r="K96" s="57">
        <f>E96*J96</f>
        <v>0</v>
      </c>
      <c r="L96" s="56">
        <v>0</v>
      </c>
      <c r="M96" s="58">
        <f>E96*L96</f>
        <v>0</v>
      </c>
    </row>
    <row r="97" spans="1:13" s="1" customFormat="1" ht="9.75" x14ac:dyDescent="0.2">
      <c r="A97" s="48">
        <f>A96+1</f>
        <v>64</v>
      </c>
      <c r="B97" s="49" t="s">
        <v>186</v>
      </c>
      <c r="C97" s="50" t="s">
        <v>187</v>
      </c>
      <c r="D97" s="51" t="s">
        <v>78</v>
      </c>
      <c r="E97" s="52">
        <v>12</v>
      </c>
      <c r="F97" s="53"/>
      <c r="G97" s="54">
        <f>E97*F97</f>
        <v>0</v>
      </c>
      <c r="H97" s="55"/>
      <c r="I97" s="54">
        <f>E97*H97</f>
        <v>0</v>
      </c>
      <c r="J97" s="56">
        <v>0</v>
      </c>
      <c r="K97" s="57">
        <f>E97*J97</f>
        <v>0</v>
      </c>
      <c r="L97" s="56">
        <v>0</v>
      </c>
      <c r="M97" s="58">
        <f>E97*L97</f>
        <v>0</v>
      </c>
    </row>
    <row r="98" spans="1:13" s="1" customFormat="1" ht="19.5" x14ac:dyDescent="0.2">
      <c r="A98" s="48">
        <f>A97+1</f>
        <v>65</v>
      </c>
      <c r="B98" s="49" t="s">
        <v>188</v>
      </c>
      <c r="C98" s="50" t="s">
        <v>189</v>
      </c>
      <c r="D98" s="51" t="s">
        <v>78</v>
      </c>
      <c r="E98" s="52">
        <v>2</v>
      </c>
      <c r="F98" s="53"/>
      <c r="G98" s="54">
        <f>E98*F98</f>
        <v>0</v>
      </c>
      <c r="H98" s="55"/>
      <c r="I98" s="54">
        <f>E98*H98</f>
        <v>0</v>
      </c>
      <c r="J98" s="56">
        <v>0</v>
      </c>
      <c r="K98" s="57">
        <f>E98*J98</f>
        <v>0</v>
      </c>
      <c r="L98" s="56">
        <v>0</v>
      </c>
      <c r="M98" s="58">
        <f>E98*L98</f>
        <v>0</v>
      </c>
    </row>
    <row r="99" spans="1:13" s="1" customFormat="1" ht="19.5" x14ac:dyDescent="0.2">
      <c r="A99" s="48">
        <f>A98+1</f>
        <v>66</v>
      </c>
      <c r="B99" s="49" t="s">
        <v>190</v>
      </c>
      <c r="C99" s="50" t="s">
        <v>191</v>
      </c>
      <c r="D99" s="51" t="s">
        <v>78</v>
      </c>
      <c r="E99" s="52">
        <v>5</v>
      </c>
      <c r="F99" s="53"/>
      <c r="G99" s="54">
        <f>E99*F99</f>
        <v>0</v>
      </c>
      <c r="H99" s="55"/>
      <c r="I99" s="54">
        <f>E99*H99</f>
        <v>0</v>
      </c>
      <c r="J99" s="56">
        <v>0</v>
      </c>
      <c r="K99" s="57">
        <f>E99*J99</f>
        <v>0</v>
      </c>
      <c r="L99" s="56">
        <v>0</v>
      </c>
      <c r="M99" s="58">
        <f>E99*L99</f>
        <v>0</v>
      </c>
    </row>
    <row r="100" spans="1:13" s="1" customFormat="1" ht="19.5" x14ac:dyDescent="0.2">
      <c r="A100" s="48">
        <f>A99+1</f>
        <v>67</v>
      </c>
      <c r="B100" s="49" t="s">
        <v>192</v>
      </c>
      <c r="C100" s="50" t="s">
        <v>193</v>
      </c>
      <c r="D100" s="51" t="s">
        <v>102</v>
      </c>
      <c r="E100" s="52">
        <v>7</v>
      </c>
      <c r="F100" s="53"/>
      <c r="G100" s="54">
        <f>E100*F100</f>
        <v>0</v>
      </c>
      <c r="H100" s="55"/>
      <c r="I100" s="54">
        <f>E100*H100</f>
        <v>0</v>
      </c>
      <c r="J100" s="56">
        <v>0</v>
      </c>
      <c r="K100" s="57">
        <f>E100*J100</f>
        <v>0</v>
      </c>
      <c r="L100" s="56">
        <v>0</v>
      </c>
      <c r="M100" s="58">
        <f>E100*L100</f>
        <v>0</v>
      </c>
    </row>
    <row r="101" spans="1:13" s="1" customFormat="1" ht="9.75" x14ac:dyDescent="0.2">
      <c r="A101" s="48">
        <f>A100+1</f>
        <v>68</v>
      </c>
      <c r="B101" s="49" t="s">
        <v>194</v>
      </c>
      <c r="C101" s="50" t="s">
        <v>195</v>
      </c>
      <c r="D101" s="51" t="s">
        <v>78</v>
      </c>
      <c r="E101" s="52">
        <v>7</v>
      </c>
      <c r="F101" s="53"/>
      <c r="G101" s="54">
        <f>E101*F101</f>
        <v>0</v>
      </c>
      <c r="H101" s="55"/>
      <c r="I101" s="54">
        <f>E101*H101</f>
        <v>0</v>
      </c>
      <c r="J101" s="56">
        <v>0</v>
      </c>
      <c r="K101" s="57">
        <f>E101*J101</f>
        <v>0</v>
      </c>
      <c r="L101" s="56">
        <v>0</v>
      </c>
      <c r="M101" s="58">
        <f>E101*L101</f>
        <v>0</v>
      </c>
    </row>
    <row r="102" spans="1:13" s="1" customFormat="1" ht="9.75" x14ac:dyDescent="0.2">
      <c r="A102" s="48">
        <f>A101+1</f>
        <v>69</v>
      </c>
      <c r="B102" s="49" t="s">
        <v>196</v>
      </c>
      <c r="C102" s="50" t="s">
        <v>197</v>
      </c>
      <c r="D102" s="51" t="s">
        <v>129</v>
      </c>
      <c r="E102" s="56">
        <v>3.5541771500000006</v>
      </c>
      <c r="F102" s="53"/>
      <c r="G102" s="54">
        <f>E102*F102</f>
        <v>0</v>
      </c>
      <c r="H102" s="55"/>
      <c r="I102" s="54">
        <f>E102*H102</f>
        <v>0</v>
      </c>
      <c r="J102" s="56">
        <v>0</v>
      </c>
      <c r="K102" s="57">
        <f>E102*J102</f>
        <v>0</v>
      </c>
      <c r="L102" s="56">
        <v>0</v>
      </c>
      <c r="M102" s="58">
        <f>E102*L102</f>
        <v>0</v>
      </c>
    </row>
    <row r="103" spans="1:13" s="31" customFormat="1" ht="11.25" x14ac:dyDescent="0.2">
      <c r="A103" s="68"/>
      <c r="B103" s="69">
        <v>733</v>
      </c>
      <c r="C103" s="70" t="s">
        <v>198</v>
      </c>
      <c r="D103" s="71"/>
      <c r="E103" s="71"/>
      <c r="F103" s="72"/>
      <c r="G103" s="73">
        <f>SUM(G71:G102)</f>
        <v>0</v>
      </c>
      <c r="H103" s="74"/>
      <c r="I103" s="75">
        <f>SUM(I71:I102)</f>
        <v>0</v>
      </c>
      <c r="J103" s="74"/>
      <c r="K103" s="76">
        <f>SUM(K71:K102)</f>
        <v>3.5541771500000006</v>
      </c>
      <c r="L103" s="74"/>
      <c r="M103" s="77">
        <f>SUM(M71:M102)</f>
        <v>0</v>
      </c>
    </row>
    <row r="104" spans="1:13" s="31" customFormat="1" ht="11.25" x14ac:dyDescent="0.2">
      <c r="A104" s="41"/>
      <c r="B104" s="42" t="s">
        <v>199</v>
      </c>
      <c r="C104" s="43" t="s">
        <v>200</v>
      </c>
      <c r="D104" s="40"/>
      <c r="E104" s="40"/>
      <c r="F104" s="44"/>
      <c r="G104" s="45"/>
      <c r="H104" s="46"/>
      <c r="I104" s="39"/>
      <c r="J104" s="46"/>
      <c r="K104" s="45"/>
      <c r="L104" s="46"/>
      <c r="M104" s="47"/>
    </row>
    <row r="105" spans="1:13" s="1" customFormat="1" ht="9.75" x14ac:dyDescent="0.2">
      <c r="A105" s="48">
        <f>A102+1</f>
        <v>70</v>
      </c>
      <c r="B105" s="49" t="s">
        <v>201</v>
      </c>
      <c r="C105" s="50" t="s">
        <v>202</v>
      </c>
      <c r="D105" s="51" t="s">
        <v>78</v>
      </c>
      <c r="E105" s="52">
        <v>50</v>
      </c>
      <c r="F105" s="53"/>
      <c r="G105" s="54">
        <f>E105*F105</f>
        <v>0</v>
      </c>
      <c r="H105" s="55"/>
      <c r="I105" s="54">
        <f>E105*H105</f>
        <v>0</v>
      </c>
      <c r="J105" s="56">
        <v>3.0000000000000001E-5</v>
      </c>
      <c r="K105" s="57">
        <f>E105*J105</f>
        <v>1.5E-3</v>
      </c>
      <c r="L105" s="56">
        <v>0</v>
      </c>
      <c r="M105" s="58">
        <f>E105*L105</f>
        <v>0</v>
      </c>
    </row>
    <row r="106" spans="1:13" s="1" customFormat="1" ht="9.75" x14ac:dyDescent="0.2">
      <c r="A106" s="48">
        <f>A105+1</f>
        <v>71</v>
      </c>
      <c r="B106" s="49" t="s">
        <v>203</v>
      </c>
      <c r="C106" s="50" t="s">
        <v>204</v>
      </c>
      <c r="D106" s="51" t="s">
        <v>78</v>
      </c>
      <c r="E106" s="52">
        <v>30</v>
      </c>
      <c r="F106" s="53"/>
      <c r="G106" s="54">
        <f>E106*F106</f>
        <v>0</v>
      </c>
      <c r="H106" s="55"/>
      <c r="I106" s="54">
        <f>E106*H106</f>
        <v>0</v>
      </c>
      <c r="J106" s="56">
        <v>0</v>
      </c>
      <c r="K106" s="57">
        <f>E106*J106</f>
        <v>0</v>
      </c>
      <c r="L106" s="56">
        <v>0</v>
      </c>
      <c r="M106" s="58">
        <f>E106*L106</f>
        <v>0</v>
      </c>
    </row>
    <row r="107" spans="1:13" s="1" customFormat="1" ht="9.75" x14ac:dyDescent="0.2">
      <c r="A107" s="48">
        <f>A106+1</f>
        <v>72</v>
      </c>
      <c r="B107" s="49" t="s">
        <v>205</v>
      </c>
      <c r="C107" s="50" t="s">
        <v>206</v>
      </c>
      <c r="D107" s="51" t="s">
        <v>78</v>
      </c>
      <c r="E107" s="52">
        <v>20</v>
      </c>
      <c r="F107" s="53"/>
      <c r="G107" s="54">
        <f>E107*F107</f>
        <v>0</v>
      </c>
      <c r="H107" s="55"/>
      <c r="I107" s="54">
        <f>E107*H107</f>
        <v>0</v>
      </c>
      <c r="J107" s="56">
        <v>0</v>
      </c>
      <c r="K107" s="57">
        <f>E107*J107</f>
        <v>0</v>
      </c>
      <c r="L107" s="56">
        <v>0</v>
      </c>
      <c r="M107" s="58">
        <f>E107*L107</f>
        <v>0</v>
      </c>
    </row>
    <row r="108" spans="1:13" s="1" customFormat="1" ht="9.75" x14ac:dyDescent="0.2">
      <c r="A108" s="48">
        <f>A107+1</f>
        <v>73</v>
      </c>
      <c r="B108" s="49" t="s">
        <v>207</v>
      </c>
      <c r="C108" s="50" t="s">
        <v>208</v>
      </c>
      <c r="D108" s="51" t="s">
        <v>155</v>
      </c>
      <c r="E108" s="52">
        <v>10</v>
      </c>
      <c r="F108" s="53"/>
      <c r="G108" s="54">
        <f>E108*F108</f>
        <v>0</v>
      </c>
      <c r="H108" s="55"/>
      <c r="I108" s="54">
        <f>E108*H108</f>
        <v>0</v>
      </c>
      <c r="J108" s="56">
        <v>3.0000000000000001E-5</v>
      </c>
      <c r="K108" s="57">
        <f>E108*J108</f>
        <v>3.0000000000000003E-4</v>
      </c>
      <c r="L108" s="56">
        <v>0</v>
      </c>
      <c r="M108" s="58">
        <f>E108*L108</f>
        <v>0</v>
      </c>
    </row>
    <row r="109" spans="1:13" s="1" customFormat="1" ht="9.75" x14ac:dyDescent="0.2">
      <c r="A109" s="48">
        <f>A108+1</f>
        <v>74</v>
      </c>
      <c r="B109" s="49" t="s">
        <v>209</v>
      </c>
      <c r="C109" s="50" t="s">
        <v>210</v>
      </c>
      <c r="D109" s="51" t="s">
        <v>78</v>
      </c>
      <c r="E109" s="52">
        <v>10</v>
      </c>
      <c r="F109" s="53"/>
      <c r="G109" s="54">
        <f>E109*F109</f>
        <v>0</v>
      </c>
      <c r="H109" s="55"/>
      <c r="I109" s="54">
        <f>E109*H109</f>
        <v>0</v>
      </c>
      <c r="J109" s="56">
        <v>0</v>
      </c>
      <c r="K109" s="57">
        <f>E109*J109</f>
        <v>0</v>
      </c>
      <c r="L109" s="56">
        <v>0</v>
      </c>
      <c r="M109" s="58">
        <f>E109*L109</f>
        <v>0</v>
      </c>
    </row>
    <row r="110" spans="1:13" s="1" customFormat="1" ht="9.75" x14ac:dyDescent="0.2">
      <c r="A110" s="48">
        <f>A109+1</f>
        <v>75</v>
      </c>
      <c r="B110" s="49" t="s">
        <v>211</v>
      </c>
      <c r="C110" s="50" t="s">
        <v>212</v>
      </c>
      <c r="D110" s="51" t="s">
        <v>155</v>
      </c>
      <c r="E110" s="52">
        <v>7</v>
      </c>
      <c r="F110" s="53"/>
      <c r="G110" s="54">
        <f>E110*F110</f>
        <v>0</v>
      </c>
      <c r="H110" s="55"/>
      <c r="I110" s="54">
        <f>E110*H110</f>
        <v>0</v>
      </c>
      <c r="J110" s="56">
        <v>3.0000000000000001E-5</v>
      </c>
      <c r="K110" s="57">
        <f>E110*J110</f>
        <v>2.1000000000000001E-4</v>
      </c>
      <c r="L110" s="56">
        <v>0</v>
      </c>
      <c r="M110" s="58">
        <f>E110*L110</f>
        <v>0</v>
      </c>
    </row>
    <row r="111" spans="1:13" s="1" customFormat="1" ht="9.75" x14ac:dyDescent="0.2">
      <c r="A111" s="48">
        <f>A110+1</f>
        <v>76</v>
      </c>
      <c r="B111" s="49" t="s">
        <v>209</v>
      </c>
      <c r="C111" s="50" t="s">
        <v>213</v>
      </c>
      <c r="D111" s="51" t="s">
        <v>78</v>
      </c>
      <c r="E111" s="52">
        <v>1</v>
      </c>
      <c r="F111" s="53"/>
      <c r="G111" s="54">
        <f>E111*F111</f>
        <v>0</v>
      </c>
      <c r="H111" s="55"/>
      <c r="I111" s="54">
        <f>E111*H111</f>
        <v>0</v>
      </c>
      <c r="J111" s="56">
        <v>0</v>
      </c>
      <c r="K111" s="57">
        <f>E111*J111</f>
        <v>0</v>
      </c>
      <c r="L111" s="56">
        <v>0</v>
      </c>
      <c r="M111" s="58">
        <f>E111*L111</f>
        <v>0</v>
      </c>
    </row>
    <row r="112" spans="1:13" s="1" customFormat="1" ht="9.75" x14ac:dyDescent="0.2">
      <c r="A112" s="48">
        <f>A111+1</f>
        <v>77</v>
      </c>
      <c r="B112" s="49" t="s">
        <v>214</v>
      </c>
      <c r="C112" s="50" t="s">
        <v>215</v>
      </c>
      <c r="D112" s="51" t="s">
        <v>78</v>
      </c>
      <c r="E112" s="52">
        <v>6</v>
      </c>
      <c r="F112" s="53"/>
      <c r="G112" s="54">
        <f>E112*F112</f>
        <v>0</v>
      </c>
      <c r="H112" s="55"/>
      <c r="I112" s="54">
        <f>E112*H112</f>
        <v>0</v>
      </c>
      <c r="J112" s="56">
        <v>0</v>
      </c>
      <c r="K112" s="57">
        <f>E112*J112</f>
        <v>0</v>
      </c>
      <c r="L112" s="56">
        <v>0</v>
      </c>
      <c r="M112" s="58">
        <f>E112*L112</f>
        <v>0</v>
      </c>
    </row>
    <row r="113" spans="1:13" s="1" customFormat="1" ht="9.75" x14ac:dyDescent="0.2">
      <c r="A113" s="48">
        <f>A112+1</f>
        <v>78</v>
      </c>
      <c r="B113" s="49" t="s">
        <v>216</v>
      </c>
      <c r="C113" s="50" t="s">
        <v>217</v>
      </c>
      <c r="D113" s="51" t="s">
        <v>78</v>
      </c>
      <c r="E113" s="52">
        <v>69</v>
      </c>
      <c r="F113" s="53"/>
      <c r="G113" s="54">
        <f>E113*F113</f>
        <v>0</v>
      </c>
      <c r="H113" s="55"/>
      <c r="I113" s="54">
        <f>E113*H113</f>
        <v>0</v>
      </c>
      <c r="J113" s="56">
        <v>3.0000000000000001E-5</v>
      </c>
      <c r="K113" s="57">
        <f>E113*J113</f>
        <v>2.0700000000000002E-3</v>
      </c>
      <c r="L113" s="56">
        <v>0</v>
      </c>
      <c r="M113" s="58">
        <f>E113*L113</f>
        <v>0</v>
      </c>
    </row>
    <row r="114" spans="1:13" s="1" customFormat="1" ht="9.75" x14ac:dyDescent="0.2">
      <c r="A114" s="48">
        <f>A113+1</f>
        <v>79</v>
      </c>
      <c r="B114" s="49" t="s">
        <v>218</v>
      </c>
      <c r="C114" s="50" t="s">
        <v>219</v>
      </c>
      <c r="D114" s="51" t="s">
        <v>78</v>
      </c>
      <c r="E114" s="52">
        <v>23</v>
      </c>
      <c r="F114" s="53"/>
      <c r="G114" s="54">
        <f>E114*F114</f>
        <v>0</v>
      </c>
      <c r="H114" s="55"/>
      <c r="I114" s="54">
        <f>E114*H114</f>
        <v>0</v>
      </c>
      <c r="J114" s="56">
        <v>0</v>
      </c>
      <c r="K114" s="57">
        <f>E114*J114</f>
        <v>0</v>
      </c>
      <c r="L114" s="56">
        <v>0</v>
      </c>
      <c r="M114" s="58">
        <f>E114*L114</f>
        <v>0</v>
      </c>
    </row>
    <row r="115" spans="1:13" s="1" customFormat="1" ht="9.75" x14ac:dyDescent="0.2">
      <c r="A115" s="48">
        <f>A114+1</f>
        <v>80</v>
      </c>
      <c r="B115" s="49" t="s">
        <v>220</v>
      </c>
      <c r="C115" s="50" t="s">
        <v>221</v>
      </c>
      <c r="D115" s="51" t="s">
        <v>78</v>
      </c>
      <c r="E115" s="52">
        <v>2</v>
      </c>
      <c r="F115" s="53"/>
      <c r="G115" s="54">
        <f>E115*F115</f>
        <v>0</v>
      </c>
      <c r="H115" s="55"/>
      <c r="I115" s="54">
        <f>E115*H115</f>
        <v>0</v>
      </c>
      <c r="J115" s="56">
        <v>0</v>
      </c>
      <c r="K115" s="57">
        <f>E115*J115</f>
        <v>0</v>
      </c>
      <c r="L115" s="56">
        <v>0</v>
      </c>
      <c r="M115" s="58">
        <f>E115*L115</f>
        <v>0</v>
      </c>
    </row>
    <row r="116" spans="1:13" s="1" customFormat="1" ht="9.75" x14ac:dyDescent="0.2">
      <c r="A116" s="48">
        <f>A115+1</f>
        <v>81</v>
      </c>
      <c r="B116" s="49" t="s">
        <v>222</v>
      </c>
      <c r="C116" s="50" t="s">
        <v>223</v>
      </c>
      <c r="D116" s="51" t="s">
        <v>78</v>
      </c>
      <c r="E116" s="52">
        <v>23</v>
      </c>
      <c r="F116" s="53"/>
      <c r="G116" s="54">
        <f>E116*F116</f>
        <v>0</v>
      </c>
      <c r="H116" s="55"/>
      <c r="I116" s="54">
        <f>E116*H116</f>
        <v>0</v>
      </c>
      <c r="J116" s="56">
        <v>0</v>
      </c>
      <c r="K116" s="57">
        <f>E116*J116</f>
        <v>0</v>
      </c>
      <c r="L116" s="56">
        <v>0</v>
      </c>
      <c r="M116" s="58">
        <f>E116*L116</f>
        <v>0</v>
      </c>
    </row>
    <row r="117" spans="1:13" s="1" customFormat="1" ht="9.75" x14ac:dyDescent="0.2">
      <c r="A117" s="48">
        <f>A116+1</f>
        <v>82</v>
      </c>
      <c r="B117" s="49" t="s">
        <v>224</v>
      </c>
      <c r="C117" s="50" t="s">
        <v>225</v>
      </c>
      <c r="D117" s="51" t="s">
        <v>78</v>
      </c>
      <c r="E117" s="52">
        <v>2</v>
      </c>
      <c r="F117" s="53"/>
      <c r="G117" s="54">
        <f>E117*F117</f>
        <v>0</v>
      </c>
      <c r="H117" s="55"/>
      <c r="I117" s="54">
        <f>E117*H117</f>
        <v>0</v>
      </c>
      <c r="J117" s="56">
        <v>0</v>
      </c>
      <c r="K117" s="57">
        <f>E117*J117</f>
        <v>0</v>
      </c>
      <c r="L117" s="56">
        <v>0</v>
      </c>
      <c r="M117" s="58">
        <f>E117*L117</f>
        <v>0</v>
      </c>
    </row>
    <row r="118" spans="1:13" s="1" customFormat="1" ht="9.75" x14ac:dyDescent="0.2">
      <c r="A118" s="48">
        <f>A117+1</f>
        <v>83</v>
      </c>
      <c r="B118" s="49" t="s">
        <v>226</v>
      </c>
      <c r="C118" s="50" t="s">
        <v>227</v>
      </c>
      <c r="D118" s="51" t="s">
        <v>78</v>
      </c>
      <c r="E118" s="52">
        <v>1</v>
      </c>
      <c r="F118" s="53"/>
      <c r="G118" s="54">
        <f>E118*F118</f>
        <v>0</v>
      </c>
      <c r="H118" s="55"/>
      <c r="I118" s="54">
        <f>E118*H118</f>
        <v>0</v>
      </c>
      <c r="J118" s="56">
        <v>0</v>
      </c>
      <c r="K118" s="57">
        <f>E118*J118</f>
        <v>0</v>
      </c>
      <c r="L118" s="56">
        <v>0</v>
      </c>
      <c r="M118" s="58">
        <f>E118*L118</f>
        <v>0</v>
      </c>
    </row>
    <row r="119" spans="1:13" s="1" customFormat="1" ht="9.75" x14ac:dyDescent="0.2">
      <c r="A119" s="48">
        <f>A118+1</f>
        <v>84</v>
      </c>
      <c r="B119" s="49" t="s">
        <v>226</v>
      </c>
      <c r="C119" s="50" t="s">
        <v>228</v>
      </c>
      <c r="D119" s="51" t="s">
        <v>78</v>
      </c>
      <c r="E119" s="52">
        <v>2</v>
      </c>
      <c r="F119" s="53"/>
      <c r="G119" s="54">
        <f>E119*F119</f>
        <v>0</v>
      </c>
      <c r="H119" s="55"/>
      <c r="I119" s="54">
        <f>E119*H119</f>
        <v>0</v>
      </c>
      <c r="J119" s="56">
        <v>0</v>
      </c>
      <c r="K119" s="57">
        <f>E119*J119</f>
        <v>0</v>
      </c>
      <c r="L119" s="56">
        <v>0</v>
      </c>
      <c r="M119" s="58">
        <f>E119*L119</f>
        <v>0</v>
      </c>
    </row>
    <row r="120" spans="1:13" s="1" customFormat="1" ht="9.75" x14ac:dyDescent="0.2">
      <c r="A120" s="48">
        <f>A119+1</f>
        <v>85</v>
      </c>
      <c r="B120" s="49" t="s">
        <v>229</v>
      </c>
      <c r="C120" s="50" t="s">
        <v>230</v>
      </c>
      <c r="D120" s="51" t="s">
        <v>78</v>
      </c>
      <c r="E120" s="52">
        <v>6</v>
      </c>
      <c r="F120" s="53"/>
      <c r="G120" s="54">
        <f>E120*F120</f>
        <v>0</v>
      </c>
      <c r="H120" s="55"/>
      <c r="I120" s="54">
        <f>E120*H120</f>
        <v>0</v>
      </c>
      <c r="J120" s="56">
        <v>0</v>
      </c>
      <c r="K120" s="57">
        <f>E120*J120</f>
        <v>0</v>
      </c>
      <c r="L120" s="56">
        <v>0</v>
      </c>
      <c r="M120" s="58">
        <f>E120*L120</f>
        <v>0</v>
      </c>
    </row>
    <row r="121" spans="1:13" s="1" customFormat="1" ht="9.75" x14ac:dyDescent="0.2">
      <c r="A121" s="48">
        <f>A120+1</f>
        <v>86</v>
      </c>
      <c r="B121" s="49" t="s">
        <v>231</v>
      </c>
      <c r="C121" s="50" t="s">
        <v>232</v>
      </c>
      <c r="D121" s="51" t="s">
        <v>78</v>
      </c>
      <c r="E121" s="52">
        <v>1</v>
      </c>
      <c r="F121" s="53"/>
      <c r="G121" s="54">
        <f>E121*F121</f>
        <v>0</v>
      </c>
      <c r="H121" s="55"/>
      <c r="I121" s="54">
        <f>E121*H121</f>
        <v>0</v>
      </c>
      <c r="J121" s="56">
        <v>0</v>
      </c>
      <c r="K121" s="57">
        <f>E121*J121</f>
        <v>0</v>
      </c>
      <c r="L121" s="56">
        <v>0</v>
      </c>
      <c r="M121" s="58">
        <f>E121*L121</f>
        <v>0</v>
      </c>
    </row>
    <row r="122" spans="1:13" s="1" customFormat="1" ht="9.75" x14ac:dyDescent="0.2">
      <c r="A122" s="48">
        <f>A121+1</f>
        <v>87</v>
      </c>
      <c r="B122" s="49" t="s">
        <v>233</v>
      </c>
      <c r="C122" s="50" t="s">
        <v>234</v>
      </c>
      <c r="D122" s="51" t="s">
        <v>78</v>
      </c>
      <c r="E122" s="52">
        <v>7</v>
      </c>
      <c r="F122" s="53"/>
      <c r="G122" s="54">
        <f>E122*F122</f>
        <v>0</v>
      </c>
      <c r="H122" s="55"/>
      <c r="I122" s="54">
        <f>E122*H122</f>
        <v>0</v>
      </c>
      <c r="J122" s="56">
        <v>0</v>
      </c>
      <c r="K122" s="57">
        <f>E122*J122</f>
        <v>0</v>
      </c>
      <c r="L122" s="56">
        <v>0</v>
      </c>
      <c r="M122" s="58">
        <f>E122*L122</f>
        <v>0</v>
      </c>
    </row>
    <row r="123" spans="1:13" s="1" customFormat="1" ht="9.75" x14ac:dyDescent="0.2">
      <c r="A123" s="48">
        <f>A122+1</f>
        <v>88</v>
      </c>
      <c r="B123" s="49" t="s">
        <v>235</v>
      </c>
      <c r="C123" s="50" t="s">
        <v>236</v>
      </c>
      <c r="D123" s="51" t="s">
        <v>78</v>
      </c>
      <c r="E123" s="52">
        <v>1</v>
      </c>
      <c r="F123" s="53"/>
      <c r="G123" s="54">
        <f>E123*F123</f>
        <v>0</v>
      </c>
      <c r="H123" s="55"/>
      <c r="I123" s="54">
        <f>E123*H123</f>
        <v>0</v>
      </c>
      <c r="J123" s="56">
        <v>0</v>
      </c>
      <c r="K123" s="57">
        <f>E123*J123</f>
        <v>0</v>
      </c>
      <c r="L123" s="56">
        <v>0</v>
      </c>
      <c r="M123" s="58">
        <f>E123*L123</f>
        <v>0</v>
      </c>
    </row>
    <row r="124" spans="1:13" s="1" customFormat="1" ht="9.75" x14ac:dyDescent="0.2">
      <c r="A124" s="48">
        <f>A123+1</f>
        <v>89</v>
      </c>
      <c r="B124" s="49" t="s">
        <v>237</v>
      </c>
      <c r="C124" s="50" t="s">
        <v>238</v>
      </c>
      <c r="D124" s="51" t="s">
        <v>155</v>
      </c>
      <c r="E124" s="52">
        <v>18</v>
      </c>
      <c r="F124" s="53"/>
      <c r="G124" s="54">
        <f>E124*F124</f>
        <v>0</v>
      </c>
      <c r="H124" s="55"/>
      <c r="I124" s="54">
        <f>E124*H124</f>
        <v>0</v>
      </c>
      <c r="J124" s="56">
        <v>3.0000000000000001E-5</v>
      </c>
      <c r="K124" s="57">
        <f>E124*J124</f>
        <v>5.4000000000000001E-4</v>
      </c>
      <c r="L124" s="56">
        <v>0</v>
      </c>
      <c r="M124" s="58">
        <f>E124*L124</f>
        <v>0</v>
      </c>
    </row>
    <row r="125" spans="1:13" s="1" customFormat="1" ht="9.75" x14ac:dyDescent="0.2">
      <c r="A125" s="48">
        <f>A124+1</f>
        <v>90</v>
      </c>
      <c r="B125" s="49" t="s">
        <v>239</v>
      </c>
      <c r="C125" s="50" t="s">
        <v>240</v>
      </c>
      <c r="D125" s="51" t="s">
        <v>78</v>
      </c>
      <c r="E125" s="52">
        <v>6</v>
      </c>
      <c r="F125" s="53"/>
      <c r="G125" s="54">
        <f>E125*F125</f>
        <v>0</v>
      </c>
      <c r="H125" s="55"/>
      <c r="I125" s="54">
        <f>E125*H125</f>
        <v>0</v>
      </c>
      <c r="J125" s="56">
        <v>0</v>
      </c>
      <c r="K125" s="57">
        <f>E125*J125</f>
        <v>0</v>
      </c>
      <c r="L125" s="56">
        <v>0</v>
      </c>
      <c r="M125" s="58">
        <f>E125*L125</f>
        <v>0</v>
      </c>
    </row>
    <row r="126" spans="1:13" s="1" customFormat="1" ht="9.75" x14ac:dyDescent="0.2">
      <c r="A126" s="48">
        <f>A125+1</f>
        <v>91</v>
      </c>
      <c r="B126" s="49" t="s">
        <v>241</v>
      </c>
      <c r="C126" s="50" t="s">
        <v>242</v>
      </c>
      <c r="D126" s="51" t="s">
        <v>78</v>
      </c>
      <c r="E126" s="52">
        <v>1</v>
      </c>
      <c r="F126" s="53"/>
      <c r="G126" s="54">
        <f>E126*F126</f>
        <v>0</v>
      </c>
      <c r="H126" s="55"/>
      <c r="I126" s="54">
        <f>E126*H126</f>
        <v>0</v>
      </c>
      <c r="J126" s="56">
        <v>0</v>
      </c>
      <c r="K126" s="57">
        <f>E126*J126</f>
        <v>0</v>
      </c>
      <c r="L126" s="56">
        <v>0</v>
      </c>
      <c r="M126" s="58">
        <f>E126*L126</f>
        <v>0</v>
      </c>
    </row>
    <row r="127" spans="1:13" s="1" customFormat="1" ht="9.75" x14ac:dyDescent="0.2">
      <c r="A127" s="48">
        <f>A126+1</f>
        <v>92</v>
      </c>
      <c r="B127" s="49" t="s">
        <v>243</v>
      </c>
      <c r="C127" s="50" t="s">
        <v>244</v>
      </c>
      <c r="D127" s="51" t="s">
        <v>78</v>
      </c>
      <c r="E127" s="52">
        <v>8</v>
      </c>
      <c r="F127" s="53"/>
      <c r="G127" s="54">
        <f>E127*F127</f>
        <v>0</v>
      </c>
      <c r="H127" s="55"/>
      <c r="I127" s="54">
        <f>E127*H127</f>
        <v>0</v>
      </c>
      <c r="J127" s="56">
        <v>0</v>
      </c>
      <c r="K127" s="57">
        <f>E127*J127</f>
        <v>0</v>
      </c>
      <c r="L127" s="56">
        <v>0</v>
      </c>
      <c r="M127" s="58">
        <f>E127*L127</f>
        <v>0</v>
      </c>
    </row>
    <row r="128" spans="1:13" s="1" customFormat="1" ht="9.75" x14ac:dyDescent="0.2">
      <c r="A128" s="48">
        <f>A127+1</f>
        <v>93</v>
      </c>
      <c r="B128" s="49" t="s">
        <v>245</v>
      </c>
      <c r="C128" s="50" t="s">
        <v>246</v>
      </c>
      <c r="D128" s="51" t="s">
        <v>78</v>
      </c>
      <c r="E128" s="52">
        <v>1</v>
      </c>
      <c r="F128" s="53"/>
      <c r="G128" s="54">
        <f>E128*F128</f>
        <v>0</v>
      </c>
      <c r="H128" s="55"/>
      <c r="I128" s="54">
        <f>E128*H128</f>
        <v>0</v>
      </c>
      <c r="J128" s="56">
        <v>0</v>
      </c>
      <c r="K128" s="57">
        <f>E128*J128</f>
        <v>0</v>
      </c>
      <c r="L128" s="56">
        <v>0</v>
      </c>
      <c r="M128" s="58">
        <f>E128*L128</f>
        <v>0</v>
      </c>
    </row>
    <row r="129" spans="1:13" s="1" customFormat="1" ht="9.75" x14ac:dyDescent="0.2">
      <c r="A129" s="48">
        <f>A128+1</f>
        <v>94</v>
      </c>
      <c r="B129" s="49" t="s">
        <v>247</v>
      </c>
      <c r="C129" s="50" t="s">
        <v>248</v>
      </c>
      <c r="D129" s="51" t="s">
        <v>78</v>
      </c>
      <c r="E129" s="52">
        <v>1</v>
      </c>
      <c r="F129" s="53"/>
      <c r="G129" s="54">
        <f>E129*F129</f>
        <v>0</v>
      </c>
      <c r="H129" s="55"/>
      <c r="I129" s="54">
        <f>E129*H129</f>
        <v>0</v>
      </c>
      <c r="J129" s="56">
        <v>0</v>
      </c>
      <c r="K129" s="57">
        <f>E129*J129</f>
        <v>0</v>
      </c>
      <c r="L129" s="56">
        <v>0</v>
      </c>
      <c r="M129" s="58">
        <f>E129*L129</f>
        <v>0</v>
      </c>
    </row>
    <row r="130" spans="1:13" s="1" customFormat="1" ht="19.5" x14ac:dyDescent="0.2">
      <c r="A130" s="48">
        <f>A129+1</f>
        <v>95</v>
      </c>
      <c r="B130" s="49" t="s">
        <v>249</v>
      </c>
      <c r="C130" s="50" t="s">
        <v>250</v>
      </c>
      <c r="D130" s="51" t="s">
        <v>78</v>
      </c>
      <c r="E130" s="52">
        <v>1</v>
      </c>
      <c r="F130" s="53"/>
      <c r="G130" s="54">
        <f>E130*F130</f>
        <v>0</v>
      </c>
      <c r="H130" s="55"/>
      <c r="I130" s="54">
        <f>E130*H130</f>
        <v>0</v>
      </c>
      <c r="J130" s="56">
        <v>0</v>
      </c>
      <c r="K130" s="57">
        <f>E130*J130</f>
        <v>0</v>
      </c>
      <c r="L130" s="56">
        <v>0</v>
      </c>
      <c r="M130" s="58">
        <f>E130*L130</f>
        <v>0</v>
      </c>
    </row>
    <row r="131" spans="1:13" s="1" customFormat="1" ht="19.5" x14ac:dyDescent="0.2">
      <c r="A131" s="48">
        <f>A130+1</f>
        <v>96</v>
      </c>
      <c r="B131" s="49" t="s">
        <v>251</v>
      </c>
      <c r="C131" s="50" t="s">
        <v>252</v>
      </c>
      <c r="D131" s="51" t="s">
        <v>78</v>
      </c>
      <c r="E131" s="52">
        <v>3</v>
      </c>
      <c r="F131" s="53"/>
      <c r="G131" s="54">
        <f>E131*F131</f>
        <v>0</v>
      </c>
      <c r="H131" s="55"/>
      <c r="I131" s="54">
        <f>E131*H131</f>
        <v>0</v>
      </c>
      <c r="J131" s="56">
        <v>0</v>
      </c>
      <c r="K131" s="57">
        <f>E131*J131</f>
        <v>0</v>
      </c>
      <c r="L131" s="56">
        <v>0</v>
      </c>
      <c r="M131" s="58">
        <f>E131*L131</f>
        <v>0</v>
      </c>
    </row>
    <row r="132" spans="1:13" s="1" customFormat="1" ht="9.75" x14ac:dyDescent="0.2">
      <c r="A132" s="48">
        <f>A131+1</f>
        <v>97</v>
      </c>
      <c r="B132" s="49" t="s">
        <v>253</v>
      </c>
      <c r="C132" s="50" t="s">
        <v>254</v>
      </c>
      <c r="D132" s="51" t="s">
        <v>155</v>
      </c>
      <c r="E132" s="52">
        <v>8</v>
      </c>
      <c r="F132" s="53"/>
      <c r="G132" s="54">
        <f>E132*F132</f>
        <v>0</v>
      </c>
      <c r="H132" s="55"/>
      <c r="I132" s="54">
        <f>E132*H132</f>
        <v>0</v>
      </c>
      <c r="J132" s="56">
        <v>3.0000000000000001E-5</v>
      </c>
      <c r="K132" s="57">
        <f>E132*J132</f>
        <v>2.4000000000000001E-4</v>
      </c>
      <c r="L132" s="56">
        <v>0</v>
      </c>
      <c r="M132" s="58">
        <f>E132*L132</f>
        <v>0</v>
      </c>
    </row>
    <row r="133" spans="1:13" s="1" customFormat="1" ht="9.75" x14ac:dyDescent="0.2">
      <c r="A133" s="48">
        <f>A132+1</f>
        <v>98</v>
      </c>
      <c r="B133" s="49" t="s">
        <v>255</v>
      </c>
      <c r="C133" s="50" t="s">
        <v>256</v>
      </c>
      <c r="D133" s="51" t="s">
        <v>78</v>
      </c>
      <c r="E133" s="52">
        <v>1</v>
      </c>
      <c r="F133" s="53"/>
      <c r="G133" s="54">
        <f>E133*F133</f>
        <v>0</v>
      </c>
      <c r="H133" s="55"/>
      <c r="I133" s="54">
        <f>E133*H133</f>
        <v>0</v>
      </c>
      <c r="J133" s="56">
        <v>0</v>
      </c>
      <c r="K133" s="57">
        <f>E133*J133</f>
        <v>0</v>
      </c>
      <c r="L133" s="56">
        <v>0</v>
      </c>
      <c r="M133" s="58">
        <f>E133*L133</f>
        <v>0</v>
      </c>
    </row>
    <row r="134" spans="1:13" s="1" customFormat="1" ht="9.75" x14ac:dyDescent="0.2">
      <c r="A134" s="48">
        <f>A133+1</f>
        <v>99</v>
      </c>
      <c r="B134" s="49" t="s">
        <v>257</v>
      </c>
      <c r="C134" s="50" t="s">
        <v>258</v>
      </c>
      <c r="D134" s="51" t="s">
        <v>78</v>
      </c>
      <c r="E134" s="52">
        <v>6</v>
      </c>
      <c r="F134" s="53"/>
      <c r="G134" s="54">
        <f>E134*F134</f>
        <v>0</v>
      </c>
      <c r="H134" s="55"/>
      <c r="I134" s="54">
        <f>E134*H134</f>
        <v>0</v>
      </c>
      <c r="J134" s="56">
        <v>0</v>
      </c>
      <c r="K134" s="57">
        <f>E134*J134</f>
        <v>0</v>
      </c>
      <c r="L134" s="56">
        <v>0</v>
      </c>
      <c r="M134" s="58">
        <f>E134*L134</f>
        <v>0</v>
      </c>
    </row>
    <row r="135" spans="1:13" s="1" customFormat="1" ht="19.5" x14ac:dyDescent="0.2">
      <c r="A135" s="48">
        <f>A134+1</f>
        <v>100</v>
      </c>
      <c r="B135" s="49" t="s">
        <v>259</v>
      </c>
      <c r="C135" s="50" t="s">
        <v>260</v>
      </c>
      <c r="D135" s="51" t="s">
        <v>78</v>
      </c>
      <c r="E135" s="52">
        <v>1</v>
      </c>
      <c r="F135" s="53"/>
      <c r="G135" s="54">
        <f>E135*F135</f>
        <v>0</v>
      </c>
      <c r="H135" s="55"/>
      <c r="I135" s="54">
        <f>E135*H135</f>
        <v>0</v>
      </c>
      <c r="J135" s="56">
        <v>0</v>
      </c>
      <c r="K135" s="57">
        <f>E135*J135</f>
        <v>0</v>
      </c>
      <c r="L135" s="56">
        <v>0</v>
      </c>
      <c r="M135" s="58">
        <f>E135*L135</f>
        <v>0</v>
      </c>
    </row>
    <row r="136" spans="1:13" s="1" customFormat="1" ht="9.75" x14ac:dyDescent="0.2">
      <c r="A136" s="48">
        <f>A135+1</f>
        <v>101</v>
      </c>
      <c r="B136" s="49" t="s">
        <v>261</v>
      </c>
      <c r="C136" s="50" t="s">
        <v>262</v>
      </c>
      <c r="D136" s="51" t="s">
        <v>155</v>
      </c>
      <c r="E136" s="52">
        <v>11</v>
      </c>
      <c r="F136" s="53"/>
      <c r="G136" s="54">
        <f>E136*F136</f>
        <v>0</v>
      </c>
      <c r="H136" s="55"/>
      <c r="I136" s="54">
        <f>E136*H136</f>
        <v>0</v>
      </c>
      <c r="J136" s="56">
        <v>4.0000000000000003E-5</v>
      </c>
      <c r="K136" s="57">
        <f>E136*J136</f>
        <v>4.4000000000000002E-4</v>
      </c>
      <c r="L136" s="56">
        <v>0</v>
      </c>
      <c r="M136" s="58">
        <f>E136*L136</f>
        <v>0</v>
      </c>
    </row>
    <row r="137" spans="1:13" s="1" customFormat="1" ht="9.75" x14ac:dyDescent="0.2">
      <c r="A137" s="48">
        <f>A136+1</f>
        <v>102</v>
      </c>
      <c r="B137" s="49" t="s">
        <v>263</v>
      </c>
      <c r="C137" s="50" t="s">
        <v>264</v>
      </c>
      <c r="D137" s="51" t="s">
        <v>78</v>
      </c>
      <c r="E137" s="52">
        <v>8</v>
      </c>
      <c r="F137" s="53"/>
      <c r="G137" s="54">
        <f>E137*F137</f>
        <v>0</v>
      </c>
      <c r="H137" s="55"/>
      <c r="I137" s="54">
        <f>E137*H137</f>
        <v>0</v>
      </c>
      <c r="J137" s="56">
        <v>0</v>
      </c>
      <c r="K137" s="57">
        <f>E137*J137</f>
        <v>0</v>
      </c>
      <c r="L137" s="56">
        <v>0</v>
      </c>
      <c r="M137" s="58">
        <f>E137*L137</f>
        <v>0</v>
      </c>
    </row>
    <row r="138" spans="1:13" s="1" customFormat="1" ht="9.75" x14ac:dyDescent="0.2">
      <c r="A138" s="48">
        <f>A137+1</f>
        <v>103</v>
      </c>
      <c r="B138" s="49" t="s">
        <v>265</v>
      </c>
      <c r="C138" s="50" t="s">
        <v>266</v>
      </c>
      <c r="D138" s="51" t="s">
        <v>78</v>
      </c>
      <c r="E138" s="52">
        <v>3</v>
      </c>
      <c r="F138" s="53"/>
      <c r="G138" s="54">
        <f>E138*F138</f>
        <v>0</v>
      </c>
      <c r="H138" s="55"/>
      <c r="I138" s="54">
        <f>E138*H138</f>
        <v>0</v>
      </c>
      <c r="J138" s="56">
        <v>0</v>
      </c>
      <c r="K138" s="57">
        <f>E138*J138</f>
        <v>0</v>
      </c>
      <c r="L138" s="56">
        <v>0</v>
      </c>
      <c r="M138" s="58">
        <f>E138*L138</f>
        <v>0</v>
      </c>
    </row>
    <row r="139" spans="1:13" s="1" customFormat="1" ht="9.75" x14ac:dyDescent="0.2">
      <c r="A139" s="48">
        <f>A138+1</f>
        <v>104</v>
      </c>
      <c r="B139" s="49" t="s">
        <v>267</v>
      </c>
      <c r="C139" s="50" t="s">
        <v>268</v>
      </c>
      <c r="D139" s="51" t="s">
        <v>78</v>
      </c>
      <c r="E139" s="52">
        <v>2</v>
      </c>
      <c r="F139" s="53"/>
      <c r="G139" s="54">
        <f>E139*F139</f>
        <v>0</v>
      </c>
      <c r="H139" s="55"/>
      <c r="I139" s="54">
        <f>E139*H139</f>
        <v>0</v>
      </c>
      <c r="J139" s="56">
        <v>4.0000000000000003E-5</v>
      </c>
      <c r="K139" s="57">
        <f>E139*J139</f>
        <v>8.0000000000000007E-5</v>
      </c>
      <c r="L139" s="56">
        <v>0</v>
      </c>
      <c r="M139" s="58">
        <f>E139*L139</f>
        <v>0</v>
      </c>
    </row>
    <row r="140" spans="1:13" s="1" customFormat="1" ht="9.75" x14ac:dyDescent="0.2">
      <c r="A140" s="48">
        <f>A139+1</f>
        <v>105</v>
      </c>
      <c r="B140" s="49" t="s">
        <v>269</v>
      </c>
      <c r="C140" s="50" t="s">
        <v>270</v>
      </c>
      <c r="D140" s="51" t="s">
        <v>78</v>
      </c>
      <c r="E140" s="52">
        <v>1</v>
      </c>
      <c r="F140" s="53"/>
      <c r="G140" s="54">
        <f>E140*F140</f>
        <v>0</v>
      </c>
      <c r="H140" s="55"/>
      <c r="I140" s="54">
        <f>E140*H140</f>
        <v>0</v>
      </c>
      <c r="J140" s="56">
        <v>0</v>
      </c>
      <c r="K140" s="57">
        <f>E140*J140</f>
        <v>0</v>
      </c>
      <c r="L140" s="56">
        <v>0</v>
      </c>
      <c r="M140" s="58">
        <f>E140*L140</f>
        <v>0</v>
      </c>
    </row>
    <row r="141" spans="1:13" s="1" customFormat="1" ht="19.5" x14ac:dyDescent="0.2">
      <c r="A141" s="48">
        <f>A140+1</f>
        <v>106</v>
      </c>
      <c r="B141" s="49" t="s">
        <v>271</v>
      </c>
      <c r="C141" s="50" t="s">
        <v>272</v>
      </c>
      <c r="D141" s="51" t="s">
        <v>78</v>
      </c>
      <c r="E141" s="52">
        <v>1</v>
      </c>
      <c r="F141" s="53"/>
      <c r="G141" s="54">
        <f>E141*F141</f>
        <v>0</v>
      </c>
      <c r="H141" s="55"/>
      <c r="I141" s="54">
        <f>E141*H141</f>
        <v>0</v>
      </c>
      <c r="J141" s="56">
        <v>0</v>
      </c>
      <c r="K141" s="57">
        <f>E141*J141</f>
        <v>0</v>
      </c>
      <c r="L141" s="56">
        <v>0</v>
      </c>
      <c r="M141" s="58">
        <f>E141*L141</f>
        <v>0</v>
      </c>
    </row>
    <row r="142" spans="1:13" s="1" customFormat="1" ht="9.75" x14ac:dyDescent="0.2">
      <c r="A142" s="48">
        <f>A141+1</f>
        <v>107</v>
      </c>
      <c r="B142" s="49" t="s">
        <v>273</v>
      </c>
      <c r="C142" s="50" t="s">
        <v>274</v>
      </c>
      <c r="D142" s="51" t="s">
        <v>155</v>
      </c>
      <c r="E142" s="52">
        <v>2</v>
      </c>
      <c r="F142" s="53"/>
      <c r="G142" s="54">
        <f>E142*F142</f>
        <v>0</v>
      </c>
      <c r="H142" s="55"/>
      <c r="I142" s="54">
        <f>E142*H142</f>
        <v>0</v>
      </c>
      <c r="J142" s="56">
        <v>4.0000000000000003E-5</v>
      </c>
      <c r="K142" s="57">
        <f>E142*J142</f>
        <v>8.0000000000000007E-5</v>
      </c>
      <c r="L142" s="56">
        <v>0</v>
      </c>
      <c r="M142" s="58">
        <f>E142*L142</f>
        <v>0</v>
      </c>
    </row>
    <row r="143" spans="1:13" s="1" customFormat="1" ht="9.75" x14ac:dyDescent="0.2">
      <c r="A143" s="48">
        <f>A142+1</f>
        <v>108</v>
      </c>
      <c r="B143" s="49" t="s">
        <v>275</v>
      </c>
      <c r="C143" s="50" t="s">
        <v>276</v>
      </c>
      <c r="D143" s="51" t="s">
        <v>78</v>
      </c>
      <c r="E143" s="52">
        <v>2</v>
      </c>
      <c r="F143" s="53"/>
      <c r="G143" s="54">
        <f>E143*F143</f>
        <v>0</v>
      </c>
      <c r="H143" s="55"/>
      <c r="I143" s="54">
        <f>E143*H143</f>
        <v>0</v>
      </c>
      <c r="J143" s="56">
        <v>0</v>
      </c>
      <c r="K143" s="57">
        <f>E143*J143</f>
        <v>0</v>
      </c>
      <c r="L143" s="56">
        <v>0</v>
      </c>
      <c r="M143" s="58">
        <f>E143*L143</f>
        <v>0</v>
      </c>
    </row>
    <row r="144" spans="1:13" s="1" customFormat="1" ht="9.75" x14ac:dyDescent="0.2">
      <c r="A144" s="48">
        <f>A143+1</f>
        <v>109</v>
      </c>
      <c r="B144" s="49" t="s">
        <v>277</v>
      </c>
      <c r="C144" s="50" t="s">
        <v>278</v>
      </c>
      <c r="D144" s="51" t="s">
        <v>155</v>
      </c>
      <c r="E144" s="52">
        <v>1</v>
      </c>
      <c r="F144" s="53"/>
      <c r="G144" s="54">
        <f>E144*F144</f>
        <v>0</v>
      </c>
      <c r="H144" s="55"/>
      <c r="I144" s="54">
        <f>E144*H144</f>
        <v>0</v>
      </c>
      <c r="J144" s="56">
        <v>5.0000000000000002E-5</v>
      </c>
      <c r="K144" s="57">
        <f>E144*J144</f>
        <v>5.0000000000000002E-5</v>
      </c>
      <c r="L144" s="56">
        <v>0</v>
      </c>
      <c r="M144" s="58">
        <f>E144*L144</f>
        <v>0</v>
      </c>
    </row>
    <row r="145" spans="1:13" s="1" customFormat="1" ht="19.5" x14ac:dyDescent="0.2">
      <c r="A145" s="48">
        <f>A144+1</f>
        <v>110</v>
      </c>
      <c r="B145" s="49" t="s">
        <v>279</v>
      </c>
      <c r="C145" s="50" t="s">
        <v>280</v>
      </c>
      <c r="D145" s="51" t="s">
        <v>102</v>
      </c>
      <c r="E145" s="52">
        <v>1</v>
      </c>
      <c r="F145" s="53"/>
      <c r="G145" s="54">
        <f>E145*F145</f>
        <v>0</v>
      </c>
      <c r="H145" s="55"/>
      <c r="I145" s="54">
        <f>E145*H145</f>
        <v>0</v>
      </c>
      <c r="J145" s="56">
        <v>0</v>
      </c>
      <c r="K145" s="57">
        <f>E145*J145</f>
        <v>0</v>
      </c>
      <c r="L145" s="56">
        <v>0</v>
      </c>
      <c r="M145" s="58">
        <f>E145*L145</f>
        <v>0</v>
      </c>
    </row>
    <row r="146" spans="1:13" s="1" customFormat="1" ht="9.75" x14ac:dyDescent="0.2">
      <c r="A146" s="48">
        <f>A145+1</f>
        <v>111</v>
      </c>
      <c r="B146" s="49" t="s">
        <v>281</v>
      </c>
      <c r="C146" s="50" t="s">
        <v>282</v>
      </c>
      <c r="D146" s="51" t="s">
        <v>155</v>
      </c>
      <c r="E146" s="52">
        <v>2</v>
      </c>
      <c r="F146" s="53"/>
      <c r="G146" s="54">
        <f>E146*F146</f>
        <v>0</v>
      </c>
      <c r="H146" s="55"/>
      <c r="I146" s="54">
        <f>E146*H146</f>
        <v>0</v>
      </c>
      <c r="J146" s="56">
        <v>5.0000000000000002E-5</v>
      </c>
      <c r="K146" s="57">
        <f>E146*J146</f>
        <v>1E-4</v>
      </c>
      <c r="L146" s="56">
        <v>0</v>
      </c>
      <c r="M146" s="58">
        <f>E146*L146</f>
        <v>0</v>
      </c>
    </row>
    <row r="147" spans="1:13" s="1" customFormat="1" ht="19.5" x14ac:dyDescent="0.2">
      <c r="A147" s="48">
        <f>A146+1</f>
        <v>112</v>
      </c>
      <c r="B147" s="49" t="s">
        <v>283</v>
      </c>
      <c r="C147" s="50" t="s">
        <v>284</v>
      </c>
      <c r="D147" s="51" t="s">
        <v>78</v>
      </c>
      <c r="E147" s="52">
        <v>2</v>
      </c>
      <c r="F147" s="53"/>
      <c r="G147" s="54">
        <f>E147*F147</f>
        <v>0</v>
      </c>
      <c r="H147" s="55"/>
      <c r="I147" s="54">
        <f>E147*H147</f>
        <v>0</v>
      </c>
      <c r="J147" s="56">
        <v>0</v>
      </c>
      <c r="K147" s="57">
        <f>E147*J147</f>
        <v>0</v>
      </c>
      <c r="L147" s="56">
        <v>0</v>
      </c>
      <c r="M147" s="58">
        <f>E147*L147</f>
        <v>0</v>
      </c>
    </row>
    <row r="148" spans="1:13" s="1" customFormat="1" ht="9.75" x14ac:dyDescent="0.2">
      <c r="A148" s="48">
        <f>A147+1</f>
        <v>113</v>
      </c>
      <c r="B148" s="49" t="s">
        <v>285</v>
      </c>
      <c r="C148" s="50" t="s">
        <v>286</v>
      </c>
      <c r="D148" s="51" t="s">
        <v>155</v>
      </c>
      <c r="E148" s="52">
        <v>1</v>
      </c>
      <c r="F148" s="53"/>
      <c r="G148" s="54">
        <f>E148*F148</f>
        <v>0</v>
      </c>
      <c r="H148" s="55"/>
      <c r="I148" s="54">
        <f>E148*H148</f>
        <v>0</v>
      </c>
      <c r="J148" s="56">
        <v>5.0000000000000002E-5</v>
      </c>
      <c r="K148" s="57">
        <f>E148*J148</f>
        <v>5.0000000000000002E-5</v>
      </c>
      <c r="L148" s="56">
        <v>0</v>
      </c>
      <c r="M148" s="58">
        <f>E148*L148</f>
        <v>0</v>
      </c>
    </row>
    <row r="149" spans="1:13" s="1" customFormat="1" ht="19.5" x14ac:dyDescent="0.2">
      <c r="A149" s="48">
        <f>A148+1</f>
        <v>114</v>
      </c>
      <c r="B149" s="49" t="s">
        <v>287</v>
      </c>
      <c r="C149" s="50" t="s">
        <v>288</v>
      </c>
      <c r="D149" s="51" t="s">
        <v>78</v>
      </c>
      <c r="E149" s="52">
        <v>1</v>
      </c>
      <c r="F149" s="53"/>
      <c r="G149" s="54">
        <f>E149*F149</f>
        <v>0</v>
      </c>
      <c r="H149" s="55"/>
      <c r="I149" s="54">
        <f>E149*H149</f>
        <v>0</v>
      </c>
      <c r="J149" s="56">
        <v>0</v>
      </c>
      <c r="K149" s="57">
        <f>E149*J149</f>
        <v>0</v>
      </c>
      <c r="L149" s="56">
        <v>0</v>
      </c>
      <c r="M149" s="58">
        <f>E149*L149</f>
        <v>0</v>
      </c>
    </row>
    <row r="150" spans="1:13" s="1" customFormat="1" ht="9.75" x14ac:dyDescent="0.2">
      <c r="A150" s="48">
        <f>A149+1</f>
        <v>115</v>
      </c>
      <c r="B150" s="49" t="s">
        <v>289</v>
      </c>
      <c r="C150" s="50" t="s">
        <v>290</v>
      </c>
      <c r="D150" s="51" t="s">
        <v>78</v>
      </c>
      <c r="E150" s="52">
        <v>34</v>
      </c>
      <c r="F150" s="53"/>
      <c r="G150" s="54">
        <f>E150*F150</f>
        <v>0</v>
      </c>
      <c r="H150" s="55"/>
      <c r="I150" s="54">
        <f>E150*H150</f>
        <v>0</v>
      </c>
      <c r="J150" s="56">
        <v>1.8000000000000001E-4</v>
      </c>
      <c r="K150" s="57">
        <f>E150*J150</f>
        <v>6.1200000000000004E-3</v>
      </c>
      <c r="L150" s="56">
        <v>0</v>
      </c>
      <c r="M150" s="58">
        <f>E150*L150</f>
        <v>0</v>
      </c>
    </row>
    <row r="151" spans="1:13" s="1" customFormat="1" ht="9.75" x14ac:dyDescent="0.2">
      <c r="A151" s="48">
        <f>A150+1</f>
        <v>116</v>
      </c>
      <c r="B151" s="49" t="s">
        <v>291</v>
      </c>
      <c r="C151" s="50" t="s">
        <v>292</v>
      </c>
      <c r="D151" s="51" t="s">
        <v>78</v>
      </c>
      <c r="E151" s="52">
        <v>14</v>
      </c>
      <c r="F151" s="53"/>
      <c r="G151" s="54">
        <f>E151*F151</f>
        <v>0</v>
      </c>
      <c r="H151" s="55"/>
      <c r="I151" s="54">
        <f>E151*H151</f>
        <v>0</v>
      </c>
      <c r="J151" s="56">
        <v>0</v>
      </c>
      <c r="K151" s="57">
        <f>E151*J151</f>
        <v>0</v>
      </c>
      <c r="L151" s="56">
        <v>0</v>
      </c>
      <c r="M151" s="58">
        <f>E151*L151</f>
        <v>0</v>
      </c>
    </row>
    <row r="152" spans="1:13" s="1" customFormat="1" ht="19.5" x14ac:dyDescent="0.2">
      <c r="A152" s="48">
        <f>A151+1</f>
        <v>117</v>
      </c>
      <c r="B152" s="49" t="s">
        <v>293</v>
      </c>
      <c r="C152" s="50" t="s">
        <v>294</v>
      </c>
      <c r="D152" s="51" t="s">
        <v>78</v>
      </c>
      <c r="E152" s="52">
        <v>14</v>
      </c>
      <c r="F152" s="53"/>
      <c r="G152" s="54">
        <f>E152*F152</f>
        <v>0</v>
      </c>
      <c r="H152" s="55"/>
      <c r="I152" s="54">
        <f>E152*H152</f>
        <v>0</v>
      </c>
      <c r="J152" s="56">
        <v>0</v>
      </c>
      <c r="K152" s="57">
        <f>E152*J152</f>
        <v>0</v>
      </c>
      <c r="L152" s="56">
        <v>0</v>
      </c>
      <c r="M152" s="58">
        <f>E152*L152</f>
        <v>0</v>
      </c>
    </row>
    <row r="153" spans="1:13" s="1" customFormat="1" ht="9.75" x14ac:dyDescent="0.2">
      <c r="A153" s="48">
        <f>A152+1</f>
        <v>118</v>
      </c>
      <c r="B153" s="49" t="s">
        <v>295</v>
      </c>
      <c r="C153" s="50" t="s">
        <v>296</v>
      </c>
      <c r="D153" s="51" t="s">
        <v>78</v>
      </c>
      <c r="E153" s="52">
        <v>1</v>
      </c>
      <c r="F153" s="53"/>
      <c r="G153" s="54">
        <f>E153*F153</f>
        <v>0</v>
      </c>
      <c r="H153" s="55"/>
      <c r="I153" s="54">
        <f>E153*H153</f>
        <v>0</v>
      </c>
      <c r="J153" s="56">
        <v>0</v>
      </c>
      <c r="K153" s="57">
        <f>E153*J153</f>
        <v>0</v>
      </c>
      <c r="L153" s="56">
        <v>0</v>
      </c>
      <c r="M153" s="58">
        <f>E153*L153</f>
        <v>0</v>
      </c>
    </row>
    <row r="154" spans="1:13" s="1" customFormat="1" ht="9.75" x14ac:dyDescent="0.2">
      <c r="A154" s="48">
        <f>A153+1</f>
        <v>119</v>
      </c>
      <c r="B154" s="49" t="s">
        <v>297</v>
      </c>
      <c r="C154" s="50" t="s">
        <v>298</v>
      </c>
      <c r="D154" s="51" t="s">
        <v>78</v>
      </c>
      <c r="E154" s="52">
        <v>4</v>
      </c>
      <c r="F154" s="53"/>
      <c r="G154" s="54">
        <f>E154*F154</f>
        <v>0</v>
      </c>
      <c r="H154" s="55"/>
      <c r="I154" s="54">
        <f>E154*H154</f>
        <v>0</v>
      </c>
      <c r="J154" s="56">
        <v>0</v>
      </c>
      <c r="K154" s="57">
        <f>E154*J154</f>
        <v>0</v>
      </c>
      <c r="L154" s="56">
        <v>0</v>
      </c>
      <c r="M154" s="58">
        <f>E154*L154</f>
        <v>0</v>
      </c>
    </row>
    <row r="155" spans="1:13" s="1" customFormat="1" ht="9.75" x14ac:dyDescent="0.2">
      <c r="A155" s="48">
        <f>A154+1</f>
        <v>120</v>
      </c>
      <c r="B155" s="49" t="s">
        <v>299</v>
      </c>
      <c r="C155" s="50" t="s">
        <v>300</v>
      </c>
      <c r="D155" s="51" t="s">
        <v>78</v>
      </c>
      <c r="E155" s="52">
        <v>1</v>
      </c>
      <c r="F155" s="53"/>
      <c r="G155" s="54">
        <f>E155*F155</f>
        <v>0</v>
      </c>
      <c r="H155" s="55"/>
      <c r="I155" s="54">
        <f>E155*H155</f>
        <v>0</v>
      </c>
      <c r="J155" s="56">
        <v>0</v>
      </c>
      <c r="K155" s="57">
        <f>E155*J155</f>
        <v>0</v>
      </c>
      <c r="L155" s="56">
        <v>0</v>
      </c>
      <c r="M155" s="58">
        <f>E155*L155</f>
        <v>0</v>
      </c>
    </row>
    <row r="156" spans="1:13" s="1" customFormat="1" ht="9.75" x14ac:dyDescent="0.2">
      <c r="A156" s="48">
        <f>A155+1</f>
        <v>121</v>
      </c>
      <c r="B156" s="49" t="s">
        <v>301</v>
      </c>
      <c r="C156" s="50" t="s">
        <v>302</v>
      </c>
      <c r="D156" s="51" t="s">
        <v>102</v>
      </c>
      <c r="E156" s="52">
        <v>1</v>
      </c>
      <c r="F156" s="53"/>
      <c r="G156" s="54">
        <f>E156*F156</f>
        <v>0</v>
      </c>
      <c r="H156" s="55"/>
      <c r="I156" s="54">
        <f>E156*H156</f>
        <v>0</v>
      </c>
      <c r="J156" s="56">
        <v>3.8944800000000001E-3</v>
      </c>
      <c r="K156" s="57">
        <f>E156*J156</f>
        <v>3.8944800000000001E-3</v>
      </c>
      <c r="L156" s="56">
        <v>0</v>
      </c>
      <c r="M156" s="58">
        <f>E156*L156</f>
        <v>0</v>
      </c>
    </row>
    <row r="157" spans="1:13" s="1" customFormat="1" ht="9.75" x14ac:dyDescent="0.2">
      <c r="A157" s="48">
        <f>A156+1</f>
        <v>122</v>
      </c>
      <c r="B157" s="49" t="s">
        <v>303</v>
      </c>
      <c r="C157" s="50" t="s">
        <v>304</v>
      </c>
      <c r="D157" s="51" t="s">
        <v>102</v>
      </c>
      <c r="E157" s="52">
        <v>1</v>
      </c>
      <c r="F157" s="53"/>
      <c r="G157" s="54">
        <f>E157*F157</f>
        <v>0</v>
      </c>
      <c r="H157" s="55"/>
      <c r="I157" s="54">
        <f>E157*H157</f>
        <v>0</v>
      </c>
      <c r="J157" s="56">
        <v>7.9150000000000002E-3</v>
      </c>
      <c r="K157" s="57">
        <f>E157*J157</f>
        <v>7.9150000000000002E-3</v>
      </c>
      <c r="L157" s="56">
        <v>0</v>
      </c>
      <c r="M157" s="58">
        <f>E157*L157</f>
        <v>0</v>
      </c>
    </row>
    <row r="158" spans="1:13" s="1" customFormat="1" ht="9.75" x14ac:dyDescent="0.2">
      <c r="A158" s="48">
        <f>A157+1</f>
        <v>123</v>
      </c>
      <c r="B158" s="49" t="s">
        <v>305</v>
      </c>
      <c r="C158" s="50" t="s">
        <v>306</v>
      </c>
      <c r="D158" s="51" t="s">
        <v>78</v>
      </c>
      <c r="E158" s="52">
        <v>1</v>
      </c>
      <c r="F158" s="53"/>
      <c r="G158" s="54">
        <f>E158*F158</f>
        <v>0</v>
      </c>
      <c r="H158" s="55"/>
      <c r="I158" s="54">
        <f>E158*H158</f>
        <v>0</v>
      </c>
      <c r="J158" s="56">
        <v>0</v>
      </c>
      <c r="K158" s="57">
        <f>E158*J158</f>
        <v>0</v>
      </c>
      <c r="L158" s="56">
        <v>0</v>
      </c>
      <c r="M158" s="58">
        <f>E158*L158</f>
        <v>0</v>
      </c>
    </row>
    <row r="159" spans="1:13" s="1" customFormat="1" ht="9.75" x14ac:dyDescent="0.2">
      <c r="A159" s="48">
        <f>A158+1</f>
        <v>124</v>
      </c>
      <c r="B159" s="49" t="s">
        <v>307</v>
      </c>
      <c r="C159" s="50" t="s">
        <v>308</v>
      </c>
      <c r="D159" s="51" t="s">
        <v>102</v>
      </c>
      <c r="E159" s="52">
        <v>3</v>
      </c>
      <c r="F159" s="53"/>
      <c r="G159" s="54">
        <f>E159*F159</f>
        <v>0</v>
      </c>
      <c r="H159" s="55"/>
      <c r="I159" s="54">
        <f>E159*H159</f>
        <v>0</v>
      </c>
      <c r="J159" s="56">
        <v>4.6100400000000001E-3</v>
      </c>
      <c r="K159" s="57">
        <f>E159*J159</f>
        <v>1.3830120000000001E-2</v>
      </c>
      <c r="L159" s="56">
        <v>0</v>
      </c>
      <c r="M159" s="58">
        <f>E159*L159</f>
        <v>0</v>
      </c>
    </row>
    <row r="160" spans="1:13" s="1" customFormat="1" ht="9.75" x14ac:dyDescent="0.2">
      <c r="A160" s="48">
        <f>A159+1</f>
        <v>125</v>
      </c>
      <c r="B160" s="49" t="s">
        <v>309</v>
      </c>
      <c r="C160" s="50" t="s">
        <v>310</v>
      </c>
      <c r="D160" s="51" t="s">
        <v>78</v>
      </c>
      <c r="E160" s="52">
        <v>2</v>
      </c>
      <c r="F160" s="53"/>
      <c r="G160" s="54">
        <f>E160*F160</f>
        <v>0</v>
      </c>
      <c r="H160" s="55"/>
      <c r="I160" s="54">
        <f>E160*H160</f>
        <v>0</v>
      </c>
      <c r="J160" s="56">
        <v>0</v>
      </c>
      <c r="K160" s="57">
        <f>E160*J160</f>
        <v>0</v>
      </c>
      <c r="L160" s="56">
        <v>0</v>
      </c>
      <c r="M160" s="58">
        <f>E160*L160</f>
        <v>0</v>
      </c>
    </row>
    <row r="161" spans="1:13" s="1" customFormat="1" ht="9.75" x14ac:dyDescent="0.2">
      <c r="A161" s="48">
        <f>A160+1</f>
        <v>126</v>
      </c>
      <c r="B161" s="49" t="s">
        <v>311</v>
      </c>
      <c r="C161" s="50" t="s">
        <v>312</v>
      </c>
      <c r="D161" s="51" t="s">
        <v>78</v>
      </c>
      <c r="E161" s="52">
        <v>1</v>
      </c>
      <c r="F161" s="53"/>
      <c r="G161" s="54">
        <f>E161*F161</f>
        <v>0</v>
      </c>
      <c r="H161" s="55"/>
      <c r="I161" s="54">
        <f>E161*H161</f>
        <v>0</v>
      </c>
      <c r="J161" s="56">
        <v>0</v>
      </c>
      <c r="K161" s="57">
        <f>E161*J161</f>
        <v>0</v>
      </c>
      <c r="L161" s="56">
        <v>0</v>
      </c>
      <c r="M161" s="58">
        <f>E161*L161</f>
        <v>0</v>
      </c>
    </row>
    <row r="162" spans="1:13" s="1" customFormat="1" ht="9.75" x14ac:dyDescent="0.2">
      <c r="A162" s="48">
        <f>A161+1</f>
        <v>127</v>
      </c>
      <c r="B162" s="49" t="s">
        <v>313</v>
      </c>
      <c r="C162" s="50" t="s">
        <v>314</v>
      </c>
      <c r="D162" s="51" t="s">
        <v>102</v>
      </c>
      <c r="E162" s="52">
        <v>2</v>
      </c>
      <c r="F162" s="53"/>
      <c r="G162" s="54">
        <f>E162*F162</f>
        <v>0</v>
      </c>
      <c r="H162" s="55"/>
      <c r="I162" s="54">
        <f>E162*H162</f>
        <v>0</v>
      </c>
      <c r="J162" s="56">
        <v>7.2753999999999996E-3</v>
      </c>
      <c r="K162" s="57">
        <f>E162*J162</f>
        <v>1.4550799999999999E-2</v>
      </c>
      <c r="L162" s="56">
        <v>0</v>
      </c>
      <c r="M162" s="58">
        <f>E162*L162</f>
        <v>0</v>
      </c>
    </row>
    <row r="163" spans="1:13" s="1" customFormat="1" ht="9.75" x14ac:dyDescent="0.2">
      <c r="A163" s="48">
        <f>A162+1</f>
        <v>128</v>
      </c>
      <c r="B163" s="49" t="s">
        <v>315</v>
      </c>
      <c r="C163" s="50" t="s">
        <v>316</v>
      </c>
      <c r="D163" s="51" t="s">
        <v>78</v>
      </c>
      <c r="E163" s="52">
        <v>2</v>
      </c>
      <c r="F163" s="53"/>
      <c r="G163" s="54">
        <f>E163*F163</f>
        <v>0</v>
      </c>
      <c r="H163" s="55"/>
      <c r="I163" s="54">
        <f>E163*H163</f>
        <v>0</v>
      </c>
      <c r="J163" s="56">
        <v>0</v>
      </c>
      <c r="K163" s="57">
        <f>E163*J163</f>
        <v>0</v>
      </c>
      <c r="L163" s="56">
        <v>0</v>
      </c>
      <c r="M163" s="58">
        <f>E163*L163</f>
        <v>0</v>
      </c>
    </row>
    <row r="164" spans="1:13" s="1" customFormat="1" ht="9.75" x14ac:dyDescent="0.2">
      <c r="A164" s="48">
        <f>A163+1</f>
        <v>129</v>
      </c>
      <c r="B164" s="49" t="s">
        <v>317</v>
      </c>
      <c r="C164" s="50" t="s">
        <v>318</v>
      </c>
      <c r="D164" s="51" t="s">
        <v>155</v>
      </c>
      <c r="E164" s="52">
        <v>14</v>
      </c>
      <c r="F164" s="53"/>
      <c r="G164" s="54">
        <f>E164*F164</f>
        <v>0</v>
      </c>
      <c r="H164" s="55"/>
      <c r="I164" s="54">
        <f>E164*H164</f>
        <v>0</v>
      </c>
      <c r="J164" s="56">
        <v>6.5939999999999998E-4</v>
      </c>
      <c r="K164" s="57">
        <f>E164*J164</f>
        <v>9.2315999999999995E-3</v>
      </c>
      <c r="L164" s="56">
        <v>0</v>
      </c>
      <c r="M164" s="58">
        <f>E164*L164</f>
        <v>0</v>
      </c>
    </row>
    <row r="165" spans="1:13" s="31" customFormat="1" ht="11.25" x14ac:dyDescent="0.2">
      <c r="A165" s="68"/>
      <c r="B165" s="69">
        <v>734</v>
      </c>
      <c r="C165" s="70" t="s">
        <v>319</v>
      </c>
      <c r="D165" s="71"/>
      <c r="E165" s="71"/>
      <c r="F165" s="72"/>
      <c r="G165" s="73">
        <f>SUM(G105:G164)</f>
        <v>0</v>
      </c>
      <c r="H165" s="74"/>
      <c r="I165" s="75">
        <f>SUM(I105:I164)</f>
        <v>0</v>
      </c>
      <c r="J165" s="74"/>
      <c r="K165" s="76">
        <f>SUM(K105:K164)</f>
        <v>6.1201999999999999E-2</v>
      </c>
      <c r="L165" s="74"/>
      <c r="M165" s="77">
        <f>SUM(M105:M164)</f>
        <v>0</v>
      </c>
    </row>
    <row r="166" spans="1:13" s="31" customFormat="1" ht="11.25" x14ac:dyDescent="0.2">
      <c r="A166" s="41"/>
      <c r="B166" s="42" t="s">
        <v>320</v>
      </c>
      <c r="C166" s="43" t="s">
        <v>321</v>
      </c>
      <c r="D166" s="40"/>
      <c r="E166" s="40"/>
      <c r="F166" s="44"/>
      <c r="G166" s="45"/>
      <c r="H166" s="46"/>
      <c r="I166" s="39"/>
      <c r="J166" s="46"/>
      <c r="K166" s="45"/>
      <c r="L166" s="46"/>
      <c r="M166" s="47"/>
    </row>
    <row r="167" spans="1:13" s="1" customFormat="1" ht="9.75" x14ac:dyDescent="0.2">
      <c r="A167" s="48">
        <f>A164+1</f>
        <v>130</v>
      </c>
      <c r="B167" s="49" t="s">
        <v>322</v>
      </c>
      <c r="C167" s="50" t="s">
        <v>323</v>
      </c>
      <c r="D167" s="51" t="s">
        <v>155</v>
      </c>
      <c r="E167" s="52">
        <v>52</v>
      </c>
      <c r="F167" s="53"/>
      <c r="G167" s="54">
        <f>E167*F167</f>
        <v>0</v>
      </c>
      <c r="H167" s="55"/>
      <c r="I167" s="54">
        <f>E167*H167</f>
        <v>0</v>
      </c>
      <c r="J167" s="56">
        <v>0</v>
      </c>
      <c r="K167" s="57">
        <f>E167*J167</f>
        <v>0</v>
      </c>
      <c r="L167" s="56">
        <v>0</v>
      </c>
      <c r="M167" s="58">
        <f>E167*L167</f>
        <v>0</v>
      </c>
    </row>
    <row r="168" spans="1:13" s="1" customFormat="1" ht="9.75" x14ac:dyDescent="0.2">
      <c r="A168" s="48">
        <f>A167+1</f>
        <v>131</v>
      </c>
      <c r="B168" s="49" t="s">
        <v>324</v>
      </c>
      <c r="C168" s="50" t="s">
        <v>325</v>
      </c>
      <c r="D168" s="51" t="s">
        <v>155</v>
      </c>
      <c r="E168" s="52">
        <v>15</v>
      </c>
      <c r="F168" s="53"/>
      <c r="G168" s="54">
        <f>E168*F168</f>
        <v>0</v>
      </c>
      <c r="H168" s="55"/>
      <c r="I168" s="54">
        <f>E168*H168</f>
        <v>0</v>
      </c>
      <c r="J168" s="56">
        <v>2.9999999999999997E-4</v>
      </c>
      <c r="K168" s="57">
        <f>E168*J168</f>
        <v>4.4999999999999997E-3</v>
      </c>
      <c r="L168" s="56">
        <v>0</v>
      </c>
      <c r="M168" s="58">
        <f>E168*L168</f>
        <v>0</v>
      </c>
    </row>
    <row r="169" spans="1:13" s="1" customFormat="1" ht="9.75" x14ac:dyDescent="0.2">
      <c r="A169" s="48">
        <f>A168+1</f>
        <v>132</v>
      </c>
      <c r="B169" s="49" t="s">
        <v>326</v>
      </c>
      <c r="C169" s="50" t="s">
        <v>327</v>
      </c>
      <c r="D169" s="51" t="s">
        <v>102</v>
      </c>
      <c r="E169" s="52">
        <v>2</v>
      </c>
      <c r="F169" s="53"/>
      <c r="G169" s="54">
        <f>E169*F169</f>
        <v>0</v>
      </c>
      <c r="H169" s="55"/>
      <c r="I169" s="54">
        <f>E169*H169</f>
        <v>0</v>
      </c>
      <c r="J169" s="56">
        <v>7.0000000000000001E-3</v>
      </c>
      <c r="K169" s="57">
        <f>E169*J169</f>
        <v>1.4E-2</v>
      </c>
      <c r="L169" s="56">
        <v>0</v>
      </c>
      <c r="M169" s="58">
        <f>E169*L169</f>
        <v>0</v>
      </c>
    </row>
    <row r="170" spans="1:13" s="1" customFormat="1" ht="9.75" x14ac:dyDescent="0.2">
      <c r="A170" s="48">
        <f>A169+1</f>
        <v>133</v>
      </c>
      <c r="B170" s="49" t="s">
        <v>328</v>
      </c>
      <c r="C170" s="50" t="s">
        <v>329</v>
      </c>
      <c r="D170" s="51" t="s">
        <v>102</v>
      </c>
      <c r="E170" s="52">
        <v>1</v>
      </c>
      <c r="F170" s="53"/>
      <c r="G170" s="54">
        <f>E170*F170</f>
        <v>0</v>
      </c>
      <c r="H170" s="55"/>
      <c r="I170" s="54">
        <f>E170*H170</f>
        <v>0</v>
      </c>
      <c r="J170" s="56">
        <v>0.01</v>
      </c>
      <c r="K170" s="57">
        <f>E170*J170</f>
        <v>0.01</v>
      </c>
      <c r="L170" s="56">
        <v>0</v>
      </c>
      <c r="M170" s="58">
        <f>E170*L170</f>
        <v>0</v>
      </c>
    </row>
    <row r="171" spans="1:13" s="1" customFormat="1" ht="9.75" x14ac:dyDescent="0.2">
      <c r="A171" s="48">
        <f>A170+1</f>
        <v>134</v>
      </c>
      <c r="B171" s="49" t="s">
        <v>330</v>
      </c>
      <c r="C171" s="50" t="s">
        <v>331</v>
      </c>
      <c r="D171" s="51" t="s">
        <v>102</v>
      </c>
      <c r="E171" s="52">
        <v>3</v>
      </c>
      <c r="F171" s="53"/>
      <c r="G171" s="54">
        <f>E171*F171</f>
        <v>0</v>
      </c>
      <c r="H171" s="55"/>
      <c r="I171" s="54">
        <f>E171*H171</f>
        <v>0</v>
      </c>
      <c r="J171" s="56">
        <v>1.0999999999999999E-2</v>
      </c>
      <c r="K171" s="57">
        <f>E171*J171</f>
        <v>3.3000000000000002E-2</v>
      </c>
      <c r="L171" s="56">
        <v>0</v>
      </c>
      <c r="M171" s="58">
        <f>E171*L171</f>
        <v>0</v>
      </c>
    </row>
    <row r="172" spans="1:13" s="1" customFormat="1" ht="9.75" x14ac:dyDescent="0.2">
      <c r="A172" s="48">
        <f>A171+1</f>
        <v>135</v>
      </c>
      <c r="B172" s="49" t="s">
        <v>332</v>
      </c>
      <c r="C172" s="50" t="s">
        <v>333</v>
      </c>
      <c r="D172" s="51" t="s">
        <v>102</v>
      </c>
      <c r="E172" s="52">
        <v>1</v>
      </c>
      <c r="F172" s="53"/>
      <c r="G172" s="54">
        <f>E172*F172</f>
        <v>0</v>
      </c>
      <c r="H172" s="55"/>
      <c r="I172" s="54">
        <f>E172*H172</f>
        <v>0</v>
      </c>
      <c r="J172" s="56">
        <v>1.2999999999999999E-2</v>
      </c>
      <c r="K172" s="57">
        <f>E172*J172</f>
        <v>1.2999999999999999E-2</v>
      </c>
      <c r="L172" s="56">
        <v>0</v>
      </c>
      <c r="M172" s="58">
        <f>E172*L172</f>
        <v>0</v>
      </c>
    </row>
    <row r="173" spans="1:13" s="1" customFormat="1" ht="9.75" x14ac:dyDescent="0.2">
      <c r="A173" s="48">
        <f>A172+1</f>
        <v>136</v>
      </c>
      <c r="B173" s="49" t="s">
        <v>334</v>
      </c>
      <c r="C173" s="50" t="s">
        <v>335</v>
      </c>
      <c r="D173" s="51" t="s">
        <v>102</v>
      </c>
      <c r="E173" s="52">
        <v>2</v>
      </c>
      <c r="F173" s="53"/>
      <c r="G173" s="54">
        <f>E173*F173</f>
        <v>0</v>
      </c>
      <c r="H173" s="55"/>
      <c r="I173" s="54">
        <f>E173*H173</f>
        <v>0</v>
      </c>
      <c r="J173" s="56">
        <v>1.4999999999999999E-2</v>
      </c>
      <c r="K173" s="57">
        <f>E173*J173</f>
        <v>0.03</v>
      </c>
      <c r="L173" s="56">
        <v>0</v>
      </c>
      <c r="M173" s="58">
        <f>E173*L173</f>
        <v>0</v>
      </c>
    </row>
    <row r="174" spans="1:13" s="1" customFormat="1" ht="9.75" x14ac:dyDescent="0.2">
      <c r="A174" s="48">
        <f>A173+1</f>
        <v>137</v>
      </c>
      <c r="B174" s="49" t="s">
        <v>336</v>
      </c>
      <c r="C174" s="50" t="s">
        <v>337</v>
      </c>
      <c r="D174" s="51" t="s">
        <v>102</v>
      </c>
      <c r="E174" s="52">
        <v>1</v>
      </c>
      <c r="F174" s="53"/>
      <c r="G174" s="54">
        <f>E174*F174</f>
        <v>0</v>
      </c>
      <c r="H174" s="55"/>
      <c r="I174" s="54">
        <f>E174*H174</f>
        <v>0</v>
      </c>
      <c r="J174" s="56">
        <v>1.6E-2</v>
      </c>
      <c r="K174" s="57">
        <f>E174*J174</f>
        <v>1.6E-2</v>
      </c>
      <c r="L174" s="56">
        <v>0</v>
      </c>
      <c r="M174" s="58">
        <f>E174*L174</f>
        <v>0</v>
      </c>
    </row>
    <row r="175" spans="1:13" s="1" customFormat="1" ht="9.75" x14ac:dyDescent="0.2">
      <c r="A175" s="48">
        <f>A174+1</f>
        <v>138</v>
      </c>
      <c r="B175" s="49" t="s">
        <v>338</v>
      </c>
      <c r="C175" s="50" t="s">
        <v>339</v>
      </c>
      <c r="D175" s="51" t="s">
        <v>102</v>
      </c>
      <c r="E175" s="52">
        <v>2</v>
      </c>
      <c r="F175" s="53"/>
      <c r="G175" s="54">
        <f>E175*F175</f>
        <v>0</v>
      </c>
      <c r="H175" s="55"/>
      <c r="I175" s="54">
        <f>E175*H175</f>
        <v>0</v>
      </c>
      <c r="J175" s="56">
        <v>1.7999999999999999E-2</v>
      </c>
      <c r="K175" s="57">
        <f>E175*J175</f>
        <v>3.5999999999999997E-2</v>
      </c>
      <c r="L175" s="56">
        <v>0</v>
      </c>
      <c r="M175" s="58">
        <f>E175*L175</f>
        <v>0</v>
      </c>
    </row>
    <row r="176" spans="1:13" s="1" customFormat="1" ht="9.75" x14ac:dyDescent="0.2">
      <c r="A176" s="48">
        <f>A175+1</f>
        <v>139</v>
      </c>
      <c r="B176" s="49" t="s">
        <v>340</v>
      </c>
      <c r="C176" s="50" t="s">
        <v>341</v>
      </c>
      <c r="D176" s="51" t="s">
        <v>102</v>
      </c>
      <c r="E176" s="52">
        <v>1</v>
      </c>
      <c r="F176" s="53"/>
      <c r="G176" s="54">
        <f>E176*F176</f>
        <v>0</v>
      </c>
      <c r="H176" s="55"/>
      <c r="I176" s="54">
        <f>E176*H176</f>
        <v>0</v>
      </c>
      <c r="J176" s="56">
        <v>1.9E-2</v>
      </c>
      <c r="K176" s="57">
        <f>E176*J176</f>
        <v>1.9E-2</v>
      </c>
      <c r="L176" s="56">
        <v>0</v>
      </c>
      <c r="M176" s="58">
        <f>E176*L176</f>
        <v>0</v>
      </c>
    </row>
    <row r="177" spans="1:13" s="1" customFormat="1" ht="9.75" x14ac:dyDescent="0.2">
      <c r="A177" s="48">
        <f>A176+1</f>
        <v>140</v>
      </c>
      <c r="B177" s="49" t="s">
        <v>342</v>
      </c>
      <c r="C177" s="50" t="s">
        <v>343</v>
      </c>
      <c r="D177" s="51" t="s">
        <v>155</v>
      </c>
      <c r="E177" s="52">
        <v>1</v>
      </c>
      <c r="F177" s="53"/>
      <c r="G177" s="54">
        <f>E177*F177</f>
        <v>0</v>
      </c>
      <c r="H177" s="55"/>
      <c r="I177" s="54">
        <f>E177*H177</f>
        <v>0</v>
      </c>
      <c r="J177" s="56">
        <v>2.9999999999999997E-4</v>
      </c>
      <c r="K177" s="57">
        <f>E177*J177</f>
        <v>2.9999999999999997E-4</v>
      </c>
      <c r="L177" s="56">
        <v>0</v>
      </c>
      <c r="M177" s="58">
        <f>E177*L177</f>
        <v>0</v>
      </c>
    </row>
    <row r="178" spans="1:13" s="1" customFormat="1" ht="9.75" x14ac:dyDescent="0.2">
      <c r="A178" s="48">
        <f>A177+1</f>
        <v>141</v>
      </c>
      <c r="B178" s="49" t="s">
        <v>344</v>
      </c>
      <c r="C178" s="50" t="s">
        <v>345</v>
      </c>
      <c r="D178" s="51" t="s">
        <v>102</v>
      </c>
      <c r="E178" s="52">
        <v>1</v>
      </c>
      <c r="F178" s="53"/>
      <c r="G178" s="54">
        <f>E178*F178</f>
        <v>0</v>
      </c>
      <c r="H178" s="55"/>
      <c r="I178" s="54">
        <f>E178*H178</f>
        <v>0</v>
      </c>
      <c r="J178" s="56">
        <v>2.5999999999999999E-2</v>
      </c>
      <c r="K178" s="57">
        <f>E178*J178</f>
        <v>2.5999999999999999E-2</v>
      </c>
      <c r="L178" s="56">
        <v>0</v>
      </c>
      <c r="M178" s="58">
        <f>E178*L178</f>
        <v>0</v>
      </c>
    </row>
    <row r="179" spans="1:13" s="1" customFormat="1" ht="19.5" x14ac:dyDescent="0.2">
      <c r="A179" s="48">
        <f>A178+1</f>
        <v>142</v>
      </c>
      <c r="B179" s="49" t="s">
        <v>346</v>
      </c>
      <c r="C179" s="50" t="s">
        <v>347</v>
      </c>
      <c r="D179" s="51" t="s">
        <v>102</v>
      </c>
      <c r="E179" s="52">
        <v>2</v>
      </c>
      <c r="F179" s="53"/>
      <c r="G179" s="54">
        <f>E179*F179</f>
        <v>0</v>
      </c>
      <c r="H179" s="55"/>
      <c r="I179" s="54">
        <f>E179*H179</f>
        <v>0</v>
      </c>
      <c r="J179" s="56">
        <v>1.6E-2</v>
      </c>
      <c r="K179" s="57">
        <f>E179*J179</f>
        <v>3.2000000000000001E-2</v>
      </c>
      <c r="L179" s="56">
        <v>0</v>
      </c>
      <c r="M179" s="58">
        <f>E179*L179</f>
        <v>0</v>
      </c>
    </row>
    <row r="180" spans="1:13" s="1" customFormat="1" ht="9.75" x14ac:dyDescent="0.2">
      <c r="A180" s="48">
        <f>A179+1</f>
        <v>143</v>
      </c>
      <c r="B180" s="49" t="s">
        <v>348</v>
      </c>
      <c r="C180" s="50" t="s">
        <v>349</v>
      </c>
      <c r="D180" s="51" t="s">
        <v>155</v>
      </c>
      <c r="E180" s="52">
        <v>8</v>
      </c>
      <c r="F180" s="53"/>
      <c r="G180" s="54">
        <f>E180*F180</f>
        <v>0</v>
      </c>
      <c r="H180" s="55"/>
      <c r="I180" s="54">
        <f>E180*H180</f>
        <v>0</v>
      </c>
      <c r="J180" s="56">
        <v>2.9999999999999997E-4</v>
      </c>
      <c r="K180" s="57">
        <f>E180*J180</f>
        <v>2.3999999999999998E-3</v>
      </c>
      <c r="L180" s="56">
        <v>0</v>
      </c>
      <c r="M180" s="58">
        <f>E180*L180</f>
        <v>0</v>
      </c>
    </row>
    <row r="181" spans="1:13" s="1" customFormat="1" ht="9.75" x14ac:dyDescent="0.2">
      <c r="A181" s="48">
        <f>A180+1</f>
        <v>144</v>
      </c>
      <c r="B181" s="49" t="s">
        <v>350</v>
      </c>
      <c r="C181" s="50" t="s">
        <v>351</v>
      </c>
      <c r="D181" s="51" t="s">
        <v>102</v>
      </c>
      <c r="E181" s="52">
        <v>1</v>
      </c>
      <c r="F181" s="53"/>
      <c r="G181" s="54">
        <f>E181*F181</f>
        <v>0</v>
      </c>
      <c r="H181" s="55"/>
      <c r="I181" s="54">
        <f>E181*H181</f>
        <v>0</v>
      </c>
      <c r="J181" s="56">
        <v>1.6E-2</v>
      </c>
      <c r="K181" s="57">
        <f>E181*J181</f>
        <v>1.6E-2</v>
      </c>
      <c r="L181" s="56">
        <v>0</v>
      </c>
      <c r="M181" s="58">
        <f>E181*L181</f>
        <v>0</v>
      </c>
    </row>
    <row r="182" spans="1:13" s="1" customFormat="1" ht="9.75" x14ac:dyDescent="0.2">
      <c r="A182" s="48">
        <f>A181+1</f>
        <v>145</v>
      </c>
      <c r="B182" s="49" t="s">
        <v>352</v>
      </c>
      <c r="C182" s="50" t="s">
        <v>353</v>
      </c>
      <c r="D182" s="51" t="s">
        <v>102</v>
      </c>
      <c r="E182" s="52">
        <v>1</v>
      </c>
      <c r="F182" s="53"/>
      <c r="G182" s="54">
        <f>E182*F182</f>
        <v>0</v>
      </c>
      <c r="H182" s="55"/>
      <c r="I182" s="54">
        <f>E182*H182</f>
        <v>0</v>
      </c>
      <c r="J182" s="56">
        <v>1.4E-2</v>
      </c>
      <c r="K182" s="57">
        <f>E182*J182</f>
        <v>1.4E-2</v>
      </c>
      <c r="L182" s="56">
        <v>0</v>
      </c>
      <c r="M182" s="58">
        <f>E182*L182</f>
        <v>0</v>
      </c>
    </row>
    <row r="183" spans="1:13" s="1" customFormat="1" ht="9.75" x14ac:dyDescent="0.2">
      <c r="A183" s="48">
        <f>A182+1</f>
        <v>146</v>
      </c>
      <c r="B183" s="49" t="s">
        <v>354</v>
      </c>
      <c r="C183" s="50" t="s">
        <v>355</v>
      </c>
      <c r="D183" s="51" t="s">
        <v>102</v>
      </c>
      <c r="E183" s="52">
        <v>1</v>
      </c>
      <c r="F183" s="53"/>
      <c r="G183" s="54">
        <f>E183*F183</f>
        <v>0</v>
      </c>
      <c r="H183" s="55"/>
      <c r="I183" s="54">
        <f>E183*H183</f>
        <v>0</v>
      </c>
      <c r="J183" s="56">
        <v>0.02</v>
      </c>
      <c r="K183" s="57">
        <f>E183*J183</f>
        <v>0.02</v>
      </c>
      <c r="L183" s="56">
        <v>0</v>
      </c>
      <c r="M183" s="58">
        <f>E183*L183</f>
        <v>0</v>
      </c>
    </row>
    <row r="184" spans="1:13" s="1" customFormat="1" ht="9.75" x14ac:dyDescent="0.2">
      <c r="A184" s="48">
        <f>A183+1</f>
        <v>147</v>
      </c>
      <c r="B184" s="49" t="s">
        <v>356</v>
      </c>
      <c r="C184" s="50" t="s">
        <v>357</v>
      </c>
      <c r="D184" s="51" t="s">
        <v>102</v>
      </c>
      <c r="E184" s="52">
        <v>1</v>
      </c>
      <c r="F184" s="53"/>
      <c r="G184" s="54">
        <f>E184*F184</f>
        <v>0</v>
      </c>
      <c r="H184" s="55"/>
      <c r="I184" s="54">
        <f>E184*H184</f>
        <v>0</v>
      </c>
      <c r="J184" s="56">
        <v>2.1000000000000001E-2</v>
      </c>
      <c r="K184" s="57">
        <f>E184*J184</f>
        <v>2.1000000000000001E-2</v>
      </c>
      <c r="L184" s="56">
        <v>0</v>
      </c>
      <c r="M184" s="58">
        <f>E184*L184</f>
        <v>0</v>
      </c>
    </row>
    <row r="185" spans="1:13" s="1" customFormat="1" ht="9.75" x14ac:dyDescent="0.2">
      <c r="A185" s="48">
        <f>A184+1</f>
        <v>148</v>
      </c>
      <c r="B185" s="49" t="s">
        <v>358</v>
      </c>
      <c r="C185" s="50" t="s">
        <v>359</v>
      </c>
      <c r="D185" s="51" t="s">
        <v>102</v>
      </c>
      <c r="E185" s="52">
        <v>1</v>
      </c>
      <c r="F185" s="53"/>
      <c r="G185" s="54">
        <f>E185*F185</f>
        <v>0</v>
      </c>
      <c r="H185" s="55"/>
      <c r="I185" s="54">
        <f>E185*H185</f>
        <v>0</v>
      </c>
      <c r="J185" s="56">
        <v>2.4E-2</v>
      </c>
      <c r="K185" s="57">
        <f>E185*J185</f>
        <v>2.4E-2</v>
      </c>
      <c r="L185" s="56">
        <v>0</v>
      </c>
      <c r="M185" s="58">
        <f>E185*L185</f>
        <v>0</v>
      </c>
    </row>
    <row r="186" spans="1:13" s="1" customFormat="1" ht="9.75" x14ac:dyDescent="0.2">
      <c r="A186" s="48">
        <f>A185+1</f>
        <v>149</v>
      </c>
      <c r="B186" s="49" t="s">
        <v>360</v>
      </c>
      <c r="C186" s="50" t="s">
        <v>361</v>
      </c>
      <c r="D186" s="51" t="s">
        <v>102</v>
      </c>
      <c r="E186" s="52">
        <v>1</v>
      </c>
      <c r="F186" s="53"/>
      <c r="G186" s="54">
        <f>E186*F186</f>
        <v>0</v>
      </c>
      <c r="H186" s="55"/>
      <c r="I186" s="54">
        <f>E186*H186</f>
        <v>0</v>
      </c>
      <c r="J186" s="56">
        <v>2.4E-2</v>
      </c>
      <c r="K186" s="57">
        <f>E186*J186</f>
        <v>2.4E-2</v>
      </c>
      <c r="L186" s="56">
        <v>0</v>
      </c>
      <c r="M186" s="58">
        <f>E186*L186</f>
        <v>0</v>
      </c>
    </row>
    <row r="187" spans="1:13" s="1" customFormat="1" ht="9.75" x14ac:dyDescent="0.2">
      <c r="A187" s="48">
        <f>A186+1</f>
        <v>150</v>
      </c>
      <c r="B187" s="49" t="s">
        <v>362</v>
      </c>
      <c r="C187" s="50" t="s">
        <v>363</v>
      </c>
      <c r="D187" s="51" t="s">
        <v>102</v>
      </c>
      <c r="E187" s="52">
        <v>2</v>
      </c>
      <c r="F187" s="53"/>
      <c r="G187" s="54">
        <f>E187*F187</f>
        <v>0</v>
      </c>
      <c r="H187" s="55"/>
      <c r="I187" s="54">
        <f>E187*H187</f>
        <v>0</v>
      </c>
      <c r="J187" s="56">
        <v>4.2999999999999997E-2</v>
      </c>
      <c r="K187" s="57">
        <f>E187*J187</f>
        <v>8.5999999999999993E-2</v>
      </c>
      <c r="L187" s="56">
        <v>0</v>
      </c>
      <c r="M187" s="58">
        <f>E187*L187</f>
        <v>0</v>
      </c>
    </row>
    <row r="188" spans="1:13" s="1" customFormat="1" ht="9.75" x14ac:dyDescent="0.2">
      <c r="A188" s="48">
        <f>A187+1</f>
        <v>151</v>
      </c>
      <c r="B188" s="49" t="s">
        <v>364</v>
      </c>
      <c r="C188" s="50" t="s">
        <v>365</v>
      </c>
      <c r="D188" s="51" t="s">
        <v>155</v>
      </c>
      <c r="E188" s="52">
        <v>1</v>
      </c>
      <c r="F188" s="53"/>
      <c r="G188" s="54">
        <f>E188*F188</f>
        <v>0</v>
      </c>
      <c r="H188" s="55"/>
      <c r="I188" s="54">
        <f>E188*H188</f>
        <v>0</v>
      </c>
      <c r="J188" s="56">
        <v>2.9999999999999997E-4</v>
      </c>
      <c r="K188" s="57">
        <f>E188*J188</f>
        <v>2.9999999999999997E-4</v>
      </c>
      <c r="L188" s="56">
        <v>0</v>
      </c>
      <c r="M188" s="58">
        <f>E188*L188</f>
        <v>0</v>
      </c>
    </row>
    <row r="189" spans="1:13" s="1" customFormat="1" ht="9.75" x14ac:dyDescent="0.2">
      <c r="A189" s="48">
        <f>A188+1</f>
        <v>152</v>
      </c>
      <c r="B189" s="49" t="s">
        <v>366</v>
      </c>
      <c r="C189" s="50" t="s">
        <v>367</v>
      </c>
      <c r="D189" s="51" t="s">
        <v>102</v>
      </c>
      <c r="E189" s="52">
        <v>1</v>
      </c>
      <c r="F189" s="53"/>
      <c r="G189" s="54">
        <f>E189*F189</f>
        <v>0</v>
      </c>
      <c r="H189" s="55"/>
      <c r="I189" s="54">
        <f>E189*H189</f>
        <v>0</v>
      </c>
      <c r="J189" s="56">
        <v>2.7E-2</v>
      </c>
      <c r="K189" s="57">
        <f>E189*J189</f>
        <v>2.7E-2</v>
      </c>
      <c r="L189" s="56">
        <v>0</v>
      </c>
      <c r="M189" s="58">
        <f>E189*L189</f>
        <v>0</v>
      </c>
    </row>
    <row r="190" spans="1:13" s="1" customFormat="1" ht="9.75" x14ac:dyDescent="0.2">
      <c r="A190" s="48">
        <f>A189+1</f>
        <v>153</v>
      </c>
      <c r="B190" s="49" t="s">
        <v>368</v>
      </c>
      <c r="C190" s="50" t="s">
        <v>369</v>
      </c>
      <c r="D190" s="51" t="s">
        <v>155</v>
      </c>
      <c r="E190" s="52">
        <v>3</v>
      </c>
      <c r="F190" s="53"/>
      <c r="G190" s="54">
        <f>E190*F190</f>
        <v>0</v>
      </c>
      <c r="H190" s="55"/>
      <c r="I190" s="54">
        <f>E190*H190</f>
        <v>0</v>
      </c>
      <c r="J190" s="56">
        <v>2.9999999999999997E-4</v>
      </c>
      <c r="K190" s="57">
        <f>E190*J190</f>
        <v>8.9999999999999998E-4</v>
      </c>
      <c r="L190" s="56">
        <v>0</v>
      </c>
      <c r="M190" s="58">
        <f>E190*L190</f>
        <v>0</v>
      </c>
    </row>
    <row r="191" spans="1:13" s="1" customFormat="1" ht="19.5" x14ac:dyDescent="0.2">
      <c r="A191" s="48">
        <f>A190+1</f>
        <v>154</v>
      </c>
      <c r="B191" s="49" t="s">
        <v>370</v>
      </c>
      <c r="C191" s="50" t="s">
        <v>371</v>
      </c>
      <c r="D191" s="51" t="s">
        <v>102</v>
      </c>
      <c r="E191" s="52">
        <v>2</v>
      </c>
      <c r="F191" s="53"/>
      <c r="G191" s="54">
        <f>E191*F191</f>
        <v>0</v>
      </c>
      <c r="H191" s="55"/>
      <c r="I191" s="54">
        <f>E191*H191</f>
        <v>0</v>
      </c>
      <c r="J191" s="56">
        <v>4.4999999999999998E-2</v>
      </c>
      <c r="K191" s="57">
        <f>E191*J191</f>
        <v>0.09</v>
      </c>
      <c r="L191" s="56">
        <v>0</v>
      </c>
      <c r="M191" s="58">
        <f>E191*L191</f>
        <v>0</v>
      </c>
    </row>
    <row r="192" spans="1:13" s="1" customFormat="1" ht="19.5" x14ac:dyDescent="0.2">
      <c r="A192" s="48">
        <f>A191+1</f>
        <v>155</v>
      </c>
      <c r="B192" s="49" t="s">
        <v>372</v>
      </c>
      <c r="C192" s="50" t="s">
        <v>373</v>
      </c>
      <c r="D192" s="51" t="s">
        <v>102</v>
      </c>
      <c r="E192" s="52">
        <v>1</v>
      </c>
      <c r="F192" s="53"/>
      <c r="G192" s="54">
        <f>E192*F192</f>
        <v>0</v>
      </c>
      <c r="H192" s="55"/>
      <c r="I192" s="54">
        <f>E192*H192</f>
        <v>0</v>
      </c>
      <c r="J192" s="56">
        <v>5.8000000000000003E-2</v>
      </c>
      <c r="K192" s="57">
        <f>E192*J192</f>
        <v>5.8000000000000003E-2</v>
      </c>
      <c r="L192" s="56">
        <v>0</v>
      </c>
      <c r="M192" s="58">
        <f>E192*L192</f>
        <v>0</v>
      </c>
    </row>
    <row r="193" spans="1:13" s="1" customFormat="1" ht="9.75" x14ac:dyDescent="0.2">
      <c r="A193" s="48">
        <f>A192+1</f>
        <v>156</v>
      </c>
      <c r="B193" s="49" t="s">
        <v>374</v>
      </c>
      <c r="C193" s="50" t="s">
        <v>375</v>
      </c>
      <c r="D193" s="51" t="s">
        <v>129</v>
      </c>
      <c r="E193" s="56">
        <v>0.61740000000000017</v>
      </c>
      <c r="F193" s="53"/>
      <c r="G193" s="54">
        <f>E193*F193</f>
        <v>0</v>
      </c>
      <c r="H193" s="55"/>
      <c r="I193" s="54">
        <f>E193*H193</f>
        <v>0</v>
      </c>
      <c r="J193" s="56">
        <v>0</v>
      </c>
      <c r="K193" s="57">
        <f>E193*J193</f>
        <v>0</v>
      </c>
      <c r="L193" s="56">
        <v>0</v>
      </c>
      <c r="M193" s="58">
        <f>E193*L193</f>
        <v>0</v>
      </c>
    </row>
    <row r="194" spans="1:13" s="31" customFormat="1" ht="12" thickBot="1" x14ac:dyDescent="0.25">
      <c r="A194" s="59"/>
      <c r="B194" s="61">
        <v>735</v>
      </c>
      <c r="C194" s="62" t="s">
        <v>376</v>
      </c>
      <c r="D194" s="60"/>
      <c r="E194" s="60"/>
      <c r="F194" s="63"/>
      <c r="G194" s="65">
        <f>SUM(G167:G193)</f>
        <v>0</v>
      </c>
      <c r="H194" s="64"/>
      <c r="I194" s="78">
        <f>SUM(I167:I193)</f>
        <v>0</v>
      </c>
      <c r="J194" s="64"/>
      <c r="K194" s="66">
        <f>SUM(K167:K193)</f>
        <v>0.61740000000000017</v>
      </c>
      <c r="L194" s="64"/>
      <c r="M194" s="67">
        <f>SUM(M167:M193)</f>
        <v>0</v>
      </c>
    </row>
    <row r="195" spans="1:13" ht="13.5" thickBot="1" x14ac:dyDescent="0.25">
      <c r="A195" s="79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</row>
    <row r="196" spans="1:13" s="31" customFormat="1" ht="13.5" thickBot="1" x14ac:dyDescent="0.25">
      <c r="A196" s="80"/>
      <c r="B196" s="81"/>
      <c r="C196" s="83" t="s">
        <v>377</v>
      </c>
      <c r="D196" s="82"/>
      <c r="E196" s="82"/>
      <c r="F196" s="82"/>
      <c r="G196" s="82"/>
      <c r="H196" s="82"/>
      <c r="I196" s="82"/>
      <c r="J196" s="82"/>
      <c r="K196" s="82"/>
      <c r="L196" s="84">
        <f>'KRYCÍ LIST'!E20</f>
        <v>0</v>
      </c>
      <c r="M196" s="85"/>
    </row>
  </sheetData>
  <mergeCells count="36">
    <mergeCell ref="F50:G50"/>
    <mergeCell ref="H50:I50"/>
    <mergeCell ref="J49:M49"/>
    <mergeCell ref="J50:K50"/>
    <mergeCell ref="L50:M50"/>
    <mergeCell ref="L196:M196"/>
    <mergeCell ref="F18:G18"/>
    <mergeCell ref="H18:I18"/>
    <mergeCell ref="J17:M17"/>
    <mergeCell ref="J18:K18"/>
    <mergeCell ref="L18:M18"/>
    <mergeCell ref="B49:B51"/>
    <mergeCell ref="C49:C51"/>
    <mergeCell ref="D49:D51"/>
    <mergeCell ref="E49:E51"/>
    <mergeCell ref="F49:I49"/>
    <mergeCell ref="F7:G7"/>
    <mergeCell ref="H7:I7"/>
    <mergeCell ref="J6:M6"/>
    <mergeCell ref="J7:K7"/>
    <mergeCell ref="L7:M7"/>
    <mergeCell ref="B17:B19"/>
    <mergeCell ref="C17:C19"/>
    <mergeCell ref="D17:D19"/>
    <mergeCell ref="E17:E19"/>
    <mergeCell ref="F17:I17"/>
    <mergeCell ref="A1:K1"/>
    <mergeCell ref="L1:M1"/>
    <mergeCell ref="A2:K2"/>
    <mergeCell ref="L2:M2"/>
    <mergeCell ref="A4:M4"/>
    <mergeCell ref="B6:B8"/>
    <mergeCell ref="C6:C8"/>
    <mergeCell ref="D6:D8"/>
    <mergeCell ref="E6:E8"/>
    <mergeCell ref="F6:I6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 OBJEKTŮ STAVBY</vt:lpstr>
      <vt:lpstr>KRYCÍ LIST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dcterms:created xsi:type="dcterms:W3CDTF">2023-01-09T10:53:12Z</dcterms:created>
  <dcterms:modified xsi:type="dcterms:W3CDTF">2023-01-09T10:54:25Z</dcterms:modified>
</cp:coreProperties>
</file>