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BD_Abramova/"/>
    </mc:Choice>
  </mc:AlternateContent>
  <xr:revisionPtr revIDLastSave="0" documentId="8_{6D23066E-A865-48E8-A44B-18D907D95A4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Pol'!$A$1:$Y$146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G42" i="1"/>
  <c r="H42" i="1" s="1"/>
  <c r="I42" i="1" s="1"/>
  <c r="F42" i="1"/>
  <c r="G41" i="1"/>
  <c r="F41" i="1"/>
  <c r="G39" i="1"/>
  <c r="F39" i="1"/>
  <c r="G14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3" i="12"/>
  <c r="V13" i="12"/>
  <c r="G14" i="12"/>
  <c r="G13" i="12" s="1"/>
  <c r="I14" i="12"/>
  <c r="I13" i="12" s="1"/>
  <c r="K14" i="12"/>
  <c r="M14" i="12"/>
  <c r="M13" i="12" s="1"/>
  <c r="O14" i="12"/>
  <c r="O13" i="12" s="1"/>
  <c r="Q14" i="12"/>
  <c r="Q13" i="12" s="1"/>
  <c r="V14" i="12"/>
  <c r="G17" i="12"/>
  <c r="O17" i="12"/>
  <c r="G18" i="12"/>
  <c r="I18" i="12"/>
  <c r="I17" i="12" s="1"/>
  <c r="K18" i="12"/>
  <c r="K17" i="12" s="1"/>
  <c r="M18" i="12"/>
  <c r="M17" i="12" s="1"/>
  <c r="O18" i="12"/>
  <c r="Q18" i="12"/>
  <c r="Q17" i="12" s="1"/>
  <c r="V18" i="12"/>
  <c r="V17" i="12" s="1"/>
  <c r="G22" i="12"/>
  <c r="G21" i="12" s="1"/>
  <c r="I22" i="12"/>
  <c r="I21" i="12" s="1"/>
  <c r="K22" i="12"/>
  <c r="M22" i="12"/>
  <c r="O22" i="12"/>
  <c r="O21" i="12" s="1"/>
  <c r="Q22" i="12"/>
  <c r="Q21" i="12" s="1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K21" i="12" s="1"/>
  <c r="M28" i="12"/>
  <c r="O28" i="12"/>
  <c r="Q28" i="12"/>
  <c r="V28" i="12"/>
  <c r="V21" i="12" s="1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50" i="12"/>
  <c r="M50" i="12" s="1"/>
  <c r="I50" i="12"/>
  <c r="I49" i="12" s="1"/>
  <c r="K50" i="12"/>
  <c r="K49" i="12" s="1"/>
  <c r="O50" i="12"/>
  <c r="Q50" i="12"/>
  <c r="Q49" i="12" s="1"/>
  <c r="V50" i="12"/>
  <c r="V49" i="12" s="1"/>
  <c r="G54" i="12"/>
  <c r="I54" i="12"/>
  <c r="K54" i="12"/>
  <c r="M54" i="12"/>
  <c r="O54" i="12"/>
  <c r="Q54" i="12"/>
  <c r="V54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O49" i="12" s="1"/>
  <c r="Q60" i="12"/>
  <c r="V60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8" i="12"/>
  <c r="M68" i="12" s="1"/>
  <c r="I68" i="12"/>
  <c r="I67" i="12" s="1"/>
  <c r="K68" i="12"/>
  <c r="O68" i="12"/>
  <c r="O67" i="12" s="1"/>
  <c r="Q68" i="12"/>
  <c r="Q67" i="12" s="1"/>
  <c r="V68" i="12"/>
  <c r="G70" i="12"/>
  <c r="M70" i="12" s="1"/>
  <c r="I70" i="12"/>
  <c r="K70" i="12"/>
  <c r="O70" i="12"/>
  <c r="Q70" i="12"/>
  <c r="V70" i="12"/>
  <c r="G72" i="12"/>
  <c r="I72" i="12"/>
  <c r="K72" i="12"/>
  <c r="K67" i="12" s="1"/>
  <c r="M72" i="12"/>
  <c r="O72" i="12"/>
  <c r="Q72" i="12"/>
  <c r="V72" i="12"/>
  <c r="V67" i="12" s="1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1" i="12"/>
  <c r="M91" i="12" s="1"/>
  <c r="I91" i="12"/>
  <c r="I90" i="12" s="1"/>
  <c r="K91" i="12"/>
  <c r="O91" i="12"/>
  <c r="O90" i="12" s="1"/>
  <c r="Q91" i="12"/>
  <c r="Q90" i="12" s="1"/>
  <c r="V91" i="12"/>
  <c r="G93" i="12"/>
  <c r="M93" i="12" s="1"/>
  <c r="I93" i="12"/>
  <c r="K93" i="12"/>
  <c r="K90" i="12" s="1"/>
  <c r="O93" i="12"/>
  <c r="Q93" i="12"/>
  <c r="V93" i="12"/>
  <c r="V90" i="12" s="1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117" i="12"/>
  <c r="O117" i="12"/>
  <c r="Q117" i="12"/>
  <c r="G118" i="12"/>
  <c r="I118" i="12"/>
  <c r="K118" i="12"/>
  <c r="K117" i="12" s="1"/>
  <c r="M118" i="12"/>
  <c r="M117" i="12" s="1"/>
  <c r="O118" i="12"/>
  <c r="Q118" i="12"/>
  <c r="V118" i="12"/>
  <c r="V117" i="12" s="1"/>
  <c r="G121" i="12"/>
  <c r="M121" i="12" s="1"/>
  <c r="I121" i="12"/>
  <c r="I120" i="12" s="1"/>
  <c r="K121" i="12"/>
  <c r="O121" i="12"/>
  <c r="O120" i="12" s="1"/>
  <c r="Q121" i="12"/>
  <c r="Q120" i="12" s="1"/>
  <c r="V121" i="12"/>
  <c r="G123" i="12"/>
  <c r="M123" i="12" s="1"/>
  <c r="I123" i="12"/>
  <c r="K123" i="12"/>
  <c r="K120" i="12" s="1"/>
  <c r="O123" i="12"/>
  <c r="Q123" i="12"/>
  <c r="V123" i="12"/>
  <c r="V120" i="12" s="1"/>
  <c r="K125" i="12"/>
  <c r="V125" i="12"/>
  <c r="G126" i="12"/>
  <c r="G125" i="12" s="1"/>
  <c r="I126" i="12"/>
  <c r="K126" i="12"/>
  <c r="M126" i="12"/>
  <c r="O126" i="12"/>
  <c r="O125" i="12" s="1"/>
  <c r="Q126" i="12"/>
  <c r="V126" i="12"/>
  <c r="G128" i="12"/>
  <c r="M128" i="12" s="1"/>
  <c r="I128" i="12"/>
  <c r="I125" i="12" s="1"/>
  <c r="K128" i="12"/>
  <c r="O128" i="12"/>
  <c r="Q128" i="12"/>
  <c r="Q125" i="12" s="1"/>
  <c r="V128" i="12"/>
  <c r="G131" i="12"/>
  <c r="I131" i="12"/>
  <c r="K131" i="12"/>
  <c r="K130" i="12" s="1"/>
  <c r="M131" i="12"/>
  <c r="O131" i="12"/>
  <c r="Q131" i="12"/>
  <c r="V131" i="12"/>
  <c r="V130" i="12" s="1"/>
  <c r="G134" i="12"/>
  <c r="I134" i="12"/>
  <c r="K134" i="12"/>
  <c r="M134" i="12"/>
  <c r="O134" i="12"/>
  <c r="Q134" i="12"/>
  <c r="V134" i="12"/>
  <c r="G137" i="12"/>
  <c r="G130" i="12" s="1"/>
  <c r="I137" i="12"/>
  <c r="K137" i="12"/>
  <c r="O137" i="12"/>
  <c r="O130" i="12" s="1"/>
  <c r="Q137" i="12"/>
  <c r="V137" i="12"/>
  <c r="G140" i="12"/>
  <c r="M140" i="12" s="1"/>
  <c r="I140" i="12"/>
  <c r="I130" i="12" s="1"/>
  <c r="K140" i="12"/>
  <c r="O140" i="12"/>
  <c r="Q140" i="12"/>
  <c r="Q130" i="12" s="1"/>
  <c r="V140" i="12"/>
  <c r="G142" i="12"/>
  <c r="I142" i="12"/>
  <c r="K142" i="12"/>
  <c r="M142" i="12"/>
  <c r="O142" i="12"/>
  <c r="Q142" i="12"/>
  <c r="V142" i="12"/>
  <c r="AE145" i="12"/>
  <c r="AF145" i="12"/>
  <c r="I20" i="1"/>
  <c r="I19" i="1"/>
  <c r="I18" i="1"/>
  <c r="I17" i="1"/>
  <c r="I16" i="1"/>
  <c r="F43" i="1"/>
  <c r="G43" i="1"/>
  <c r="G25" i="1" s="1"/>
  <c r="A25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64" i="1" l="1"/>
  <c r="J63" i="1" s="1"/>
  <c r="H41" i="1"/>
  <c r="I41" i="1" s="1"/>
  <c r="G26" i="1"/>
  <c r="A26" i="1"/>
  <c r="G28" i="1"/>
  <c r="H43" i="1"/>
  <c r="G23" i="1"/>
  <c r="M125" i="12"/>
  <c r="M49" i="12"/>
  <c r="M67" i="12"/>
  <c r="M90" i="12"/>
  <c r="M21" i="12"/>
  <c r="M120" i="12"/>
  <c r="M137" i="12"/>
  <c r="M130" i="12" s="1"/>
  <c r="G120" i="12"/>
  <c r="G90" i="12"/>
  <c r="G67" i="12"/>
  <c r="G49" i="12"/>
  <c r="I21" i="1"/>
  <c r="J42" i="1"/>
  <c r="J41" i="1"/>
  <c r="J39" i="1"/>
  <c r="J43" i="1" s="1"/>
  <c r="J59" i="1" l="1"/>
  <c r="J57" i="1"/>
  <c r="J60" i="1"/>
  <c r="J55" i="1"/>
  <c r="J54" i="1"/>
  <c r="J58" i="1"/>
  <c r="J62" i="1"/>
  <c r="J61" i="1"/>
  <c r="J53" i="1"/>
  <c r="J56" i="1"/>
  <c r="A23" i="1"/>
  <c r="J64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2DE86147-4130-4E9D-A405-5C8FAC70D3F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260474F-0B04-45FB-8718-0338EFCC1C6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<sst xmlns="http://schemas.openxmlformats.org/spreadsheetml/2006/main" count="774" uniqueCount="279">
  <si>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</si>
  <si>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</si>
  <si>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</si>
  <si>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</si>
  <si>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</si>
  <si>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</si>
  <si>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</si>
  <si>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</si>
  <si>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</si>
  <si>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</si>
  <si>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</si>
  <si>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</si>
  <si>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</si>
  <si>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</si>
  <si>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</si>
  <si>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</si>
  <si>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</si>
  <si>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</si>
  <si>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</si>
  <si>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</si>
  <si>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</si>
  <si>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</si>
  <si>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</si>
  <si>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</si>
  <si>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</si>
  <si>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</si>
  <si>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</si>
  <si>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</si>
  <si>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</si>
  <si>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</si>
  <si>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</si>
  <si>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</si>
  <si>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</si>
  <si>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</si>
  <si>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</si>
  <si>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</si>
  <si>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</si>
  <si>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</si>
  <si>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</si>
  <si>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</si>
  <si>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</si>
  <si>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</si>
  <si>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</si>
  <si>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</si>
  <si>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</si>
  <si>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SO-01</t>
  </si>
  <si>
    <t>Technická zařízení Budov</t>
  </si>
  <si>
    <t>Objekt:</t>
  </si>
  <si>
    <t>Rozpočet:</t>
  </si>
  <si>
    <t>12/2022/Maxx</t>
  </si>
  <si>
    <t>BD Abramovova č.1588/10 - Ostrava-Jih</t>
  </si>
  <si>
    <t>MAXXI - THERM s.r.o.</t>
  </si>
  <si>
    <t>Ocelářská 473/29</t>
  </si>
  <si>
    <t xml:space="preserve">Ostrava-Moravská Ostrava </t>
  </si>
  <si>
    <t>70300</t>
  </si>
  <si>
    <t>27777685</t>
  </si>
  <si>
    <t>12.5.2023</t>
  </si>
  <si>
    <t>Stavba</t>
  </si>
  <si>
    <t>Stavební objekt</t>
  </si>
  <si>
    <t>Celkem za stavbu</t>
  </si>
  <si>
    <t>CZK</t>
  </si>
  <si>
    <t>#POPS</t>
  </si>
  <si>
    <t>Popis stavby: 12/2022/Maxx - BD Abramovova č.1588/10 - Ostrava-Jih</t>
  </si>
  <si>
    <t>#POPO</t>
  </si>
  <si>
    <t>Popis objektu: SO-01 - Technická zařízení Budov</t>
  </si>
  <si>
    <t>#POPR</t>
  </si>
  <si>
    <t>Popis rozpočtu: 1 - Vytápění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</si>
  <si>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</si>
  <si>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</si>
  <si>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</si>
  <si>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</si>
  <si>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</si>
  <si>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</si>
  <si>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</si>
  <si>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</si>
  <si>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</si>
  <si>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</si>
  <si>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</si>
  <si>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</si>
  <si>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</si>
  <si>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</si>
  <si>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</si>
  <si>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</si>
  <si>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</si>
  <si>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</si>
  <si>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</si>
  <si>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</si>
  <si>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</si>
  <si>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</si>
  <si>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</si>
  <si>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</si>
  <si>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</si>
  <si>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</si>
  <si>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</si>
  <si>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</si>
  <si>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</si>
  <si>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</si>
  <si>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</si>
  <si>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</si>
  <si>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</si>
  <si>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</si>
  <si>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</si>
  <si>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</si>
  <si>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</si>
  <si>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</si>
  <si>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</si>
  <si>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</si>
  <si>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</si>
  <si>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</si>
  <si>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</si>
  <si>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</si>
  <si>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</si>
  <si>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</si>
  <si>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</si>
  <si>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</si>
  <si>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</si>
  <si>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</si>
  <si>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</si>
  <si>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</si>
  <si>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</si>
  <si>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</si>
  <si>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</si>
  <si>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</si>
  <si>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310236251RT1</t>
  </si>
  <si>
    <t>Zazdívka otvorů o ploše přes 0,0225 m2 do 0,09 m2 ve zdivu nadzákladovém cihlami pálenými o tloušťce zdi přes 300 do 450 mm</t>
  </si>
  <si>
    <t>kus</t>
  </si>
  <si>
    <t>801-4</t>
  </si>
  <si>
    <t>RTS 23/ I</t>
  </si>
  <si>
    <t>Práce</t>
  </si>
  <si>
    <t>Běžná</t>
  </si>
  <si>
    <t>POL1_</t>
  </si>
  <si>
    <t>včetně pomocného pracovního lešení</t>
  </si>
  <si>
    <t>SPI</t>
  </si>
  <si>
    <t>zazdění otvorů po odkouření WAF</t>
  </si>
  <si>
    <t>POP</t>
  </si>
  <si>
    <t>SPU</t>
  </si>
  <si>
    <t>612421637R00</t>
  </si>
  <si>
    <t>Omítky vnitřní stěn vápenné nebo vápenocementové v podlaží i ve schodišti štukové</t>
  </si>
  <si>
    <t>m2</t>
  </si>
  <si>
    <t>801-1</t>
  </si>
  <si>
    <t>14*(0,3*0,3)</t>
  </si>
  <si>
    <t>VV</t>
  </si>
  <si>
    <t>971033231R00</t>
  </si>
  <si>
    <t>Vybourání otvorů ve zdivu cihelném z jakýchkoliv cihel pálených  na jakoukoliv maltu vápenou nebo vápenocementovou, plochy do 0,0225 m2, tloušťky do 150 mm</t>
  </si>
  <si>
    <t>801-3</t>
  </si>
  <si>
    <t>základovém nebo nadzákladovém,</t>
  </si>
  <si>
    <t>731249321V</t>
  </si>
  <si>
    <t>Plynový kondenzační závěsný kotel o výkomu 3,4-24kW s integrovaným nerezovým zásobníkem 48lt</t>
  </si>
  <si>
    <t>soubor</t>
  </si>
  <si>
    <t>Vlastní</t>
  </si>
  <si>
    <t>Indiv</t>
  </si>
  <si>
    <t>731250168V</t>
  </si>
  <si>
    <t>Uvedení kotlů do provozu servisním technikem , seznámení uživatele s obsluhou</t>
  </si>
  <si>
    <t xml:space="preserve">ks    </t>
  </si>
  <si>
    <t>731289111V</t>
  </si>
  <si>
    <t>MaR, venkovní čidlo, prostorový termostat a kabeláž, nosné prvky</t>
  </si>
  <si>
    <t>731412121V</t>
  </si>
  <si>
    <t>Stavební sada odkouření koaxiál nad střechu domu, přes stáv. komínový průduch, L=13m</t>
  </si>
  <si>
    <t>sada</t>
  </si>
  <si>
    <t>731412122V</t>
  </si>
  <si>
    <t>Stavební sada odkouření koaxiál nad střechu domu, přes stáv. komínový průduch, L=10m</t>
  </si>
  <si>
    <t>731412123V</t>
  </si>
  <si>
    <t>Stavební sada odkouření koaxiál nad střechu domu, přes stáv. komínový průduch, L=7m</t>
  </si>
  <si>
    <t>731412987V</t>
  </si>
  <si>
    <t>731413552V</t>
  </si>
  <si>
    <t>Odvod kondenzátu přes kalich</t>
  </si>
  <si>
    <t>731865334V</t>
  </si>
  <si>
    <t>Revize spalinové cesty</t>
  </si>
  <si>
    <t>900      RT4</t>
  </si>
  <si>
    <t>HZS, Práce v tarifní třídě 7 (např. tesař)</t>
  </si>
  <si>
    <t>h</t>
  </si>
  <si>
    <t>Prav.M</t>
  </si>
  <si>
    <t>HZS</t>
  </si>
  <si>
    <t>POL10_</t>
  </si>
  <si>
    <t>Propláchnutí systému, napuštění a odvzdušnění topného systému : 15</t>
  </si>
  <si>
    <t>904      R02</t>
  </si>
  <si>
    <t>Hzs-zkousky v ramci montaz.praci, Topná zkouška</t>
  </si>
  <si>
    <t>5*24</t>
  </si>
  <si>
    <t>998731202R00</t>
  </si>
  <si>
    <t>Přesun hmot pro kotelny umístěné ve výšce (hloubce) do 12 m</t>
  </si>
  <si>
    <t>800-731</t>
  </si>
  <si>
    <t>Přesun hmot</t>
  </si>
  <si>
    <t>POL7_</t>
  </si>
  <si>
    <t>vodorovně do 50 m</t>
  </si>
  <si>
    <t>733163102R00</t>
  </si>
  <si>
    <t>Potrubí z měděných trubek měděné potrubí, D 15 mm, s 1,0 mm, pájení pomocí kapilárních pájecích tvarovek</t>
  </si>
  <si>
    <t>m</t>
  </si>
  <si>
    <t>včetně tvarovek, bez zednických výpomocí</t>
  </si>
  <si>
    <t>Včetně pomocného lešení o výšce podlahy do 1900 mm a pro zatížení do 1,5 kPa.</t>
  </si>
  <si>
    <t>733163103R00</t>
  </si>
  <si>
    <t>Potrubí z měděných trubek měděné potrubí, D 18 mm, s 1,0 mm, pájení pomocí kapilárních pájecích tvarovek</t>
  </si>
  <si>
    <t>733167001R00</t>
  </si>
  <si>
    <t>Příplatek k ceně za zhotovení přípojky z trubek měděných D 15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</si>
  <si>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</si>
  <si>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</si>
  <si>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</si>
  <si>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733191111R00</t>
  </si>
  <si>
    <t>Manžety prostupové do DN 20</t>
  </si>
  <si>
    <t>998733203R00</t>
  </si>
  <si>
    <t>Přesun hmot pro rozvody potrubí v objektech výšky do 24 m</t>
  </si>
  <si>
    <t>734215133R00</t>
  </si>
  <si>
    <t>Ventil automatický, odvzdušňovací, mosazný, PN 14, DN 15,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</si>
  <si>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</si>
  <si>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</si>
  <si>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</si>
  <si>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</si>
  <si>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734266422R00</t>
  </si>
  <si>
    <t>Šroubení pro radiátory typu VK dvoutrubkový systém s vypouštěním, přímé, bronzové, DN EK 20x15, PN 10, včetně dodávky materiálu</t>
  </si>
  <si>
    <t>734266772R00</t>
  </si>
  <si>
    <t>Šroubení svěrné pro měděné potrubí, mosazné, D 16 x EK, PN 10, včetně dodávky materiálu</t>
  </si>
  <si>
    <t>734295321R00</t>
  </si>
  <si>
    <t>Kohout kulový, napouštěcí a vypouštěcí, mosazný, DN 15, PN 10, včetně dodávky materiálu</t>
  </si>
  <si>
    <t>734295211R00</t>
  </si>
  <si>
    <t>Filtr mosazný, DN 15, PN 20, vnitřní-vnitřní závit, včetně dodávky materiálu</t>
  </si>
  <si>
    <t>734494213R00</t>
  </si>
  <si>
    <t>Návarek s trubkovým závitem G 1/2", včetně dodávky materiálu</t>
  </si>
  <si>
    <t>734267891V</t>
  </si>
  <si>
    <t>Připojovací ventil E-Z armatura pro dvoutrubk. rozvod (u trubkových těles "žebříků")</t>
  </si>
  <si>
    <t>734865372V</t>
  </si>
  <si>
    <t>Štítky a polepy armatur</t>
  </si>
  <si>
    <t>998734203R00</t>
  </si>
  <si>
    <t>Přesun hmot pro armatury v objektech výšky do 4 m</t>
  </si>
  <si>
    <t>735157247R00</t>
  </si>
  <si>
    <t>Otopná tělesa panelová počet desek 1, počet přídavných přestupných ploch 1, výška 500 mm, délka 1100 mm, provedení ventil kompakt, pravé spodní připojení, s nuceným oběhem, čelní deska profilovaná, včetně dodávky materiálu</t>
  </si>
  <si>
    <t>735157248R00</t>
  </si>
  <si>
    <t>Otopná tělesa panelová počet desek 1, počet přídavných přestupných ploch 1, výška 500 mm, délka 1200 mm, provedení ventil kompakt, pravé spodní připojení, s nuceným oběhem, čelní deska profilovaná, včetně dodávky materiálu</t>
  </si>
  <si>
    <t>735157546R00</t>
  </si>
  <si>
    <t>Otopná tělesa panelová počet desek 2, počet přídavných přestupných ploch 1, výška 500 mm, délka 1000 mm, provedení ventil kompakt, pravé spodní připojení, s nuceným oběhem, čelní deska profilovaná, včetně dodávky materiálu</t>
  </si>
  <si>
    <t>735157547R00</t>
  </si>
  <si>
    <t>Otopná tělesa panelová počet desek 2, počet přídavných přestupných ploch 1, výška 500 mm, délka 1100 mm, provedení ventil kompakt, pravé spodní připojení, s nuceným oběhem, čelní deska profilovaná, včetně dodávky materiálu</t>
  </si>
  <si>
    <t>735157548R00</t>
  </si>
  <si>
    <t>Otopná tělesa panelová počet desek 2, počet přídavných přestupných ploch 1, výška 500 mm, délka 1200 mm, provedení ventil kompakt, pravé spodní připojení, s nuceným oběhem, čelní deska profilovaná, včetně dodávky materiálu</t>
  </si>
  <si>
    <t>735157683R00</t>
  </si>
  <si>
    <t>Otopná tělesa panelová počet desek 2, počet přídavných přestupných ploch 2, výška 900 mm, délka 700 mm, provedení ventil kompakt, pravé spodní připojení, s nuceným oběhem, čelní deska profilovaná, včetně dodávky materiálu</t>
  </si>
  <si>
    <t>735157684R00</t>
  </si>
  <si>
    <t>Otopná tělesa panelová počet desek 2, počet přídavných přestupných ploch 2, výška 900 mm, délka 800 mm, provedení ventil kompakt, pravé spodní připojení, s nuceným oběhem, čelní deska profilovaná, včetně dodávky materiálu</t>
  </si>
  <si>
    <t>735191901R00</t>
  </si>
  <si>
    <t>Ostatní opravy otopných těles vyzkoušení otopných těles po opravě tlakem  ocelových</t>
  </si>
  <si>
    <t>735191903R00</t>
  </si>
  <si>
    <t>Ostatní opravy otopných těles vyčištění otopných těles propláchnutím vodou  ocelových nebo hliníkových</t>
  </si>
  <si>
    <t>735000912V</t>
  </si>
  <si>
    <t>vyregulování ventilů s termost.ovládáním</t>
  </si>
  <si>
    <t>735171332V</t>
  </si>
  <si>
    <t>KLM 1500/750 v. 1500 mm, dl. 750 mm</t>
  </si>
  <si>
    <t>73519190V</t>
  </si>
  <si>
    <t>odvzdušnění otopných těles</t>
  </si>
  <si>
    <t>998735202R00</t>
  </si>
  <si>
    <t>Přesun hmot pro otopná tělesa v objektech výšky do 12 m</t>
  </si>
  <si>
    <t>783424340V</t>
  </si>
  <si>
    <t>Nátěr potrubí světlým odstínem emailem 2x v 5 bytech barvou vhodnu pro Cu rozvody vytápění</t>
  </si>
  <si>
    <t>784161401R00</t>
  </si>
  <si>
    <t>Příprava povrchu Penetrace (napouštění) podkladu disperzní, jednonásobná</t>
  </si>
  <si>
    <t>800-784</t>
  </si>
  <si>
    <t>784165512R00</t>
  </si>
  <si>
    <t>Malby z malířských směsí otěruvzdorných,  , bělost 93 %, dvojnásobné</t>
  </si>
  <si>
    <t>799730563V</t>
  </si>
  <si>
    <t>Štítky, polepy cedulky</t>
  </si>
  <si>
    <t>799730731V</t>
  </si>
  <si>
    <t>Pomocný materiál , montážní,spojovací,těsnící, kotvy,závěsy,oblímky,drobné fitinky</t>
  </si>
  <si>
    <t>kg</t>
  </si>
  <si>
    <t>979081121R00</t>
  </si>
  <si>
    <t>Odvoz suti a vybouraných hmot na skládku příplatek za každý další 1 km</t>
  </si>
  <si>
    <t>t</t>
  </si>
  <si>
    <t>0,8*15</t>
  </si>
  <si>
    <t>979087213R00</t>
  </si>
  <si>
    <t>Nakládání na dopravní prostředky vybouraných hmot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</si>
  <si>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</si>
  <si>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</si>
  <si>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</si>
  <si>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</si>
  <si>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</si>
  <si>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</si>
  <si>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</si>
  <si>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</si>
  <si>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</si>
  <si>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979990101R00</t>
  </si>
  <si>
    <t>Poplatek za skládku za uložení, směsi betonu a cihel,  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</si>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</sst>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vATX9XvsHnonLgGdC7oLLUCNCFLRJ/KbRvi04EQF8DU27JTzHzcFJIX6K9dHgjNENN63g9QwNALG6nNoRb4VBA==" saltValue="SrmwI7x0qbyvsP1Gk9Yg7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09">
        <v>2032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11" t="s">
        <v>51</v>
      </c>
      <c r="H8" s="18" t="s">
        <v>40</v>
      </c>
      <c r="I8" s="130" t="s">
        <v>55</v>
      </c>
      <c r="J8" s="8"/>
    </row>
    <row r="9" spans="1:15" ht="15.75" hidden="1" customHeight="1" x14ac:dyDescent="0.2">
      <c r="A9" s="2"/>
      <c r="B9" s="2"/>
      <c r="D9" s="111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5"/>
      <c r="D10" s="110" t="s">
        <v>54</v>
      </c>
      <c r="E10" s="129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SUMIF(F53:F63,A16,I53:I63)+SUMIF(F53:F63,"PSU",I53:I63)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SUMIF(F53:F63,A17,I53:I63)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SUMIF(F53:F63,A18,I53:I63)</f>
        <v>0</v>
      </c>
      <c r="J18" s="83"/>
    </row>
    <row r="19" spans="1:10" ht="23.25" customHeight="1" x14ac:dyDescent="0.2">
      <c r="A19" s="198" t="s">
        <v>92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SUMIF(F53:F63,A19,I53:I63)</f>
        <v>0</v>
      </c>
      <c r="J19" s="83"/>
    </row>
    <row r="20" spans="1:10" ht="23.25" customHeight="1" x14ac:dyDescent="0.2">
      <c r="A20" s="198" t="s">
        <v>93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SUMIF(F53:F63,A20,I53:I63)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56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'SO-01 1 Pol'!AE145</f>
        <v>0</v>
      </c>
      <c r="G39" s="151">
        <f>'SO-01 1 Pol'!AF145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'SO-01 1 Pol'!AE145</f>
        <v>0</v>
      </c>
      <c r="G41" s="157">
        <f>'SO-01 1 Pol'!AF145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'SO-01 1 Pol'!AE145</f>
        <v>0</v>
      </c>
      <c r="G42" s="152">
        <f>'SO-01 1 Pol'!AF145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'SO-01 1 Pol'!G8</f>
        <v>0</v>
      </c>
      <c r="J53" s="191" t="str">
        <f>IF(I64=0,"",I53/I64*100)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'SO-01 1 Pol'!G13</f>
        <v>0</v>
      </c>
      <c r="J54" s="191" t="str">
        <f>IF(I64=0,"",I54/I64*100)</f>
        <v/>
      </c>
    </row>
    <row r="55" spans="1:10" ht="36.75" customHeight="1" x14ac:dyDescent="0.2">
      <c r="A55" s="180"/>
      <c r="B55" s="185" t="s">
        <v>73</v>
      </c>
      <c r="C55" s="186" t="s">
        <v>74</v>
      </c>
      <c r="D55" s="187"/>
      <c r="E55" s="187"/>
      <c r="F55" s="194" t="s">
        <v>24</v>
      </c>
      <c r="G55" s="195"/>
      <c r="H55" s="195"/>
      <c r="I55" s="195">
        <f>'SO-01 1 Pol'!G17</f>
        <v>0</v>
      </c>
      <c r="J55" s="191" t="str">
        <f>IF(I64=0,"",I55/I64*100)</f>
        <v/>
      </c>
    </row>
    <row r="56" spans="1:10" ht="36.75" customHeight="1" x14ac:dyDescent="0.2">
      <c r="A56" s="180"/>
      <c r="B56" s="185" t="s">
        <v>75</v>
      </c>
      <c r="C56" s="186" t="s">
        <v>76</v>
      </c>
      <c r="D56" s="187"/>
      <c r="E56" s="187"/>
      <c r="F56" s="194" t="s">
        <v>25</v>
      </c>
      <c r="G56" s="195"/>
      <c r="H56" s="195"/>
      <c r="I56" s="195">
        <f>'SO-01 1 Pol'!G21</f>
        <v>0</v>
      </c>
      <c r="J56" s="191" t="str">
        <f>IF(I64=0,"",I56/I64*100)</f>
        <v/>
      </c>
    </row>
    <row r="57" spans="1:10" ht="36.75" customHeight="1" x14ac:dyDescent="0.2">
      <c r="A57" s="180"/>
      <c r="B57" s="185" t="s">
        <v>77</v>
      </c>
      <c r="C57" s="186" t="s">
        <v>78</v>
      </c>
      <c r="D57" s="187"/>
      <c r="E57" s="187"/>
      <c r="F57" s="194" t="s">
        <v>25</v>
      </c>
      <c r="G57" s="195"/>
      <c r="H57" s="195"/>
      <c r="I57" s="195">
        <f>'SO-01 1 Pol'!G49</f>
        <v>0</v>
      </c>
      <c r="J57" s="191" t="str">
        <f>IF(I64=0,"",I57/I64*100)</f>
        <v/>
      </c>
    </row>
    <row r="58" spans="1:10" ht="36.75" customHeight="1" x14ac:dyDescent="0.2">
      <c r="A58" s="180"/>
      <c r="B58" s="185" t="s">
        <v>79</v>
      </c>
      <c r="C58" s="186" t="s">
        <v>80</v>
      </c>
      <c r="D58" s="187"/>
      <c r="E58" s="187"/>
      <c r="F58" s="194" t="s">
        <v>25</v>
      </c>
      <c r="G58" s="195"/>
      <c r="H58" s="195"/>
      <c r="I58" s="195">
        <f>'SO-01 1 Pol'!G67</f>
        <v>0</v>
      </c>
      <c r="J58" s="191" t="str">
        <f>IF(I64=0,"",I58/I64*100)</f>
        <v/>
      </c>
    </row>
    <row r="59" spans="1:10" ht="36.75" customHeight="1" x14ac:dyDescent="0.2">
      <c r="A59" s="180"/>
      <c r="B59" s="185" t="s">
        <v>81</v>
      </c>
      <c r="C59" s="186" t="s">
        <v>82</v>
      </c>
      <c r="D59" s="187"/>
      <c r="E59" s="187"/>
      <c r="F59" s="194" t="s">
        <v>25</v>
      </c>
      <c r="G59" s="195"/>
      <c r="H59" s="195"/>
      <c r="I59" s="195">
        <f>'SO-01 1 Pol'!G90</f>
        <v>0</v>
      </c>
      <c r="J59" s="191" t="str">
        <f>IF(I64=0,"",I59/I64*100)</f>
        <v/>
      </c>
    </row>
    <row r="60" spans="1:10" ht="36.75" customHeight="1" x14ac:dyDescent="0.2">
      <c r="A60" s="180"/>
      <c r="B60" s="185" t="s">
        <v>83</v>
      </c>
      <c r="C60" s="186" t="s">
        <v>84</v>
      </c>
      <c r="D60" s="187"/>
      <c r="E60" s="187"/>
      <c r="F60" s="194" t="s">
        <v>25</v>
      </c>
      <c r="G60" s="195"/>
      <c r="H60" s="195"/>
      <c r="I60" s="195">
        <f>'SO-01 1 Pol'!G117</f>
        <v>0</v>
      </c>
      <c r="J60" s="191" t="str">
        <f>IF(I64=0,"",I60/I64*100)</f>
        <v/>
      </c>
    </row>
    <row r="61" spans="1:10" ht="36.75" customHeight="1" x14ac:dyDescent="0.2">
      <c r="A61" s="180"/>
      <c r="B61" s="185" t="s">
        <v>85</v>
      </c>
      <c r="C61" s="186" t="s">
        <v>86</v>
      </c>
      <c r="D61" s="187"/>
      <c r="E61" s="187"/>
      <c r="F61" s="194" t="s">
        <v>25</v>
      </c>
      <c r="G61" s="195"/>
      <c r="H61" s="195"/>
      <c r="I61" s="195">
        <f>'SO-01 1 Pol'!G120</f>
        <v>0</v>
      </c>
      <c r="J61" s="191" t="str">
        <f>IF(I64=0,"",I61/I64*100)</f>
        <v/>
      </c>
    </row>
    <row r="62" spans="1:10" ht="36.75" customHeight="1" x14ac:dyDescent="0.2">
      <c r="A62" s="180"/>
      <c r="B62" s="185" t="s">
        <v>87</v>
      </c>
      <c r="C62" s="186" t="s">
        <v>88</v>
      </c>
      <c r="D62" s="187"/>
      <c r="E62" s="187"/>
      <c r="F62" s="194" t="s">
        <v>25</v>
      </c>
      <c r="G62" s="195"/>
      <c r="H62" s="195"/>
      <c r="I62" s="195">
        <f>'SO-01 1 Pol'!G125</f>
        <v>0</v>
      </c>
      <c r="J62" s="191" t="str">
        <f>IF(I64=0,"",I62/I64*100)</f>
        <v/>
      </c>
    </row>
    <row r="63" spans="1:10" ht="36.75" customHeight="1" x14ac:dyDescent="0.2">
      <c r="A63" s="180"/>
      <c r="B63" s="185" t="s">
        <v>89</v>
      </c>
      <c r="C63" s="186" t="s">
        <v>90</v>
      </c>
      <c r="D63" s="187"/>
      <c r="E63" s="187"/>
      <c r="F63" s="194" t="s">
        <v>91</v>
      </c>
      <c r="G63" s="195"/>
      <c r="H63" s="195"/>
      <c r="I63" s="195">
        <f>'SO-01 1 Pol'!G130</f>
        <v>0</v>
      </c>
      <c r="J63" s="191" t="str">
        <f>IF(I64=0,"",I63/I64*100)</f>
        <v/>
      </c>
    </row>
    <row r="64" spans="1:10" ht="25.5" customHeight="1" x14ac:dyDescent="0.2">
      <c r="A64" s="181"/>
      <c r="B64" s="188" t="s">
        <v>1</v>
      </c>
      <c r="C64" s="189"/>
      <c r="D64" s="190"/>
      <c r="E64" s="190"/>
      <c r="F64" s="196"/>
      <c r="G64" s="197"/>
      <c r="H64" s="197"/>
      <c r="I64" s="197">
        <f>SUM(I53:I63)</f>
        <v>0</v>
      </c>
      <c r="J64" s="192">
        <f>SUM(J53:J63)</f>
        <v>0</v>
      </c>
    </row>
    <row r="65" spans="6:10" x14ac:dyDescent="0.2">
      <c r="F65" s="137"/>
      <c r="G65" s="137"/>
      <c r="H65" s="137"/>
      <c r="I65" s="137"/>
      <c r="J65" s="193"/>
    </row>
    <row r="66" spans="6:10" x14ac:dyDescent="0.2">
      <c r="F66" s="137"/>
      <c r="G66" s="137"/>
      <c r="H66" s="137"/>
      <c r="I66" s="137"/>
      <c r="J66" s="193"/>
    </row>
    <row r="67" spans="6:10" x14ac:dyDescent="0.2">
      <c r="F67" s="137"/>
      <c r="G67" s="137"/>
      <c r="H67" s="137"/>
      <c r="I67" s="137"/>
      <c r="J67" s="193"/>
    </row>
  </sheetData>
  <sheetProtection algorithmName="SHA-512" hashValue="G14w+ysLYDDyJJiorxMx0PyJrsZw7cdSdk00oCX25cK5LnSzEZOS2o1d7fGCF5wCtkzBsrJjPRP0n4SsiOlr9g==" saltValue="rcfjIMP9Dv4+ekk8vaH+K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algorithmName="SHA-512" hashValue="w/TBvCwVNojhjRAkmD41jK1bpvIshM7E7MQIRDIEfz2zYwve/HPk09hI0OuaSSo2IhMvdPi+Hs8T8Akw1MBNrw==" saltValue="BboBBDJqcDe1L7Yfb7e2q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A827-DCAB-4CB9-9083-40F6C2D763E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94</v>
      </c>
      <c r="B1" s="199"/>
      <c r="C1" s="199"/>
      <c r="D1" s="199"/>
      <c r="E1" s="199"/>
      <c r="F1" s="199"/>
      <c r="G1" s="199"/>
      <c r="AG1" t="s">
        <v>95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96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96</v>
      </c>
      <c r="AG3" t="s">
        <v>97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98</v>
      </c>
    </row>
    <row r="5" spans="1:60" x14ac:dyDescent="0.2">
      <c r="D5" s="10"/>
    </row>
    <row r="6" spans="1:60" ht="38.25" x14ac:dyDescent="0.2">
      <c r="A6" s="210" t="s">
        <v>99</v>
      </c>
      <c r="B6" s="212" t="s">
        <v>100</v>
      </c>
      <c r="C6" s="212" t="s">
        <v>101</v>
      </c>
      <c r="D6" s="211" t="s">
        <v>102</v>
      </c>
      <c r="E6" s="210" t="s">
        <v>103</v>
      </c>
      <c r="F6" s="209" t="s">
        <v>104</v>
      </c>
      <c r="G6" s="210" t="s">
        <v>29</v>
      </c>
      <c r="H6" s="213" t="s">
        <v>30</v>
      </c>
      <c r="I6" s="213" t="s">
        <v>105</v>
      </c>
      <c r="J6" s="213" t="s">
        <v>31</v>
      </c>
      <c r="K6" s="213" t="s">
        <v>106</v>
      </c>
      <c r="L6" s="213" t="s">
        <v>107</v>
      </c>
      <c r="M6" s="213" t="s">
        <v>108</v>
      </c>
      <c r="N6" s="213" t="s">
        <v>109</v>
      </c>
      <c r="O6" s="213" t="s">
        <v>110</v>
      </c>
      <c r="P6" s="213" t="s">
        <v>111</v>
      </c>
      <c r="Q6" s="213" t="s">
        <v>112</v>
      </c>
      <c r="R6" s="213" t="s">
        <v>113</v>
      </c>
      <c r="S6" s="213" t="s">
        <v>114</v>
      </c>
      <c r="T6" s="213" t="s">
        <v>115</v>
      </c>
      <c r="U6" s="213" t="s">
        <v>116</v>
      </c>
      <c r="V6" s="213" t="s">
        <v>117</v>
      </c>
      <c r="W6" s="213" t="s">
        <v>118</v>
      </c>
      <c r="X6" s="213" t="s">
        <v>119</v>
      </c>
      <c r="Y6" s="213" t="s">
        <v>120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121</v>
      </c>
      <c r="B8" s="231" t="s">
        <v>69</v>
      </c>
      <c r="C8" s="251" t="s">
        <v>70</v>
      </c>
      <c r="D8" s="232"/>
      <c r="E8" s="233"/>
      <c r="F8" s="234"/>
      <c r="G8" s="234">
        <f>SUMIF(AG9:AG12,"&lt;&gt;NOR",G9:G12)</f>
        <v>0</v>
      </c>
      <c r="H8" s="234"/>
      <c r="I8" s="234">
        <f>SUM(I9:I12)</f>
        <v>0</v>
      </c>
      <c r="J8" s="234"/>
      <c r="K8" s="234">
        <f>SUM(K9:K12)</f>
        <v>0</v>
      </c>
      <c r="L8" s="234"/>
      <c r="M8" s="234">
        <f>SUM(M9:M12)</f>
        <v>0</v>
      </c>
      <c r="N8" s="233"/>
      <c r="O8" s="233">
        <f>SUM(O9:O12)</f>
        <v>0.49</v>
      </c>
      <c r="P8" s="233"/>
      <c r="Q8" s="233">
        <f>SUM(Q9:Q12)</f>
        <v>0</v>
      </c>
      <c r="R8" s="234"/>
      <c r="S8" s="234"/>
      <c r="T8" s="235"/>
      <c r="U8" s="229"/>
      <c r="V8" s="229">
        <f>SUM(V9:V12)</f>
        <v>2.4500000000000002</v>
      </c>
      <c r="W8" s="229"/>
      <c r="X8" s="229"/>
      <c r="Y8" s="229"/>
      <c r="AG8" t="s">
        <v>122</v>
      </c>
    </row>
    <row r="9" spans="1:60" ht="22.5" outlineLevel="1" x14ac:dyDescent="0.2">
      <c r="A9" s="237">
        <v>1</v>
      </c>
      <c r="B9" s="238" t="s">
        <v>123</v>
      </c>
      <c r="C9" s="252" t="s">
        <v>124</v>
      </c>
      <c r="D9" s="239" t="s">
        <v>125</v>
      </c>
      <c r="E9" s="240">
        <v>7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15</v>
      </c>
      <c r="M9" s="242">
        <f>G9*(1+L9/100)</f>
        <v>0</v>
      </c>
      <c r="N9" s="240">
        <v>6.948E-2</v>
      </c>
      <c r="O9" s="240">
        <f>ROUND(E9*N9,2)</f>
        <v>0.49</v>
      </c>
      <c r="P9" s="240">
        <v>0</v>
      </c>
      <c r="Q9" s="240">
        <f>ROUND(E9*P9,2)</f>
        <v>0</v>
      </c>
      <c r="R9" s="242" t="s">
        <v>126</v>
      </c>
      <c r="S9" s="242" t="s">
        <v>127</v>
      </c>
      <c r="T9" s="243" t="s">
        <v>127</v>
      </c>
      <c r="U9" s="225">
        <v>0.35</v>
      </c>
      <c r="V9" s="225">
        <f>ROUND(E9*U9,2)</f>
        <v>2.4500000000000002</v>
      </c>
      <c r="W9" s="225"/>
      <c r="X9" s="225" t="s">
        <v>128</v>
      </c>
      <c r="Y9" s="225" t="s">
        <v>129</v>
      </c>
      <c r="Z9" s="214"/>
      <c r="AA9" s="214"/>
      <c r="AB9" s="214"/>
      <c r="AC9" s="214"/>
      <c r="AD9" s="214"/>
      <c r="AE9" s="214"/>
      <c r="AF9" s="214"/>
      <c r="AG9" s="214" t="s">
        <v>130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3" t="s">
        <v>131</v>
      </c>
      <c r="D10" s="244"/>
      <c r="E10" s="244"/>
      <c r="F10" s="244"/>
      <c r="G10" s="244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132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54" t="s">
        <v>133</v>
      </c>
      <c r="D11" s="245"/>
      <c r="E11" s="245"/>
      <c r="F11" s="245"/>
      <c r="G11" s="24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4"/>
      <c r="AA11" s="214"/>
      <c r="AB11" s="214"/>
      <c r="AC11" s="214"/>
      <c r="AD11" s="214"/>
      <c r="AE11" s="214"/>
      <c r="AF11" s="214"/>
      <c r="AG11" s="214" t="s">
        <v>134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21"/>
      <c r="B12" s="222"/>
      <c r="C12" s="255"/>
      <c r="D12" s="247"/>
      <c r="E12" s="247"/>
      <c r="F12" s="247"/>
      <c r="G12" s="247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4"/>
      <c r="AA12" s="214"/>
      <c r="AB12" s="214"/>
      <c r="AC12" s="214"/>
      <c r="AD12" s="214"/>
      <c r="AE12" s="214"/>
      <c r="AF12" s="214"/>
      <c r="AG12" s="214" t="s">
        <v>135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30" t="s">
        <v>121</v>
      </c>
      <c r="B13" s="231" t="s">
        <v>71</v>
      </c>
      <c r="C13" s="251" t="s">
        <v>72</v>
      </c>
      <c r="D13" s="232"/>
      <c r="E13" s="233"/>
      <c r="F13" s="234"/>
      <c r="G13" s="234">
        <f>SUMIF(AG14:AG16,"&lt;&gt;NOR",G14:G16)</f>
        <v>0</v>
      </c>
      <c r="H13" s="234"/>
      <c r="I13" s="234">
        <f>SUM(I14:I16)</f>
        <v>0</v>
      </c>
      <c r="J13" s="234"/>
      <c r="K13" s="234">
        <f>SUM(K14:K16)</f>
        <v>0</v>
      </c>
      <c r="L13" s="234"/>
      <c r="M13" s="234">
        <f>SUM(M14:M16)</f>
        <v>0</v>
      </c>
      <c r="N13" s="233"/>
      <c r="O13" s="233">
        <f>SUM(O14:O16)</f>
        <v>0.06</v>
      </c>
      <c r="P13" s="233"/>
      <c r="Q13" s="233">
        <f>SUM(Q14:Q16)</f>
        <v>0</v>
      </c>
      <c r="R13" s="234"/>
      <c r="S13" s="234"/>
      <c r="T13" s="235"/>
      <c r="U13" s="229"/>
      <c r="V13" s="229">
        <f>SUM(V14:V16)</f>
        <v>1.06</v>
      </c>
      <c r="W13" s="229"/>
      <c r="X13" s="229"/>
      <c r="Y13" s="229"/>
      <c r="AG13" t="s">
        <v>122</v>
      </c>
    </row>
    <row r="14" spans="1:60" outlineLevel="1" x14ac:dyDescent="0.2">
      <c r="A14" s="237">
        <v>2</v>
      </c>
      <c r="B14" s="238" t="s">
        <v>136</v>
      </c>
      <c r="C14" s="252" t="s">
        <v>137</v>
      </c>
      <c r="D14" s="239" t="s">
        <v>138</v>
      </c>
      <c r="E14" s="240">
        <v>1.26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15</v>
      </c>
      <c r="M14" s="242">
        <f>G14*(1+L14/100)</f>
        <v>0</v>
      </c>
      <c r="N14" s="240">
        <v>4.7660000000000001E-2</v>
      </c>
      <c r="O14" s="240">
        <f>ROUND(E14*N14,2)</f>
        <v>0.06</v>
      </c>
      <c r="P14" s="240">
        <v>0</v>
      </c>
      <c r="Q14" s="240">
        <f>ROUND(E14*P14,2)</f>
        <v>0</v>
      </c>
      <c r="R14" s="242" t="s">
        <v>139</v>
      </c>
      <c r="S14" s="242" t="s">
        <v>127</v>
      </c>
      <c r="T14" s="243" t="s">
        <v>127</v>
      </c>
      <c r="U14" s="225">
        <v>0.84</v>
      </c>
      <c r="V14" s="225">
        <f>ROUND(E14*U14,2)</f>
        <v>1.06</v>
      </c>
      <c r="W14" s="225"/>
      <c r="X14" s="225" t="s">
        <v>128</v>
      </c>
      <c r="Y14" s="225" t="s">
        <v>129</v>
      </c>
      <c r="Z14" s="214"/>
      <c r="AA14" s="214"/>
      <c r="AB14" s="214"/>
      <c r="AC14" s="214"/>
      <c r="AD14" s="214"/>
      <c r="AE14" s="214"/>
      <c r="AF14" s="214"/>
      <c r="AG14" s="214" t="s">
        <v>130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56" t="s">
        <v>140</v>
      </c>
      <c r="D15" s="227"/>
      <c r="E15" s="228">
        <v>1.26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141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55"/>
      <c r="D16" s="247"/>
      <c r="E16" s="247"/>
      <c r="F16" s="247"/>
      <c r="G16" s="247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135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">
      <c r="A17" s="230" t="s">
        <v>121</v>
      </c>
      <c r="B17" s="231" t="s">
        <v>73</v>
      </c>
      <c r="C17" s="251" t="s">
        <v>74</v>
      </c>
      <c r="D17" s="232"/>
      <c r="E17" s="233"/>
      <c r="F17" s="234"/>
      <c r="G17" s="234">
        <f>SUMIF(AG18:AG20,"&lt;&gt;NOR",G18:G20)</f>
        <v>0</v>
      </c>
      <c r="H17" s="234"/>
      <c r="I17" s="234">
        <f>SUM(I18:I20)</f>
        <v>0</v>
      </c>
      <c r="J17" s="234"/>
      <c r="K17" s="234">
        <f>SUM(K18:K20)</f>
        <v>0</v>
      </c>
      <c r="L17" s="234"/>
      <c r="M17" s="234">
        <f>SUM(M18:M20)</f>
        <v>0</v>
      </c>
      <c r="N17" s="233"/>
      <c r="O17" s="233">
        <f>SUM(O18:O20)</f>
        <v>0</v>
      </c>
      <c r="P17" s="233"/>
      <c r="Q17" s="233">
        <f>SUM(Q18:Q20)</f>
        <v>0.08</v>
      </c>
      <c r="R17" s="234"/>
      <c r="S17" s="234"/>
      <c r="T17" s="235"/>
      <c r="U17" s="229"/>
      <c r="V17" s="229">
        <f>SUM(V18:V20)</f>
        <v>3.2</v>
      </c>
      <c r="W17" s="229"/>
      <c r="X17" s="229"/>
      <c r="Y17" s="229"/>
      <c r="AG17" t="s">
        <v>122</v>
      </c>
    </row>
    <row r="18" spans="1:60" ht="22.5" outlineLevel="1" x14ac:dyDescent="0.2">
      <c r="A18" s="237">
        <v>3</v>
      </c>
      <c r="B18" s="238" t="s">
        <v>142</v>
      </c>
      <c r="C18" s="252" t="s">
        <v>143</v>
      </c>
      <c r="D18" s="239" t="s">
        <v>125</v>
      </c>
      <c r="E18" s="240">
        <v>20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15</v>
      </c>
      <c r="M18" s="242">
        <f>G18*(1+L18/100)</f>
        <v>0</v>
      </c>
      <c r="N18" s="240">
        <v>0</v>
      </c>
      <c r="O18" s="240">
        <f>ROUND(E18*N18,2)</f>
        <v>0</v>
      </c>
      <c r="P18" s="240">
        <v>4.0000000000000001E-3</v>
      </c>
      <c r="Q18" s="240">
        <f>ROUND(E18*P18,2)</f>
        <v>0.08</v>
      </c>
      <c r="R18" s="242" t="s">
        <v>144</v>
      </c>
      <c r="S18" s="242" t="s">
        <v>127</v>
      </c>
      <c r="T18" s="243" t="s">
        <v>127</v>
      </c>
      <c r="U18" s="225">
        <v>0.16</v>
      </c>
      <c r="V18" s="225">
        <f>ROUND(E18*U18,2)</f>
        <v>3.2</v>
      </c>
      <c r="W18" s="225"/>
      <c r="X18" s="225" t="s">
        <v>128</v>
      </c>
      <c r="Y18" s="225" t="s">
        <v>129</v>
      </c>
      <c r="Z18" s="214"/>
      <c r="AA18" s="214"/>
      <c r="AB18" s="214"/>
      <c r="AC18" s="214"/>
      <c r="AD18" s="214"/>
      <c r="AE18" s="214"/>
      <c r="AF18" s="214"/>
      <c r="AG18" s="214" t="s">
        <v>130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53" t="s">
        <v>145</v>
      </c>
      <c r="D19" s="244"/>
      <c r="E19" s="244"/>
      <c r="F19" s="244"/>
      <c r="G19" s="244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132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5"/>
      <c r="D20" s="247"/>
      <c r="E20" s="247"/>
      <c r="F20" s="247"/>
      <c r="G20" s="247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135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0" t="s">
        <v>121</v>
      </c>
      <c r="B21" s="231" t="s">
        <v>75</v>
      </c>
      <c r="C21" s="251" t="s">
        <v>76</v>
      </c>
      <c r="D21" s="232"/>
      <c r="E21" s="233"/>
      <c r="F21" s="234"/>
      <c r="G21" s="234">
        <f>SUMIF(AG22:AG48,"&lt;&gt;NOR",G22:G48)</f>
        <v>0</v>
      </c>
      <c r="H21" s="234"/>
      <c r="I21" s="234">
        <f>SUM(I22:I48)</f>
        <v>0</v>
      </c>
      <c r="J21" s="234"/>
      <c r="K21" s="234">
        <f>SUM(K22:K48)</f>
        <v>0</v>
      </c>
      <c r="L21" s="234"/>
      <c r="M21" s="234">
        <f>SUM(M22:M48)</f>
        <v>0</v>
      </c>
      <c r="N21" s="233"/>
      <c r="O21" s="233">
        <f>SUM(O22:O48)</f>
        <v>0.05</v>
      </c>
      <c r="P21" s="233"/>
      <c r="Q21" s="233">
        <f>SUM(Q22:Q48)</f>
        <v>0</v>
      </c>
      <c r="R21" s="234"/>
      <c r="S21" s="234"/>
      <c r="T21" s="235"/>
      <c r="U21" s="229"/>
      <c r="V21" s="229">
        <f>SUM(V22:V48)</f>
        <v>184.78</v>
      </c>
      <c r="W21" s="229"/>
      <c r="X21" s="229"/>
      <c r="Y21" s="229"/>
      <c r="AG21" t="s">
        <v>122</v>
      </c>
    </row>
    <row r="22" spans="1:60" ht="22.5" outlineLevel="1" x14ac:dyDescent="0.2">
      <c r="A22" s="237">
        <v>4</v>
      </c>
      <c r="B22" s="238" t="s">
        <v>146</v>
      </c>
      <c r="C22" s="252" t="s">
        <v>147</v>
      </c>
      <c r="D22" s="239" t="s">
        <v>148</v>
      </c>
      <c r="E22" s="240">
        <v>5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15</v>
      </c>
      <c r="M22" s="242">
        <f>G22*(1+L22/100)</f>
        <v>0</v>
      </c>
      <c r="N22" s="240">
        <v>9.5E-4</v>
      </c>
      <c r="O22" s="240">
        <f>ROUND(E22*N22,2)</f>
        <v>0</v>
      </c>
      <c r="P22" s="240">
        <v>0</v>
      </c>
      <c r="Q22" s="240">
        <f>ROUND(E22*P22,2)</f>
        <v>0</v>
      </c>
      <c r="R22" s="242"/>
      <c r="S22" s="242" t="s">
        <v>149</v>
      </c>
      <c r="T22" s="243" t="s">
        <v>150</v>
      </c>
      <c r="U22" s="225">
        <v>5.9109999999999996</v>
      </c>
      <c r="V22" s="225">
        <f>ROUND(E22*U22,2)</f>
        <v>29.56</v>
      </c>
      <c r="W22" s="225"/>
      <c r="X22" s="225" t="s">
        <v>128</v>
      </c>
      <c r="Y22" s="225" t="s">
        <v>129</v>
      </c>
      <c r="Z22" s="214"/>
      <c r="AA22" s="214"/>
      <c r="AB22" s="214"/>
      <c r="AC22" s="214"/>
      <c r="AD22" s="214"/>
      <c r="AE22" s="214"/>
      <c r="AF22" s="214"/>
      <c r="AG22" s="214" t="s">
        <v>130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57"/>
      <c r="D23" s="248"/>
      <c r="E23" s="248"/>
      <c r="F23" s="248"/>
      <c r="G23" s="248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135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5</v>
      </c>
      <c r="B24" s="238" t="s">
        <v>151</v>
      </c>
      <c r="C24" s="252" t="s">
        <v>152</v>
      </c>
      <c r="D24" s="239" t="s">
        <v>153</v>
      </c>
      <c r="E24" s="240">
        <v>5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15</v>
      </c>
      <c r="M24" s="242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2"/>
      <c r="S24" s="242" t="s">
        <v>149</v>
      </c>
      <c r="T24" s="243" t="s">
        <v>150</v>
      </c>
      <c r="U24" s="225">
        <v>0</v>
      </c>
      <c r="V24" s="225">
        <f>ROUND(E24*U24,2)</f>
        <v>0</v>
      </c>
      <c r="W24" s="225"/>
      <c r="X24" s="225" t="s">
        <v>128</v>
      </c>
      <c r="Y24" s="225" t="s">
        <v>129</v>
      </c>
      <c r="Z24" s="214"/>
      <c r="AA24" s="214"/>
      <c r="AB24" s="214"/>
      <c r="AC24" s="214"/>
      <c r="AD24" s="214"/>
      <c r="AE24" s="214"/>
      <c r="AF24" s="214"/>
      <c r="AG24" s="214" t="s">
        <v>130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57"/>
      <c r="D25" s="248"/>
      <c r="E25" s="248"/>
      <c r="F25" s="248"/>
      <c r="G25" s="248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135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7">
        <v>6</v>
      </c>
      <c r="B26" s="238" t="s">
        <v>154</v>
      </c>
      <c r="C26" s="252" t="s">
        <v>155</v>
      </c>
      <c r="D26" s="239" t="s">
        <v>148</v>
      </c>
      <c r="E26" s="240">
        <v>5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15</v>
      </c>
      <c r="M26" s="242">
        <f>G26*(1+L26/100)</f>
        <v>0</v>
      </c>
      <c r="N26" s="240">
        <v>9.1699999999999993E-3</v>
      </c>
      <c r="O26" s="240">
        <f>ROUND(E26*N26,2)</f>
        <v>0.05</v>
      </c>
      <c r="P26" s="240">
        <v>0</v>
      </c>
      <c r="Q26" s="240">
        <f>ROUND(E26*P26,2)</f>
        <v>0</v>
      </c>
      <c r="R26" s="242"/>
      <c r="S26" s="242" t="s">
        <v>149</v>
      </c>
      <c r="T26" s="243" t="s">
        <v>150</v>
      </c>
      <c r="U26" s="225">
        <v>3.1930000000000001</v>
      </c>
      <c r="V26" s="225">
        <f>ROUND(E26*U26,2)</f>
        <v>15.97</v>
      </c>
      <c r="W26" s="225"/>
      <c r="X26" s="225" t="s">
        <v>128</v>
      </c>
      <c r="Y26" s="225" t="s">
        <v>129</v>
      </c>
      <c r="Z26" s="214"/>
      <c r="AA26" s="214"/>
      <c r="AB26" s="214"/>
      <c r="AC26" s="214"/>
      <c r="AD26" s="214"/>
      <c r="AE26" s="214"/>
      <c r="AF26" s="214"/>
      <c r="AG26" s="214" t="s">
        <v>130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21"/>
      <c r="B27" s="222"/>
      <c r="C27" s="257"/>
      <c r="D27" s="248"/>
      <c r="E27" s="248"/>
      <c r="F27" s="248"/>
      <c r="G27" s="248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135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37">
        <v>7</v>
      </c>
      <c r="B28" s="238" t="s">
        <v>156</v>
      </c>
      <c r="C28" s="252" t="s">
        <v>157</v>
      </c>
      <c r="D28" s="239" t="s">
        <v>158</v>
      </c>
      <c r="E28" s="240">
        <v>2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15</v>
      </c>
      <c r="M28" s="242">
        <f>G28*(1+L28/100)</f>
        <v>0</v>
      </c>
      <c r="N28" s="240">
        <v>0</v>
      </c>
      <c r="O28" s="240">
        <f>ROUND(E28*N28,2)</f>
        <v>0</v>
      </c>
      <c r="P28" s="240">
        <v>0</v>
      </c>
      <c r="Q28" s="240">
        <f>ROUND(E28*P28,2)</f>
        <v>0</v>
      </c>
      <c r="R28" s="242"/>
      <c r="S28" s="242" t="s">
        <v>149</v>
      </c>
      <c r="T28" s="243" t="s">
        <v>150</v>
      </c>
      <c r="U28" s="225">
        <v>0.85</v>
      </c>
      <c r="V28" s="225">
        <f>ROUND(E28*U28,2)</f>
        <v>1.7</v>
      </c>
      <c r="W28" s="225"/>
      <c r="X28" s="225" t="s">
        <v>128</v>
      </c>
      <c r="Y28" s="225" t="s">
        <v>129</v>
      </c>
      <c r="Z28" s="214"/>
      <c r="AA28" s="214"/>
      <c r="AB28" s="214"/>
      <c r="AC28" s="214"/>
      <c r="AD28" s="214"/>
      <c r="AE28" s="214"/>
      <c r="AF28" s="214"/>
      <c r="AG28" s="214" t="s">
        <v>130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57"/>
      <c r="D29" s="248"/>
      <c r="E29" s="248"/>
      <c r="F29" s="248"/>
      <c r="G29" s="248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135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7">
        <v>8</v>
      </c>
      <c r="B30" s="238" t="s">
        <v>159</v>
      </c>
      <c r="C30" s="252" t="s">
        <v>160</v>
      </c>
      <c r="D30" s="239" t="s">
        <v>158</v>
      </c>
      <c r="E30" s="240">
        <v>2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15</v>
      </c>
      <c r="M30" s="242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2"/>
      <c r="S30" s="242" t="s">
        <v>149</v>
      </c>
      <c r="T30" s="243" t="s">
        <v>150</v>
      </c>
      <c r="U30" s="225">
        <v>0.85</v>
      </c>
      <c r="V30" s="225">
        <f>ROUND(E30*U30,2)</f>
        <v>1.7</v>
      </c>
      <c r="W30" s="225"/>
      <c r="X30" s="225" t="s">
        <v>128</v>
      </c>
      <c r="Y30" s="225" t="s">
        <v>129</v>
      </c>
      <c r="Z30" s="214"/>
      <c r="AA30" s="214"/>
      <c r="AB30" s="214"/>
      <c r="AC30" s="214"/>
      <c r="AD30" s="214"/>
      <c r="AE30" s="214"/>
      <c r="AF30" s="214"/>
      <c r="AG30" s="214" t="s">
        <v>130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57"/>
      <c r="D31" s="248"/>
      <c r="E31" s="248"/>
      <c r="F31" s="248"/>
      <c r="G31" s="248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135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7">
        <v>9</v>
      </c>
      <c r="B32" s="238" t="s">
        <v>161</v>
      </c>
      <c r="C32" s="252" t="s">
        <v>162</v>
      </c>
      <c r="D32" s="239" t="s">
        <v>158</v>
      </c>
      <c r="E32" s="240">
        <v>1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15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/>
      <c r="S32" s="242" t="s">
        <v>149</v>
      </c>
      <c r="T32" s="243" t="s">
        <v>150</v>
      </c>
      <c r="U32" s="225">
        <v>0.85</v>
      </c>
      <c r="V32" s="225">
        <f>ROUND(E32*U32,2)</f>
        <v>0.85</v>
      </c>
      <c r="W32" s="225"/>
      <c r="X32" s="225" t="s">
        <v>128</v>
      </c>
      <c r="Y32" s="225" t="s">
        <v>129</v>
      </c>
      <c r="Z32" s="214"/>
      <c r="AA32" s="214"/>
      <c r="AB32" s="214"/>
      <c r="AC32" s="214"/>
      <c r="AD32" s="214"/>
      <c r="AE32" s="214"/>
      <c r="AF32" s="214"/>
      <c r="AG32" s="214" t="s">
        <v>130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57"/>
      <c r="D33" s="248"/>
      <c r="E33" s="248"/>
      <c r="F33" s="248"/>
      <c r="G33" s="248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4"/>
      <c r="AA33" s="214"/>
      <c r="AB33" s="214"/>
      <c r="AC33" s="214"/>
      <c r="AD33" s="214"/>
      <c r="AE33" s="214"/>
      <c r="AF33" s="214"/>
      <c r="AG33" s="214" t="s">
        <v>135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7">
        <v>10</v>
      </c>
      <c r="B34" s="238" t="s">
        <v>163</v>
      </c>
      <c r="C34" s="252" t="s">
        <v>155</v>
      </c>
      <c r="D34" s="239" t="s">
        <v>153</v>
      </c>
      <c r="E34" s="240">
        <v>5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15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/>
      <c r="S34" s="242" t="s">
        <v>149</v>
      </c>
      <c r="T34" s="243" t="s">
        <v>150</v>
      </c>
      <c r="U34" s="225">
        <v>0</v>
      </c>
      <c r="V34" s="225">
        <f>ROUND(E34*U34,2)</f>
        <v>0</v>
      </c>
      <c r="W34" s="225"/>
      <c r="X34" s="225" t="s">
        <v>128</v>
      </c>
      <c r="Y34" s="225" t="s">
        <v>129</v>
      </c>
      <c r="Z34" s="214"/>
      <c r="AA34" s="214"/>
      <c r="AB34" s="214"/>
      <c r="AC34" s="214"/>
      <c r="AD34" s="214"/>
      <c r="AE34" s="214"/>
      <c r="AF34" s="214"/>
      <c r="AG34" s="214" t="s">
        <v>130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57"/>
      <c r="D35" s="248"/>
      <c r="E35" s="248"/>
      <c r="F35" s="248"/>
      <c r="G35" s="248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135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7">
        <v>11</v>
      </c>
      <c r="B36" s="238" t="s">
        <v>164</v>
      </c>
      <c r="C36" s="252" t="s">
        <v>165</v>
      </c>
      <c r="D36" s="239" t="s">
        <v>153</v>
      </c>
      <c r="E36" s="240">
        <v>5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2"/>
      <c r="S36" s="242" t="s">
        <v>149</v>
      </c>
      <c r="T36" s="243" t="s">
        <v>150</v>
      </c>
      <c r="U36" s="225">
        <v>0</v>
      </c>
      <c r="V36" s="225">
        <f>ROUND(E36*U36,2)</f>
        <v>0</v>
      </c>
      <c r="W36" s="225"/>
      <c r="X36" s="225" t="s">
        <v>128</v>
      </c>
      <c r="Y36" s="225" t="s">
        <v>129</v>
      </c>
      <c r="Z36" s="214"/>
      <c r="AA36" s="214"/>
      <c r="AB36" s="214"/>
      <c r="AC36" s="214"/>
      <c r="AD36" s="214"/>
      <c r="AE36" s="214"/>
      <c r="AF36" s="214"/>
      <c r="AG36" s="214" t="s">
        <v>130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7"/>
      <c r="D37" s="248"/>
      <c r="E37" s="248"/>
      <c r="F37" s="248"/>
      <c r="G37" s="248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135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7">
        <v>12</v>
      </c>
      <c r="B38" s="238" t="s">
        <v>166</v>
      </c>
      <c r="C38" s="252" t="s">
        <v>167</v>
      </c>
      <c r="D38" s="239" t="s">
        <v>153</v>
      </c>
      <c r="E38" s="240">
        <v>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15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/>
      <c r="S38" s="242" t="s">
        <v>149</v>
      </c>
      <c r="T38" s="243" t="s">
        <v>150</v>
      </c>
      <c r="U38" s="225">
        <v>0</v>
      </c>
      <c r="V38" s="225">
        <f>ROUND(E38*U38,2)</f>
        <v>0</v>
      </c>
      <c r="W38" s="225"/>
      <c r="X38" s="225" t="s">
        <v>128</v>
      </c>
      <c r="Y38" s="225" t="s">
        <v>129</v>
      </c>
      <c r="Z38" s="214"/>
      <c r="AA38" s="214"/>
      <c r="AB38" s="214"/>
      <c r="AC38" s="214"/>
      <c r="AD38" s="214"/>
      <c r="AE38" s="214"/>
      <c r="AF38" s="214"/>
      <c r="AG38" s="214" t="s">
        <v>130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7"/>
      <c r="D39" s="248"/>
      <c r="E39" s="248"/>
      <c r="F39" s="248"/>
      <c r="G39" s="248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135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7">
        <v>13</v>
      </c>
      <c r="B40" s="238" t="s">
        <v>168</v>
      </c>
      <c r="C40" s="252" t="s">
        <v>169</v>
      </c>
      <c r="D40" s="239" t="s">
        <v>170</v>
      </c>
      <c r="E40" s="240">
        <v>15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15</v>
      </c>
      <c r="M40" s="242">
        <f>G40*(1+L40/100)</f>
        <v>0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2" t="s">
        <v>171</v>
      </c>
      <c r="S40" s="242" t="s">
        <v>127</v>
      </c>
      <c r="T40" s="243" t="s">
        <v>127</v>
      </c>
      <c r="U40" s="225">
        <v>1</v>
      </c>
      <c r="V40" s="225">
        <f>ROUND(E40*U40,2)</f>
        <v>15</v>
      </c>
      <c r="W40" s="225"/>
      <c r="X40" s="225" t="s">
        <v>172</v>
      </c>
      <c r="Y40" s="225" t="s">
        <v>129</v>
      </c>
      <c r="Z40" s="214"/>
      <c r="AA40" s="214"/>
      <c r="AB40" s="214"/>
      <c r="AC40" s="214"/>
      <c r="AD40" s="214"/>
      <c r="AE40" s="214"/>
      <c r="AF40" s="214"/>
      <c r="AG40" s="214" t="s">
        <v>173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56" t="s">
        <v>174</v>
      </c>
      <c r="D41" s="227"/>
      <c r="E41" s="228">
        <v>15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4"/>
      <c r="AA41" s="214"/>
      <c r="AB41" s="214"/>
      <c r="AC41" s="214"/>
      <c r="AD41" s="214"/>
      <c r="AE41" s="214"/>
      <c r="AF41" s="214"/>
      <c r="AG41" s="214" t="s">
        <v>141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5"/>
      <c r="D42" s="247"/>
      <c r="E42" s="247"/>
      <c r="F42" s="247"/>
      <c r="G42" s="247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135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7">
        <v>14</v>
      </c>
      <c r="B43" s="238" t="s">
        <v>175</v>
      </c>
      <c r="C43" s="252" t="s">
        <v>176</v>
      </c>
      <c r="D43" s="239" t="s">
        <v>170</v>
      </c>
      <c r="E43" s="240">
        <v>120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15</v>
      </c>
      <c r="M43" s="242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2" t="s">
        <v>171</v>
      </c>
      <c r="S43" s="242" t="s">
        <v>127</v>
      </c>
      <c r="T43" s="243" t="s">
        <v>127</v>
      </c>
      <c r="U43" s="225">
        <v>1</v>
      </c>
      <c r="V43" s="225">
        <f>ROUND(E43*U43,2)</f>
        <v>120</v>
      </c>
      <c r="W43" s="225"/>
      <c r="X43" s="225" t="s">
        <v>172</v>
      </c>
      <c r="Y43" s="225" t="s">
        <v>129</v>
      </c>
      <c r="Z43" s="214"/>
      <c r="AA43" s="214"/>
      <c r="AB43" s="214"/>
      <c r="AC43" s="214"/>
      <c r="AD43" s="214"/>
      <c r="AE43" s="214"/>
      <c r="AF43" s="214"/>
      <c r="AG43" s="214" t="s">
        <v>173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56" t="s">
        <v>177</v>
      </c>
      <c r="D44" s="227"/>
      <c r="E44" s="228">
        <v>120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141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55"/>
      <c r="D45" s="247"/>
      <c r="E45" s="247"/>
      <c r="F45" s="247"/>
      <c r="G45" s="247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135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>
        <v>15</v>
      </c>
      <c r="B46" s="222" t="s">
        <v>178</v>
      </c>
      <c r="C46" s="258" t="s">
        <v>179</v>
      </c>
      <c r="D46" s="223" t="s">
        <v>0</v>
      </c>
      <c r="E46" s="246"/>
      <c r="F46" s="226"/>
      <c r="G46" s="225">
        <f>ROUND(E46*F46,2)</f>
        <v>0</v>
      </c>
      <c r="H46" s="226"/>
      <c r="I46" s="225">
        <f>ROUND(E46*H46,2)</f>
        <v>0</v>
      </c>
      <c r="J46" s="226"/>
      <c r="K46" s="225">
        <f>ROUND(E46*J46,2)</f>
        <v>0</v>
      </c>
      <c r="L46" s="225">
        <v>15</v>
      </c>
      <c r="M46" s="225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5" t="s">
        <v>180</v>
      </c>
      <c r="S46" s="225" t="s">
        <v>127</v>
      </c>
      <c r="T46" s="225" t="s">
        <v>127</v>
      </c>
      <c r="U46" s="225">
        <v>0</v>
      </c>
      <c r="V46" s="225">
        <f>ROUND(E46*U46,2)</f>
        <v>0</v>
      </c>
      <c r="W46" s="225"/>
      <c r="X46" s="225" t="s">
        <v>181</v>
      </c>
      <c r="Y46" s="225" t="s">
        <v>129</v>
      </c>
      <c r="Z46" s="214"/>
      <c r="AA46" s="214"/>
      <c r="AB46" s="214"/>
      <c r="AC46" s="214"/>
      <c r="AD46" s="214"/>
      <c r="AE46" s="214"/>
      <c r="AF46" s="214"/>
      <c r="AG46" s="214" t="s">
        <v>182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59" t="s">
        <v>183</v>
      </c>
      <c r="D47" s="249"/>
      <c r="E47" s="249"/>
      <c r="F47" s="249"/>
      <c r="G47" s="249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132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55"/>
      <c r="D48" s="247"/>
      <c r="E48" s="247"/>
      <c r="F48" s="247"/>
      <c r="G48" s="247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4"/>
      <c r="AA48" s="214"/>
      <c r="AB48" s="214"/>
      <c r="AC48" s="214"/>
      <c r="AD48" s="214"/>
      <c r="AE48" s="214"/>
      <c r="AF48" s="214"/>
      <c r="AG48" s="214" t="s">
        <v>135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30" t="s">
        <v>121</v>
      </c>
      <c r="B49" s="231" t="s">
        <v>77</v>
      </c>
      <c r="C49" s="251" t="s">
        <v>78</v>
      </c>
      <c r="D49" s="232"/>
      <c r="E49" s="233"/>
      <c r="F49" s="234"/>
      <c r="G49" s="234">
        <f>SUMIF(AG50:AG66,"&lt;&gt;NOR",G50:G66)</f>
        <v>0</v>
      </c>
      <c r="H49" s="234"/>
      <c r="I49" s="234">
        <f>SUM(I50:I66)</f>
        <v>0</v>
      </c>
      <c r="J49" s="234"/>
      <c r="K49" s="234">
        <f>SUM(K50:K66)</f>
        <v>0</v>
      </c>
      <c r="L49" s="234"/>
      <c r="M49" s="234">
        <f>SUM(M50:M66)</f>
        <v>0</v>
      </c>
      <c r="N49" s="233"/>
      <c r="O49" s="233">
        <f>SUM(O50:O66)</f>
        <v>0.25</v>
      </c>
      <c r="P49" s="233"/>
      <c r="Q49" s="233">
        <f>SUM(Q50:Q66)</f>
        <v>0</v>
      </c>
      <c r="R49" s="234"/>
      <c r="S49" s="234"/>
      <c r="T49" s="235"/>
      <c r="U49" s="229"/>
      <c r="V49" s="229">
        <f>SUM(V50:V66)</f>
        <v>103.13</v>
      </c>
      <c r="W49" s="229"/>
      <c r="X49" s="229"/>
      <c r="Y49" s="229"/>
      <c r="AG49" t="s">
        <v>122</v>
      </c>
    </row>
    <row r="50" spans="1:60" ht="22.5" outlineLevel="1" x14ac:dyDescent="0.2">
      <c r="A50" s="237">
        <v>16</v>
      </c>
      <c r="B50" s="238" t="s">
        <v>184</v>
      </c>
      <c r="C50" s="252" t="s">
        <v>185</v>
      </c>
      <c r="D50" s="239" t="s">
        <v>186</v>
      </c>
      <c r="E50" s="240">
        <v>210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15</v>
      </c>
      <c r="M50" s="242">
        <f>G50*(1+L50/100)</f>
        <v>0</v>
      </c>
      <c r="N50" s="240">
        <v>7.6000000000000004E-4</v>
      </c>
      <c r="O50" s="240">
        <f>ROUND(E50*N50,2)</f>
        <v>0.16</v>
      </c>
      <c r="P50" s="240">
        <v>0</v>
      </c>
      <c r="Q50" s="240">
        <f>ROUND(E50*P50,2)</f>
        <v>0</v>
      </c>
      <c r="R50" s="242" t="s">
        <v>180</v>
      </c>
      <c r="S50" s="242" t="s">
        <v>127</v>
      </c>
      <c r="T50" s="243" t="s">
        <v>127</v>
      </c>
      <c r="U50" s="225">
        <v>0.29737999999999998</v>
      </c>
      <c r="V50" s="225">
        <f>ROUND(E50*U50,2)</f>
        <v>62.45</v>
      </c>
      <c r="W50" s="225"/>
      <c r="X50" s="225" t="s">
        <v>128</v>
      </c>
      <c r="Y50" s="225" t="s">
        <v>129</v>
      </c>
      <c r="Z50" s="214"/>
      <c r="AA50" s="214"/>
      <c r="AB50" s="214"/>
      <c r="AC50" s="214"/>
      <c r="AD50" s="214"/>
      <c r="AE50" s="214"/>
      <c r="AF50" s="214"/>
      <c r="AG50" s="214" t="s">
        <v>130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53" t="s">
        <v>187</v>
      </c>
      <c r="D51" s="244"/>
      <c r="E51" s="244"/>
      <c r="F51" s="244"/>
      <c r="G51" s="244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4"/>
      <c r="AA51" s="214"/>
      <c r="AB51" s="214"/>
      <c r="AC51" s="214"/>
      <c r="AD51" s="214"/>
      <c r="AE51" s="214"/>
      <c r="AF51" s="214"/>
      <c r="AG51" s="214" t="s">
        <v>132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4" t="s">
        <v>188</v>
      </c>
      <c r="D52" s="245"/>
      <c r="E52" s="245"/>
      <c r="F52" s="245"/>
      <c r="G52" s="24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134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55"/>
      <c r="D53" s="247"/>
      <c r="E53" s="247"/>
      <c r="F53" s="247"/>
      <c r="G53" s="247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135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7">
        <v>17</v>
      </c>
      <c r="B54" s="238" t="s">
        <v>189</v>
      </c>
      <c r="C54" s="252" t="s">
        <v>190</v>
      </c>
      <c r="D54" s="239" t="s">
        <v>186</v>
      </c>
      <c r="E54" s="240">
        <v>40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15</v>
      </c>
      <c r="M54" s="242">
        <f>G54*(1+L54/100)</f>
        <v>0</v>
      </c>
      <c r="N54" s="240">
        <v>8.8000000000000003E-4</v>
      </c>
      <c r="O54" s="240">
        <f>ROUND(E54*N54,2)</f>
        <v>0.04</v>
      </c>
      <c r="P54" s="240">
        <v>0</v>
      </c>
      <c r="Q54" s="240">
        <f>ROUND(E54*P54,2)</f>
        <v>0</v>
      </c>
      <c r="R54" s="242" t="s">
        <v>180</v>
      </c>
      <c r="S54" s="242" t="s">
        <v>127</v>
      </c>
      <c r="T54" s="243" t="s">
        <v>127</v>
      </c>
      <c r="U54" s="225">
        <v>0.30737999999999999</v>
      </c>
      <c r="V54" s="225">
        <f>ROUND(E54*U54,2)</f>
        <v>12.3</v>
      </c>
      <c r="W54" s="225"/>
      <c r="X54" s="225" t="s">
        <v>128</v>
      </c>
      <c r="Y54" s="225" t="s">
        <v>129</v>
      </c>
      <c r="Z54" s="214"/>
      <c r="AA54" s="214"/>
      <c r="AB54" s="214"/>
      <c r="AC54" s="214"/>
      <c r="AD54" s="214"/>
      <c r="AE54" s="214"/>
      <c r="AF54" s="214"/>
      <c r="AG54" s="214" t="s">
        <v>130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3" t="s">
        <v>187</v>
      </c>
      <c r="D55" s="244"/>
      <c r="E55" s="244"/>
      <c r="F55" s="244"/>
      <c r="G55" s="244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132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54" t="s">
        <v>188</v>
      </c>
      <c r="D56" s="245"/>
      <c r="E56" s="245"/>
      <c r="F56" s="245"/>
      <c r="G56" s="24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4"/>
      <c r="AA56" s="214"/>
      <c r="AB56" s="214"/>
      <c r="AC56" s="214"/>
      <c r="AD56" s="214"/>
      <c r="AE56" s="214"/>
      <c r="AF56" s="214"/>
      <c r="AG56" s="214" t="s">
        <v>134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55"/>
      <c r="D57" s="247"/>
      <c r="E57" s="247"/>
      <c r="F57" s="247"/>
      <c r="G57" s="247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4"/>
      <c r="AA57" s="214"/>
      <c r="AB57" s="214"/>
      <c r="AC57" s="214"/>
      <c r="AD57" s="214"/>
      <c r="AE57" s="214"/>
      <c r="AF57" s="214"/>
      <c r="AG57" s="214" t="s">
        <v>135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7">
        <v>18</v>
      </c>
      <c r="B58" s="238" t="s">
        <v>191</v>
      </c>
      <c r="C58" s="252" t="s">
        <v>192</v>
      </c>
      <c r="D58" s="239" t="s">
        <v>125</v>
      </c>
      <c r="E58" s="240">
        <v>50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15</v>
      </c>
      <c r="M58" s="242">
        <f>G58*(1+L58/100)</f>
        <v>0</v>
      </c>
      <c r="N58" s="240">
        <v>0</v>
      </c>
      <c r="O58" s="240">
        <f>ROUND(E58*N58,2)</f>
        <v>0</v>
      </c>
      <c r="P58" s="240">
        <v>0</v>
      </c>
      <c r="Q58" s="240">
        <f>ROUND(E58*P58,2)</f>
        <v>0</v>
      </c>
      <c r="R58" s="242" t="s">
        <v>180</v>
      </c>
      <c r="S58" s="242" t="s">
        <v>127</v>
      </c>
      <c r="T58" s="243" t="s">
        <v>127</v>
      </c>
      <c r="U58" s="225">
        <v>0.22</v>
      </c>
      <c r="V58" s="225">
        <f>ROUND(E58*U58,2)</f>
        <v>11</v>
      </c>
      <c r="W58" s="225"/>
      <c r="X58" s="225" t="s">
        <v>128</v>
      </c>
      <c r="Y58" s="225" t="s">
        <v>129</v>
      </c>
      <c r="Z58" s="214"/>
      <c r="AA58" s="214"/>
      <c r="AB58" s="214"/>
      <c r="AC58" s="214"/>
      <c r="AD58" s="214"/>
      <c r="AE58" s="214"/>
      <c r="AF58" s="214"/>
      <c r="AG58" s="214" t="s">
        <v>130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57"/>
      <c r="D59" s="248"/>
      <c r="E59" s="248"/>
      <c r="F59" s="248"/>
      <c r="G59" s="248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4"/>
      <c r="AA59" s="214"/>
      <c r="AB59" s="214"/>
      <c r="AC59" s="214"/>
      <c r="AD59" s="214"/>
      <c r="AE59" s="214"/>
      <c r="AF59" s="214"/>
      <c r="AG59" s="214" t="s">
        <v>135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7">
        <v>19</v>
      </c>
      <c r="B60" s="238" t="s">
        <v>193</v>
      </c>
      <c r="C60" s="252" t="s">
        <v>194</v>
      </c>
      <c r="D60" s="239" t="s">
        <v>186</v>
      </c>
      <c r="E60" s="240">
        <v>250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15</v>
      </c>
      <c r="M60" s="242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2" t="s">
        <v>180</v>
      </c>
      <c r="S60" s="242" t="s">
        <v>127</v>
      </c>
      <c r="T60" s="243" t="s">
        <v>127</v>
      </c>
      <c r="U60" s="225">
        <v>2.1499999999999998E-2</v>
      </c>
      <c r="V60" s="225">
        <f>ROUND(E60*U60,2)</f>
        <v>5.38</v>
      </c>
      <c r="W60" s="225"/>
      <c r="X60" s="225" t="s">
        <v>128</v>
      </c>
      <c r="Y60" s="225" t="s">
        <v>129</v>
      </c>
      <c r="Z60" s="214"/>
      <c r="AA60" s="214"/>
      <c r="AB60" s="214"/>
      <c r="AC60" s="214"/>
      <c r="AD60" s="214"/>
      <c r="AE60" s="214"/>
      <c r="AF60" s="214"/>
      <c r="AG60" s="214" t="s">
        <v>130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60" t="s">
        <v>195</v>
      </c>
      <c r="D61" s="250"/>
      <c r="E61" s="250"/>
      <c r="F61" s="250"/>
      <c r="G61" s="250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4"/>
      <c r="AA61" s="214"/>
      <c r="AB61" s="214"/>
      <c r="AC61" s="214"/>
      <c r="AD61" s="214"/>
      <c r="AE61" s="214"/>
      <c r="AF61" s="214"/>
      <c r="AG61" s="214" t="s">
        <v>134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5"/>
      <c r="D62" s="247"/>
      <c r="E62" s="247"/>
      <c r="F62" s="247"/>
      <c r="G62" s="247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135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7">
        <v>20</v>
      </c>
      <c r="B63" s="238" t="s">
        <v>196</v>
      </c>
      <c r="C63" s="252" t="s">
        <v>197</v>
      </c>
      <c r="D63" s="239" t="s">
        <v>125</v>
      </c>
      <c r="E63" s="240">
        <v>40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15</v>
      </c>
      <c r="M63" s="242">
        <f>G63*(1+L63/100)</f>
        <v>0</v>
      </c>
      <c r="N63" s="240">
        <v>1.25E-3</v>
      </c>
      <c r="O63" s="240">
        <f>ROUND(E63*N63,2)</f>
        <v>0.05</v>
      </c>
      <c r="P63" s="240">
        <v>0</v>
      </c>
      <c r="Q63" s="240">
        <f>ROUND(E63*P63,2)</f>
        <v>0</v>
      </c>
      <c r="R63" s="242" t="s">
        <v>180</v>
      </c>
      <c r="S63" s="242" t="s">
        <v>127</v>
      </c>
      <c r="T63" s="243" t="s">
        <v>127</v>
      </c>
      <c r="U63" s="225">
        <v>0.3</v>
      </c>
      <c r="V63" s="225">
        <f>ROUND(E63*U63,2)</f>
        <v>12</v>
      </c>
      <c r="W63" s="225"/>
      <c r="X63" s="225" t="s">
        <v>128</v>
      </c>
      <c r="Y63" s="225" t="s">
        <v>129</v>
      </c>
      <c r="Z63" s="214"/>
      <c r="AA63" s="214"/>
      <c r="AB63" s="214"/>
      <c r="AC63" s="214"/>
      <c r="AD63" s="214"/>
      <c r="AE63" s="214"/>
      <c r="AF63" s="214"/>
      <c r="AG63" s="214" t="s">
        <v>130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7"/>
      <c r="D64" s="248"/>
      <c r="E64" s="248"/>
      <c r="F64" s="248"/>
      <c r="G64" s="248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135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>
        <v>21</v>
      </c>
      <c r="B65" s="222" t="s">
        <v>198</v>
      </c>
      <c r="C65" s="258" t="s">
        <v>199</v>
      </c>
      <c r="D65" s="223" t="s">
        <v>0</v>
      </c>
      <c r="E65" s="246"/>
      <c r="F65" s="226"/>
      <c r="G65" s="225">
        <f>ROUND(E65*F65,2)</f>
        <v>0</v>
      </c>
      <c r="H65" s="226"/>
      <c r="I65" s="225">
        <f>ROUND(E65*H65,2)</f>
        <v>0</v>
      </c>
      <c r="J65" s="226"/>
      <c r="K65" s="225">
        <f>ROUND(E65*J65,2)</f>
        <v>0</v>
      </c>
      <c r="L65" s="225">
        <v>15</v>
      </c>
      <c r="M65" s="225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5" t="s">
        <v>180</v>
      </c>
      <c r="S65" s="225" t="s">
        <v>127</v>
      </c>
      <c r="T65" s="225" t="s">
        <v>127</v>
      </c>
      <c r="U65" s="225">
        <v>0</v>
      </c>
      <c r="V65" s="225">
        <f>ROUND(E65*U65,2)</f>
        <v>0</v>
      </c>
      <c r="W65" s="225"/>
      <c r="X65" s="225" t="s">
        <v>181</v>
      </c>
      <c r="Y65" s="225" t="s">
        <v>129</v>
      </c>
      <c r="Z65" s="214"/>
      <c r="AA65" s="214"/>
      <c r="AB65" s="214"/>
      <c r="AC65" s="214"/>
      <c r="AD65" s="214"/>
      <c r="AE65" s="214"/>
      <c r="AF65" s="214"/>
      <c r="AG65" s="214" t="s">
        <v>182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55"/>
      <c r="D66" s="247"/>
      <c r="E66" s="247"/>
      <c r="F66" s="247"/>
      <c r="G66" s="247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135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30" t="s">
        <v>121</v>
      </c>
      <c r="B67" s="231" t="s">
        <v>79</v>
      </c>
      <c r="C67" s="251" t="s">
        <v>80</v>
      </c>
      <c r="D67" s="232"/>
      <c r="E67" s="233"/>
      <c r="F67" s="234"/>
      <c r="G67" s="234">
        <f>SUMIF(AG68:AG89,"&lt;&gt;NOR",G68:G89)</f>
        <v>0</v>
      </c>
      <c r="H67" s="234"/>
      <c r="I67" s="234">
        <f>SUM(I68:I89)</f>
        <v>0</v>
      </c>
      <c r="J67" s="234"/>
      <c r="K67" s="234">
        <f>SUM(K68:K89)</f>
        <v>0</v>
      </c>
      <c r="L67" s="234"/>
      <c r="M67" s="234">
        <f>SUM(M68:M89)</f>
        <v>0</v>
      </c>
      <c r="N67" s="233"/>
      <c r="O67" s="233">
        <f>SUM(O68:O89)</f>
        <v>0.03</v>
      </c>
      <c r="P67" s="233"/>
      <c r="Q67" s="233">
        <f>SUM(Q68:Q89)</f>
        <v>0</v>
      </c>
      <c r="R67" s="234"/>
      <c r="S67" s="234"/>
      <c r="T67" s="235"/>
      <c r="U67" s="229"/>
      <c r="V67" s="229">
        <f>SUM(V68:V89)</f>
        <v>18.96</v>
      </c>
      <c r="W67" s="229"/>
      <c r="X67" s="229"/>
      <c r="Y67" s="229"/>
      <c r="AG67" t="s">
        <v>122</v>
      </c>
    </row>
    <row r="68" spans="1:60" outlineLevel="1" x14ac:dyDescent="0.2">
      <c r="A68" s="237">
        <v>22</v>
      </c>
      <c r="B68" s="238" t="s">
        <v>200</v>
      </c>
      <c r="C68" s="252" t="s">
        <v>201</v>
      </c>
      <c r="D68" s="239" t="s">
        <v>125</v>
      </c>
      <c r="E68" s="240">
        <v>10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15</v>
      </c>
      <c r="M68" s="242">
        <f>G68*(1+L68/100)</f>
        <v>0</v>
      </c>
      <c r="N68" s="240">
        <v>1E-4</v>
      </c>
      <c r="O68" s="240">
        <f>ROUND(E68*N68,2)</f>
        <v>0</v>
      </c>
      <c r="P68" s="240">
        <v>0</v>
      </c>
      <c r="Q68" s="240">
        <f>ROUND(E68*P68,2)</f>
        <v>0</v>
      </c>
      <c r="R68" s="242" t="s">
        <v>180</v>
      </c>
      <c r="S68" s="242" t="s">
        <v>127</v>
      </c>
      <c r="T68" s="243" t="s">
        <v>127</v>
      </c>
      <c r="U68" s="225">
        <v>0.06</v>
      </c>
      <c r="V68" s="225">
        <f>ROUND(E68*U68,2)</f>
        <v>0.6</v>
      </c>
      <c r="W68" s="225"/>
      <c r="X68" s="225" t="s">
        <v>128</v>
      </c>
      <c r="Y68" s="225" t="s">
        <v>129</v>
      </c>
      <c r="Z68" s="214"/>
      <c r="AA68" s="214"/>
      <c r="AB68" s="214"/>
      <c r="AC68" s="214"/>
      <c r="AD68" s="214"/>
      <c r="AE68" s="214"/>
      <c r="AF68" s="214"/>
      <c r="AG68" s="214" t="s">
        <v>130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57"/>
      <c r="D69" s="248"/>
      <c r="E69" s="248"/>
      <c r="F69" s="248"/>
      <c r="G69" s="248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4"/>
      <c r="AA69" s="214"/>
      <c r="AB69" s="214"/>
      <c r="AC69" s="214"/>
      <c r="AD69" s="214"/>
      <c r="AE69" s="214"/>
      <c r="AF69" s="214"/>
      <c r="AG69" s="214" t="s">
        <v>135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7">
        <v>23</v>
      </c>
      <c r="B70" s="238" t="s">
        <v>202</v>
      </c>
      <c r="C70" s="252" t="s">
        <v>203</v>
      </c>
      <c r="D70" s="239" t="s">
        <v>125</v>
      </c>
      <c r="E70" s="240">
        <v>20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15</v>
      </c>
      <c r="M70" s="242">
        <f>G70*(1+L70/100)</f>
        <v>0</v>
      </c>
      <c r="N70" s="240">
        <v>1.3999999999999999E-4</v>
      </c>
      <c r="O70" s="240">
        <f>ROUND(E70*N70,2)</f>
        <v>0</v>
      </c>
      <c r="P70" s="240">
        <v>0</v>
      </c>
      <c r="Q70" s="240">
        <f>ROUND(E70*P70,2)</f>
        <v>0</v>
      </c>
      <c r="R70" s="242" t="s">
        <v>180</v>
      </c>
      <c r="S70" s="242" t="s">
        <v>127</v>
      </c>
      <c r="T70" s="243" t="s">
        <v>127</v>
      </c>
      <c r="U70" s="225">
        <v>7.1999999999999995E-2</v>
      </c>
      <c r="V70" s="225">
        <f>ROUND(E70*U70,2)</f>
        <v>1.44</v>
      </c>
      <c r="W70" s="225"/>
      <c r="X70" s="225" t="s">
        <v>128</v>
      </c>
      <c r="Y70" s="225" t="s">
        <v>129</v>
      </c>
      <c r="Z70" s="214"/>
      <c r="AA70" s="214"/>
      <c r="AB70" s="214"/>
      <c r="AC70" s="214"/>
      <c r="AD70" s="214"/>
      <c r="AE70" s="214"/>
      <c r="AF70" s="214"/>
      <c r="AG70" s="214" t="s">
        <v>130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57"/>
      <c r="D71" s="248"/>
      <c r="E71" s="248"/>
      <c r="F71" s="248"/>
      <c r="G71" s="248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135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7">
        <v>24</v>
      </c>
      <c r="B72" s="238" t="s">
        <v>204</v>
      </c>
      <c r="C72" s="252" t="s">
        <v>205</v>
      </c>
      <c r="D72" s="239" t="s">
        <v>125</v>
      </c>
      <c r="E72" s="240">
        <v>15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0">
        <v>1.8000000000000001E-4</v>
      </c>
      <c r="O72" s="240">
        <f>ROUND(E72*N72,2)</f>
        <v>0</v>
      </c>
      <c r="P72" s="240">
        <v>0</v>
      </c>
      <c r="Q72" s="240">
        <f>ROUND(E72*P72,2)</f>
        <v>0</v>
      </c>
      <c r="R72" s="242" t="s">
        <v>180</v>
      </c>
      <c r="S72" s="242" t="s">
        <v>127</v>
      </c>
      <c r="T72" s="243" t="s">
        <v>127</v>
      </c>
      <c r="U72" s="225">
        <v>0.17</v>
      </c>
      <c r="V72" s="225">
        <f>ROUND(E72*U72,2)</f>
        <v>2.5499999999999998</v>
      </c>
      <c r="W72" s="225"/>
      <c r="X72" s="225" t="s">
        <v>128</v>
      </c>
      <c r="Y72" s="225" t="s">
        <v>129</v>
      </c>
      <c r="Z72" s="214"/>
      <c r="AA72" s="214"/>
      <c r="AB72" s="214"/>
      <c r="AC72" s="214"/>
      <c r="AD72" s="214"/>
      <c r="AE72" s="214"/>
      <c r="AF72" s="214"/>
      <c r="AG72" s="214" t="s">
        <v>130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57"/>
      <c r="D73" s="248"/>
      <c r="E73" s="248"/>
      <c r="F73" s="248"/>
      <c r="G73" s="248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135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37">
        <v>25</v>
      </c>
      <c r="B74" s="238" t="s">
        <v>206</v>
      </c>
      <c r="C74" s="252" t="s">
        <v>207</v>
      </c>
      <c r="D74" s="239" t="s">
        <v>125</v>
      </c>
      <c r="E74" s="240">
        <v>15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0">
        <v>4.4000000000000002E-4</v>
      </c>
      <c r="O74" s="240">
        <f>ROUND(E74*N74,2)</f>
        <v>0.01</v>
      </c>
      <c r="P74" s="240">
        <v>0</v>
      </c>
      <c r="Q74" s="240">
        <f>ROUND(E74*P74,2)</f>
        <v>0</v>
      </c>
      <c r="R74" s="242" t="s">
        <v>180</v>
      </c>
      <c r="S74" s="242" t="s">
        <v>127</v>
      </c>
      <c r="T74" s="243" t="s">
        <v>127</v>
      </c>
      <c r="U74" s="225">
        <v>0.16400000000000001</v>
      </c>
      <c r="V74" s="225">
        <f>ROUND(E74*U74,2)</f>
        <v>2.46</v>
      </c>
      <c r="W74" s="225"/>
      <c r="X74" s="225" t="s">
        <v>128</v>
      </c>
      <c r="Y74" s="225" t="s">
        <v>129</v>
      </c>
      <c r="Z74" s="214"/>
      <c r="AA74" s="214"/>
      <c r="AB74" s="214"/>
      <c r="AC74" s="214"/>
      <c r="AD74" s="214"/>
      <c r="AE74" s="214"/>
      <c r="AF74" s="214"/>
      <c r="AG74" s="214" t="s">
        <v>130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57"/>
      <c r="D75" s="248"/>
      <c r="E75" s="248"/>
      <c r="F75" s="248"/>
      <c r="G75" s="248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135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37">
        <v>26</v>
      </c>
      <c r="B76" s="238" t="s">
        <v>208</v>
      </c>
      <c r="C76" s="252" t="s">
        <v>209</v>
      </c>
      <c r="D76" s="239" t="s">
        <v>125</v>
      </c>
      <c r="E76" s="240">
        <v>50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15</v>
      </c>
      <c r="M76" s="242">
        <f>G76*(1+L76/100)</f>
        <v>0</v>
      </c>
      <c r="N76" s="240">
        <v>1.4999999999999999E-4</v>
      </c>
      <c r="O76" s="240">
        <f>ROUND(E76*N76,2)</f>
        <v>0.01</v>
      </c>
      <c r="P76" s="240">
        <v>0</v>
      </c>
      <c r="Q76" s="240">
        <f>ROUND(E76*P76,2)</f>
        <v>0</v>
      </c>
      <c r="R76" s="242" t="s">
        <v>180</v>
      </c>
      <c r="S76" s="242" t="s">
        <v>127</v>
      </c>
      <c r="T76" s="243" t="s">
        <v>127</v>
      </c>
      <c r="U76" s="225">
        <v>6.5000000000000002E-2</v>
      </c>
      <c r="V76" s="225">
        <f>ROUND(E76*U76,2)</f>
        <v>3.25</v>
      </c>
      <c r="W76" s="225"/>
      <c r="X76" s="225" t="s">
        <v>128</v>
      </c>
      <c r="Y76" s="225" t="s">
        <v>129</v>
      </c>
      <c r="Z76" s="214"/>
      <c r="AA76" s="214"/>
      <c r="AB76" s="214"/>
      <c r="AC76" s="214"/>
      <c r="AD76" s="214"/>
      <c r="AE76" s="214"/>
      <c r="AF76" s="214"/>
      <c r="AG76" s="214" t="s">
        <v>130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7"/>
      <c r="D77" s="248"/>
      <c r="E77" s="248"/>
      <c r="F77" s="248"/>
      <c r="G77" s="248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135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37">
        <v>27</v>
      </c>
      <c r="B78" s="238" t="s">
        <v>210</v>
      </c>
      <c r="C78" s="252" t="s">
        <v>211</v>
      </c>
      <c r="D78" s="239" t="s">
        <v>125</v>
      </c>
      <c r="E78" s="240">
        <v>10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15</v>
      </c>
      <c r="M78" s="242">
        <f>G78*(1+L78/100)</f>
        <v>0</v>
      </c>
      <c r="N78" s="240">
        <v>1.9000000000000001E-4</v>
      </c>
      <c r="O78" s="240">
        <f>ROUND(E78*N78,2)</f>
        <v>0</v>
      </c>
      <c r="P78" s="240">
        <v>0</v>
      </c>
      <c r="Q78" s="240">
        <f>ROUND(E78*P78,2)</f>
        <v>0</v>
      </c>
      <c r="R78" s="242" t="s">
        <v>180</v>
      </c>
      <c r="S78" s="242" t="s">
        <v>127</v>
      </c>
      <c r="T78" s="243" t="s">
        <v>127</v>
      </c>
      <c r="U78" s="225">
        <v>8.3000000000000004E-2</v>
      </c>
      <c r="V78" s="225">
        <f>ROUND(E78*U78,2)</f>
        <v>0.83</v>
      </c>
      <c r="W78" s="225"/>
      <c r="X78" s="225" t="s">
        <v>128</v>
      </c>
      <c r="Y78" s="225" t="s">
        <v>129</v>
      </c>
      <c r="Z78" s="214"/>
      <c r="AA78" s="214"/>
      <c r="AB78" s="214"/>
      <c r="AC78" s="214"/>
      <c r="AD78" s="214"/>
      <c r="AE78" s="214"/>
      <c r="AF78" s="214"/>
      <c r="AG78" s="214" t="s">
        <v>130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57"/>
      <c r="D79" s="248"/>
      <c r="E79" s="248"/>
      <c r="F79" s="248"/>
      <c r="G79" s="248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135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37">
        <v>28</v>
      </c>
      <c r="B80" s="238" t="s">
        <v>212</v>
      </c>
      <c r="C80" s="252" t="s">
        <v>213</v>
      </c>
      <c r="D80" s="239" t="s">
        <v>125</v>
      </c>
      <c r="E80" s="240">
        <v>5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0">
        <v>1.6000000000000001E-4</v>
      </c>
      <c r="O80" s="240">
        <f>ROUND(E80*N80,2)</f>
        <v>0</v>
      </c>
      <c r="P80" s="240">
        <v>0</v>
      </c>
      <c r="Q80" s="240">
        <f>ROUND(E80*P80,2)</f>
        <v>0</v>
      </c>
      <c r="R80" s="242" t="s">
        <v>180</v>
      </c>
      <c r="S80" s="242" t="s">
        <v>127</v>
      </c>
      <c r="T80" s="243" t="s">
        <v>127</v>
      </c>
      <c r="U80" s="225">
        <v>0.16500000000000001</v>
      </c>
      <c r="V80" s="225">
        <f>ROUND(E80*U80,2)</f>
        <v>0.83</v>
      </c>
      <c r="W80" s="225"/>
      <c r="X80" s="225" t="s">
        <v>128</v>
      </c>
      <c r="Y80" s="225" t="s">
        <v>129</v>
      </c>
      <c r="Z80" s="214"/>
      <c r="AA80" s="214"/>
      <c r="AB80" s="214"/>
      <c r="AC80" s="214"/>
      <c r="AD80" s="214"/>
      <c r="AE80" s="214"/>
      <c r="AF80" s="214"/>
      <c r="AG80" s="214" t="s">
        <v>130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21"/>
      <c r="B81" s="222"/>
      <c r="C81" s="257"/>
      <c r="D81" s="248"/>
      <c r="E81" s="248"/>
      <c r="F81" s="248"/>
      <c r="G81" s="248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135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7">
        <v>29</v>
      </c>
      <c r="B82" s="238" t="s">
        <v>214</v>
      </c>
      <c r="C82" s="252" t="s">
        <v>215</v>
      </c>
      <c r="D82" s="239" t="s">
        <v>125</v>
      </c>
      <c r="E82" s="240">
        <v>25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15</v>
      </c>
      <c r="M82" s="242">
        <f>G82*(1+L82/100)</f>
        <v>0</v>
      </c>
      <c r="N82" s="240">
        <v>2.4000000000000001E-4</v>
      </c>
      <c r="O82" s="240">
        <f>ROUND(E82*N82,2)</f>
        <v>0.01</v>
      </c>
      <c r="P82" s="240">
        <v>0</v>
      </c>
      <c r="Q82" s="240">
        <f>ROUND(E82*P82,2)</f>
        <v>0</v>
      </c>
      <c r="R82" s="242" t="s">
        <v>180</v>
      </c>
      <c r="S82" s="242" t="s">
        <v>127</v>
      </c>
      <c r="T82" s="243" t="s">
        <v>127</v>
      </c>
      <c r="U82" s="225">
        <v>0.28000000000000003</v>
      </c>
      <c r="V82" s="225">
        <f>ROUND(E82*U82,2)</f>
        <v>7</v>
      </c>
      <c r="W82" s="225"/>
      <c r="X82" s="225" t="s">
        <v>128</v>
      </c>
      <c r="Y82" s="225" t="s">
        <v>129</v>
      </c>
      <c r="Z82" s="214"/>
      <c r="AA82" s="214"/>
      <c r="AB82" s="214"/>
      <c r="AC82" s="214"/>
      <c r="AD82" s="214"/>
      <c r="AE82" s="214"/>
      <c r="AF82" s="214"/>
      <c r="AG82" s="214" t="s">
        <v>130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57"/>
      <c r="D83" s="248"/>
      <c r="E83" s="248"/>
      <c r="F83" s="248"/>
      <c r="G83" s="248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135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7">
        <v>30</v>
      </c>
      <c r="B84" s="238" t="s">
        <v>216</v>
      </c>
      <c r="C84" s="252" t="s">
        <v>217</v>
      </c>
      <c r="D84" s="239" t="s">
        <v>153</v>
      </c>
      <c r="E84" s="240">
        <v>5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15</v>
      </c>
      <c r="M84" s="242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2"/>
      <c r="S84" s="242" t="s">
        <v>149</v>
      </c>
      <c r="T84" s="243" t="s">
        <v>150</v>
      </c>
      <c r="U84" s="225">
        <v>0</v>
      </c>
      <c r="V84" s="225">
        <f>ROUND(E84*U84,2)</f>
        <v>0</v>
      </c>
      <c r="W84" s="225"/>
      <c r="X84" s="225" t="s">
        <v>128</v>
      </c>
      <c r="Y84" s="225" t="s">
        <v>129</v>
      </c>
      <c r="Z84" s="214"/>
      <c r="AA84" s="214"/>
      <c r="AB84" s="214"/>
      <c r="AC84" s="214"/>
      <c r="AD84" s="214"/>
      <c r="AE84" s="214"/>
      <c r="AF84" s="214"/>
      <c r="AG84" s="214" t="s">
        <v>130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57"/>
      <c r="D85" s="248"/>
      <c r="E85" s="248"/>
      <c r="F85" s="248"/>
      <c r="G85" s="248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4"/>
      <c r="AA85" s="214"/>
      <c r="AB85" s="214"/>
      <c r="AC85" s="214"/>
      <c r="AD85" s="214"/>
      <c r="AE85" s="214"/>
      <c r="AF85" s="214"/>
      <c r="AG85" s="214" t="s">
        <v>135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7">
        <v>31</v>
      </c>
      <c r="B86" s="238" t="s">
        <v>218</v>
      </c>
      <c r="C86" s="252" t="s">
        <v>219</v>
      </c>
      <c r="D86" s="239" t="s">
        <v>153</v>
      </c>
      <c r="E86" s="240">
        <v>30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15</v>
      </c>
      <c r="M86" s="242">
        <f>G86*(1+L86/100)</f>
        <v>0</v>
      </c>
      <c r="N86" s="240">
        <v>0</v>
      </c>
      <c r="O86" s="240">
        <f>ROUND(E86*N86,2)</f>
        <v>0</v>
      </c>
      <c r="P86" s="240">
        <v>0</v>
      </c>
      <c r="Q86" s="240">
        <f>ROUND(E86*P86,2)</f>
        <v>0</v>
      </c>
      <c r="R86" s="242"/>
      <c r="S86" s="242" t="s">
        <v>149</v>
      </c>
      <c r="T86" s="243" t="s">
        <v>150</v>
      </c>
      <c r="U86" s="225">
        <v>0</v>
      </c>
      <c r="V86" s="225">
        <f>ROUND(E86*U86,2)</f>
        <v>0</v>
      </c>
      <c r="W86" s="225"/>
      <c r="X86" s="225" t="s">
        <v>128</v>
      </c>
      <c r="Y86" s="225" t="s">
        <v>129</v>
      </c>
      <c r="Z86" s="214"/>
      <c r="AA86" s="214"/>
      <c r="AB86" s="214"/>
      <c r="AC86" s="214"/>
      <c r="AD86" s="214"/>
      <c r="AE86" s="214"/>
      <c r="AF86" s="214"/>
      <c r="AG86" s="214" t="s">
        <v>130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7"/>
      <c r="D87" s="248"/>
      <c r="E87" s="248"/>
      <c r="F87" s="248"/>
      <c r="G87" s="248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135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>
        <v>32</v>
      </c>
      <c r="B88" s="222" t="s">
        <v>220</v>
      </c>
      <c r="C88" s="258" t="s">
        <v>221</v>
      </c>
      <c r="D88" s="223" t="s">
        <v>0</v>
      </c>
      <c r="E88" s="246"/>
      <c r="F88" s="226"/>
      <c r="G88" s="225">
        <f>ROUND(E88*F88,2)</f>
        <v>0</v>
      </c>
      <c r="H88" s="226"/>
      <c r="I88" s="225">
        <f>ROUND(E88*H88,2)</f>
        <v>0</v>
      </c>
      <c r="J88" s="226"/>
      <c r="K88" s="225">
        <f>ROUND(E88*J88,2)</f>
        <v>0</v>
      </c>
      <c r="L88" s="225">
        <v>15</v>
      </c>
      <c r="M88" s="225">
        <f>G88*(1+L88/100)</f>
        <v>0</v>
      </c>
      <c r="N88" s="224">
        <v>0</v>
      </c>
      <c r="O88" s="224">
        <f>ROUND(E88*N88,2)</f>
        <v>0</v>
      </c>
      <c r="P88" s="224">
        <v>0</v>
      </c>
      <c r="Q88" s="224">
        <f>ROUND(E88*P88,2)</f>
        <v>0</v>
      </c>
      <c r="R88" s="225" t="s">
        <v>180</v>
      </c>
      <c r="S88" s="225" t="s">
        <v>127</v>
      </c>
      <c r="T88" s="225" t="s">
        <v>127</v>
      </c>
      <c r="U88" s="225">
        <v>0</v>
      </c>
      <c r="V88" s="225">
        <f>ROUND(E88*U88,2)</f>
        <v>0</v>
      </c>
      <c r="W88" s="225"/>
      <c r="X88" s="225" t="s">
        <v>181</v>
      </c>
      <c r="Y88" s="225" t="s">
        <v>129</v>
      </c>
      <c r="Z88" s="214"/>
      <c r="AA88" s="214"/>
      <c r="AB88" s="214"/>
      <c r="AC88" s="214"/>
      <c r="AD88" s="214"/>
      <c r="AE88" s="214"/>
      <c r="AF88" s="214"/>
      <c r="AG88" s="214" t="s">
        <v>182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55"/>
      <c r="D89" s="247"/>
      <c r="E89" s="247"/>
      <c r="F89" s="247"/>
      <c r="G89" s="247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4"/>
      <c r="AA89" s="214"/>
      <c r="AB89" s="214"/>
      <c r="AC89" s="214"/>
      <c r="AD89" s="214"/>
      <c r="AE89" s="214"/>
      <c r="AF89" s="214"/>
      <c r="AG89" s="214" t="s">
        <v>135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30" t="s">
        <v>121</v>
      </c>
      <c r="B90" s="231" t="s">
        <v>81</v>
      </c>
      <c r="C90" s="251" t="s">
        <v>82</v>
      </c>
      <c r="D90" s="232"/>
      <c r="E90" s="233"/>
      <c r="F90" s="234"/>
      <c r="G90" s="234">
        <f>SUMIF(AG91:AG116,"&lt;&gt;NOR",G91:G116)</f>
        <v>0</v>
      </c>
      <c r="H90" s="234"/>
      <c r="I90" s="234">
        <f>SUM(I91:I116)</f>
        <v>0</v>
      </c>
      <c r="J90" s="234"/>
      <c r="K90" s="234">
        <f>SUM(K91:K116)</f>
        <v>0</v>
      </c>
      <c r="L90" s="234"/>
      <c r="M90" s="234">
        <f>SUM(M91:M116)</f>
        <v>0</v>
      </c>
      <c r="N90" s="233"/>
      <c r="O90" s="233">
        <f>SUM(O91:O116)</f>
        <v>0.52</v>
      </c>
      <c r="P90" s="233"/>
      <c r="Q90" s="233">
        <f>SUM(Q91:Q116)</f>
        <v>0</v>
      </c>
      <c r="R90" s="234"/>
      <c r="S90" s="234"/>
      <c r="T90" s="235"/>
      <c r="U90" s="229"/>
      <c r="V90" s="229">
        <f>SUM(V91:V116)</f>
        <v>32.92</v>
      </c>
      <c r="W90" s="229"/>
      <c r="X90" s="229"/>
      <c r="Y90" s="229"/>
      <c r="AG90" t="s">
        <v>122</v>
      </c>
    </row>
    <row r="91" spans="1:60" ht="33.75" outlineLevel="1" x14ac:dyDescent="0.2">
      <c r="A91" s="237">
        <v>33</v>
      </c>
      <c r="B91" s="238" t="s">
        <v>222</v>
      </c>
      <c r="C91" s="252" t="s">
        <v>223</v>
      </c>
      <c r="D91" s="239" t="s">
        <v>125</v>
      </c>
      <c r="E91" s="240">
        <v>3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0">
        <v>1.9650000000000001E-2</v>
      </c>
      <c r="O91" s="240">
        <f>ROUND(E91*N91,2)</f>
        <v>0.06</v>
      </c>
      <c r="P91" s="240">
        <v>0</v>
      </c>
      <c r="Q91" s="240">
        <f>ROUND(E91*P91,2)</f>
        <v>0</v>
      </c>
      <c r="R91" s="242" t="s">
        <v>180</v>
      </c>
      <c r="S91" s="242" t="s">
        <v>127</v>
      </c>
      <c r="T91" s="243" t="s">
        <v>150</v>
      </c>
      <c r="U91" s="225">
        <v>0.87</v>
      </c>
      <c r="V91" s="225">
        <f>ROUND(E91*U91,2)</f>
        <v>2.61</v>
      </c>
      <c r="W91" s="225"/>
      <c r="X91" s="225" t="s">
        <v>128</v>
      </c>
      <c r="Y91" s="225" t="s">
        <v>129</v>
      </c>
      <c r="Z91" s="214"/>
      <c r="AA91" s="214"/>
      <c r="AB91" s="214"/>
      <c r="AC91" s="214"/>
      <c r="AD91" s="214"/>
      <c r="AE91" s="214"/>
      <c r="AF91" s="214"/>
      <c r="AG91" s="214" t="s">
        <v>130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57"/>
      <c r="D92" s="248"/>
      <c r="E92" s="248"/>
      <c r="F92" s="248"/>
      <c r="G92" s="248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135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33.75" outlineLevel="1" x14ac:dyDescent="0.2">
      <c r="A93" s="237">
        <v>34</v>
      </c>
      <c r="B93" s="238" t="s">
        <v>224</v>
      </c>
      <c r="C93" s="252" t="s">
        <v>225</v>
      </c>
      <c r="D93" s="239" t="s">
        <v>125</v>
      </c>
      <c r="E93" s="240">
        <v>2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15</v>
      </c>
      <c r="M93" s="242">
        <f>G93*(1+L93/100)</f>
        <v>0</v>
      </c>
      <c r="N93" s="240">
        <v>2.1440000000000001E-2</v>
      </c>
      <c r="O93" s="240">
        <f>ROUND(E93*N93,2)</f>
        <v>0.04</v>
      </c>
      <c r="P93" s="240">
        <v>0</v>
      </c>
      <c r="Q93" s="240">
        <f>ROUND(E93*P93,2)</f>
        <v>0</v>
      </c>
      <c r="R93" s="242" t="s">
        <v>180</v>
      </c>
      <c r="S93" s="242" t="s">
        <v>127</v>
      </c>
      <c r="T93" s="243" t="s">
        <v>150</v>
      </c>
      <c r="U93" s="225">
        <v>0.88</v>
      </c>
      <c r="V93" s="225">
        <f>ROUND(E93*U93,2)</f>
        <v>1.76</v>
      </c>
      <c r="W93" s="225"/>
      <c r="X93" s="225" t="s">
        <v>128</v>
      </c>
      <c r="Y93" s="225" t="s">
        <v>129</v>
      </c>
      <c r="Z93" s="214"/>
      <c r="AA93" s="214"/>
      <c r="AB93" s="214"/>
      <c r="AC93" s="214"/>
      <c r="AD93" s="214"/>
      <c r="AE93" s="214"/>
      <c r="AF93" s="214"/>
      <c r="AG93" s="214" t="s">
        <v>130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">
      <c r="A94" s="221"/>
      <c r="B94" s="222"/>
      <c r="C94" s="257"/>
      <c r="D94" s="248"/>
      <c r="E94" s="248"/>
      <c r="F94" s="248"/>
      <c r="G94" s="248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4"/>
      <c r="AA94" s="214"/>
      <c r="AB94" s="214"/>
      <c r="AC94" s="214"/>
      <c r="AD94" s="214"/>
      <c r="AE94" s="214"/>
      <c r="AF94" s="214"/>
      <c r="AG94" s="214" t="s">
        <v>135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33.75" outlineLevel="1" x14ac:dyDescent="0.2">
      <c r="A95" s="237">
        <v>35</v>
      </c>
      <c r="B95" s="238" t="s">
        <v>226</v>
      </c>
      <c r="C95" s="252" t="s">
        <v>227</v>
      </c>
      <c r="D95" s="239" t="s">
        <v>125</v>
      </c>
      <c r="E95" s="240">
        <v>2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15</v>
      </c>
      <c r="M95" s="242">
        <f>G95*(1+L95/100)</f>
        <v>0</v>
      </c>
      <c r="N95" s="240">
        <v>2.5530000000000001E-2</v>
      </c>
      <c r="O95" s="240">
        <f>ROUND(E95*N95,2)</f>
        <v>0.05</v>
      </c>
      <c r="P95" s="240">
        <v>0</v>
      </c>
      <c r="Q95" s="240">
        <f>ROUND(E95*P95,2)</f>
        <v>0</v>
      </c>
      <c r="R95" s="242" t="s">
        <v>180</v>
      </c>
      <c r="S95" s="242" t="s">
        <v>127</v>
      </c>
      <c r="T95" s="243" t="s">
        <v>150</v>
      </c>
      <c r="U95" s="225">
        <v>0.95</v>
      </c>
      <c r="V95" s="225">
        <f>ROUND(E95*U95,2)</f>
        <v>1.9</v>
      </c>
      <c r="W95" s="225"/>
      <c r="X95" s="225" t="s">
        <v>128</v>
      </c>
      <c r="Y95" s="225" t="s">
        <v>129</v>
      </c>
      <c r="Z95" s="214"/>
      <c r="AA95" s="214"/>
      <c r="AB95" s="214"/>
      <c r="AC95" s="214"/>
      <c r="AD95" s="214"/>
      <c r="AE95" s="214"/>
      <c r="AF95" s="214"/>
      <c r="AG95" s="214" t="s">
        <v>130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57"/>
      <c r="D96" s="248"/>
      <c r="E96" s="248"/>
      <c r="F96" s="248"/>
      <c r="G96" s="248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4"/>
      <c r="AA96" s="214"/>
      <c r="AB96" s="214"/>
      <c r="AC96" s="214"/>
      <c r="AD96" s="214"/>
      <c r="AE96" s="214"/>
      <c r="AF96" s="214"/>
      <c r="AG96" s="214" t="s">
        <v>135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33.75" outlineLevel="1" x14ac:dyDescent="0.2">
      <c r="A97" s="237">
        <v>36</v>
      </c>
      <c r="B97" s="238" t="s">
        <v>228</v>
      </c>
      <c r="C97" s="252" t="s">
        <v>229</v>
      </c>
      <c r="D97" s="239" t="s">
        <v>125</v>
      </c>
      <c r="E97" s="240">
        <v>2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15</v>
      </c>
      <c r="M97" s="242">
        <f>G97*(1+L97/100)</f>
        <v>0</v>
      </c>
      <c r="N97" s="240">
        <v>2.8080000000000001E-2</v>
      </c>
      <c r="O97" s="240">
        <f>ROUND(E97*N97,2)</f>
        <v>0.06</v>
      </c>
      <c r="P97" s="240">
        <v>0</v>
      </c>
      <c r="Q97" s="240">
        <f>ROUND(E97*P97,2)</f>
        <v>0</v>
      </c>
      <c r="R97" s="242" t="s">
        <v>180</v>
      </c>
      <c r="S97" s="242" t="s">
        <v>127</v>
      </c>
      <c r="T97" s="243" t="s">
        <v>150</v>
      </c>
      <c r="U97" s="225">
        <v>0.96</v>
      </c>
      <c r="V97" s="225">
        <f>ROUND(E97*U97,2)</f>
        <v>1.92</v>
      </c>
      <c r="W97" s="225"/>
      <c r="X97" s="225" t="s">
        <v>128</v>
      </c>
      <c r="Y97" s="225" t="s">
        <v>129</v>
      </c>
      <c r="Z97" s="214"/>
      <c r="AA97" s="214"/>
      <c r="AB97" s="214"/>
      <c r="AC97" s="214"/>
      <c r="AD97" s="214"/>
      <c r="AE97" s="214"/>
      <c r="AF97" s="214"/>
      <c r="AG97" s="214" t="s">
        <v>130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57"/>
      <c r="D98" s="248"/>
      <c r="E98" s="248"/>
      <c r="F98" s="248"/>
      <c r="G98" s="248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4"/>
      <c r="AA98" s="214"/>
      <c r="AB98" s="214"/>
      <c r="AC98" s="214"/>
      <c r="AD98" s="214"/>
      <c r="AE98" s="214"/>
      <c r="AF98" s="214"/>
      <c r="AG98" s="214" t="s">
        <v>135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33.75" outlineLevel="1" x14ac:dyDescent="0.2">
      <c r="A99" s="237">
        <v>37</v>
      </c>
      <c r="B99" s="238" t="s">
        <v>230</v>
      </c>
      <c r="C99" s="252" t="s">
        <v>231</v>
      </c>
      <c r="D99" s="239" t="s">
        <v>125</v>
      </c>
      <c r="E99" s="240">
        <v>1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15</v>
      </c>
      <c r="M99" s="242">
        <f>G99*(1+L99/100)</f>
        <v>0</v>
      </c>
      <c r="N99" s="240">
        <v>3.0630000000000001E-2</v>
      </c>
      <c r="O99" s="240">
        <f>ROUND(E99*N99,2)</f>
        <v>0.03</v>
      </c>
      <c r="P99" s="240">
        <v>0</v>
      </c>
      <c r="Q99" s="240">
        <f>ROUND(E99*P99,2)</f>
        <v>0</v>
      </c>
      <c r="R99" s="242" t="s">
        <v>180</v>
      </c>
      <c r="S99" s="242" t="s">
        <v>127</v>
      </c>
      <c r="T99" s="243" t="s">
        <v>150</v>
      </c>
      <c r="U99" s="225">
        <v>1</v>
      </c>
      <c r="V99" s="225">
        <f>ROUND(E99*U99,2)</f>
        <v>1</v>
      </c>
      <c r="W99" s="225"/>
      <c r="X99" s="225" t="s">
        <v>128</v>
      </c>
      <c r="Y99" s="225" t="s">
        <v>129</v>
      </c>
      <c r="Z99" s="214"/>
      <c r="AA99" s="214"/>
      <c r="AB99" s="214"/>
      <c r="AC99" s="214"/>
      <c r="AD99" s="214"/>
      <c r="AE99" s="214"/>
      <c r="AF99" s="214"/>
      <c r="AG99" s="214" t="s">
        <v>130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">
      <c r="A100" s="221"/>
      <c r="B100" s="222"/>
      <c r="C100" s="257"/>
      <c r="D100" s="248"/>
      <c r="E100" s="248"/>
      <c r="F100" s="248"/>
      <c r="G100" s="248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4"/>
      <c r="AA100" s="214"/>
      <c r="AB100" s="214"/>
      <c r="AC100" s="214"/>
      <c r="AD100" s="214"/>
      <c r="AE100" s="214"/>
      <c r="AF100" s="214"/>
      <c r="AG100" s="214" t="s">
        <v>135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33.75" outlineLevel="1" x14ac:dyDescent="0.2">
      <c r="A101" s="237">
        <v>38</v>
      </c>
      <c r="B101" s="238" t="s">
        <v>232</v>
      </c>
      <c r="C101" s="252" t="s">
        <v>233</v>
      </c>
      <c r="D101" s="239" t="s">
        <v>125</v>
      </c>
      <c r="E101" s="240">
        <v>3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15</v>
      </c>
      <c r="M101" s="242">
        <f>G101*(1+L101/100)</f>
        <v>0</v>
      </c>
      <c r="N101" s="240">
        <v>3.9410000000000001E-2</v>
      </c>
      <c r="O101" s="240">
        <f>ROUND(E101*N101,2)</f>
        <v>0.12</v>
      </c>
      <c r="P101" s="240">
        <v>0</v>
      </c>
      <c r="Q101" s="240">
        <f>ROUND(E101*P101,2)</f>
        <v>0</v>
      </c>
      <c r="R101" s="242" t="s">
        <v>180</v>
      </c>
      <c r="S101" s="242" t="s">
        <v>127</v>
      </c>
      <c r="T101" s="243" t="s">
        <v>150</v>
      </c>
      <c r="U101" s="225">
        <v>0.95</v>
      </c>
      <c r="V101" s="225">
        <f>ROUND(E101*U101,2)</f>
        <v>2.85</v>
      </c>
      <c r="W101" s="225"/>
      <c r="X101" s="225" t="s">
        <v>128</v>
      </c>
      <c r="Y101" s="225" t="s">
        <v>129</v>
      </c>
      <c r="Z101" s="214"/>
      <c r="AA101" s="214"/>
      <c r="AB101" s="214"/>
      <c r="AC101" s="214"/>
      <c r="AD101" s="214"/>
      <c r="AE101" s="214"/>
      <c r="AF101" s="214"/>
      <c r="AG101" s="214" t="s">
        <v>130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2" x14ac:dyDescent="0.2">
      <c r="A102" s="221"/>
      <c r="B102" s="222"/>
      <c r="C102" s="257"/>
      <c r="D102" s="248"/>
      <c r="E102" s="248"/>
      <c r="F102" s="248"/>
      <c r="G102" s="248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4"/>
      <c r="AA102" s="214"/>
      <c r="AB102" s="214"/>
      <c r="AC102" s="214"/>
      <c r="AD102" s="214"/>
      <c r="AE102" s="214"/>
      <c r="AF102" s="214"/>
      <c r="AG102" s="214" t="s">
        <v>135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33.75" outlineLevel="1" x14ac:dyDescent="0.2">
      <c r="A103" s="237">
        <v>39</v>
      </c>
      <c r="B103" s="238" t="s">
        <v>234</v>
      </c>
      <c r="C103" s="252" t="s">
        <v>235</v>
      </c>
      <c r="D103" s="239" t="s">
        <v>125</v>
      </c>
      <c r="E103" s="240">
        <v>2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15</v>
      </c>
      <c r="M103" s="242">
        <f>G103*(1+L103/100)</f>
        <v>0</v>
      </c>
      <c r="N103" s="240">
        <v>4.5039999999999997E-2</v>
      </c>
      <c r="O103" s="240">
        <f>ROUND(E103*N103,2)</f>
        <v>0.09</v>
      </c>
      <c r="P103" s="240">
        <v>0</v>
      </c>
      <c r="Q103" s="240">
        <f>ROUND(E103*P103,2)</f>
        <v>0</v>
      </c>
      <c r="R103" s="242" t="s">
        <v>180</v>
      </c>
      <c r="S103" s="242" t="s">
        <v>127</v>
      </c>
      <c r="T103" s="243" t="s">
        <v>150</v>
      </c>
      <c r="U103" s="225">
        <v>0.98</v>
      </c>
      <c r="V103" s="225">
        <f>ROUND(E103*U103,2)</f>
        <v>1.96</v>
      </c>
      <c r="W103" s="225"/>
      <c r="X103" s="225" t="s">
        <v>128</v>
      </c>
      <c r="Y103" s="225" t="s">
        <v>129</v>
      </c>
      <c r="Z103" s="214"/>
      <c r="AA103" s="214"/>
      <c r="AB103" s="214"/>
      <c r="AC103" s="214"/>
      <c r="AD103" s="214"/>
      <c r="AE103" s="214"/>
      <c r="AF103" s="214"/>
      <c r="AG103" s="214" t="s">
        <v>130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57"/>
      <c r="D104" s="248"/>
      <c r="E104" s="248"/>
      <c r="F104" s="248"/>
      <c r="G104" s="248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135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7">
        <v>40</v>
      </c>
      <c r="B105" s="238" t="s">
        <v>236</v>
      </c>
      <c r="C105" s="252" t="s">
        <v>237</v>
      </c>
      <c r="D105" s="239" t="s">
        <v>138</v>
      </c>
      <c r="E105" s="240">
        <v>50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15</v>
      </c>
      <c r="M105" s="242">
        <f>G105*(1+L105/100)</f>
        <v>0</v>
      </c>
      <c r="N105" s="240">
        <v>0</v>
      </c>
      <c r="O105" s="240">
        <f>ROUND(E105*N105,2)</f>
        <v>0</v>
      </c>
      <c r="P105" s="240">
        <v>0</v>
      </c>
      <c r="Q105" s="240">
        <f>ROUND(E105*P105,2)</f>
        <v>0</v>
      </c>
      <c r="R105" s="242" t="s">
        <v>180</v>
      </c>
      <c r="S105" s="242" t="s">
        <v>127</v>
      </c>
      <c r="T105" s="243" t="s">
        <v>127</v>
      </c>
      <c r="U105" s="225">
        <v>0.124</v>
      </c>
      <c r="V105" s="225">
        <f>ROUND(E105*U105,2)</f>
        <v>6.2</v>
      </c>
      <c r="W105" s="225"/>
      <c r="X105" s="225" t="s">
        <v>128</v>
      </c>
      <c r="Y105" s="225" t="s">
        <v>129</v>
      </c>
      <c r="Z105" s="214"/>
      <c r="AA105" s="214"/>
      <c r="AB105" s="214"/>
      <c r="AC105" s="214"/>
      <c r="AD105" s="214"/>
      <c r="AE105" s="214"/>
      <c r="AF105" s="214"/>
      <c r="AG105" s="214" t="s">
        <v>130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57"/>
      <c r="D106" s="248"/>
      <c r="E106" s="248"/>
      <c r="F106" s="248"/>
      <c r="G106" s="248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4"/>
      <c r="AA106" s="214"/>
      <c r="AB106" s="214"/>
      <c r="AC106" s="214"/>
      <c r="AD106" s="214"/>
      <c r="AE106" s="214"/>
      <c r="AF106" s="214"/>
      <c r="AG106" s="214" t="s">
        <v>135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7">
        <v>41</v>
      </c>
      <c r="B107" s="238" t="s">
        <v>238</v>
      </c>
      <c r="C107" s="252" t="s">
        <v>239</v>
      </c>
      <c r="D107" s="239" t="s">
        <v>138</v>
      </c>
      <c r="E107" s="240">
        <v>50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15</v>
      </c>
      <c r="M107" s="242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2" t="s">
        <v>180</v>
      </c>
      <c r="S107" s="242" t="s">
        <v>127</v>
      </c>
      <c r="T107" s="243" t="s">
        <v>127</v>
      </c>
      <c r="U107" s="225">
        <v>2.5999999999999999E-2</v>
      </c>
      <c r="V107" s="225">
        <f>ROUND(E107*U107,2)</f>
        <v>1.3</v>
      </c>
      <c r="W107" s="225"/>
      <c r="X107" s="225" t="s">
        <v>128</v>
      </c>
      <c r="Y107" s="225" t="s">
        <v>129</v>
      </c>
      <c r="Z107" s="214"/>
      <c r="AA107" s="214"/>
      <c r="AB107" s="214"/>
      <c r="AC107" s="214"/>
      <c r="AD107" s="214"/>
      <c r="AE107" s="214"/>
      <c r="AF107" s="214"/>
      <c r="AG107" s="214" t="s">
        <v>130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57"/>
      <c r="D108" s="248"/>
      <c r="E108" s="248"/>
      <c r="F108" s="248"/>
      <c r="G108" s="248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135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7">
        <v>42</v>
      </c>
      <c r="B109" s="238" t="s">
        <v>240</v>
      </c>
      <c r="C109" s="252" t="s">
        <v>241</v>
      </c>
      <c r="D109" s="239" t="s">
        <v>125</v>
      </c>
      <c r="E109" s="240">
        <v>20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15</v>
      </c>
      <c r="M109" s="242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2"/>
      <c r="S109" s="242" t="s">
        <v>149</v>
      </c>
      <c r="T109" s="243" t="s">
        <v>127</v>
      </c>
      <c r="U109" s="225">
        <v>0.27</v>
      </c>
      <c r="V109" s="225">
        <f>ROUND(E109*U109,2)</f>
        <v>5.4</v>
      </c>
      <c r="W109" s="225"/>
      <c r="X109" s="225" t="s">
        <v>128</v>
      </c>
      <c r="Y109" s="225" t="s">
        <v>129</v>
      </c>
      <c r="Z109" s="214"/>
      <c r="AA109" s="214"/>
      <c r="AB109" s="214"/>
      <c r="AC109" s="214"/>
      <c r="AD109" s="214"/>
      <c r="AE109" s="214"/>
      <c r="AF109" s="214"/>
      <c r="AG109" s="214" t="s">
        <v>130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2" x14ac:dyDescent="0.2">
      <c r="A110" s="221"/>
      <c r="B110" s="222"/>
      <c r="C110" s="257"/>
      <c r="D110" s="248"/>
      <c r="E110" s="248"/>
      <c r="F110" s="248"/>
      <c r="G110" s="248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4"/>
      <c r="AA110" s="214"/>
      <c r="AB110" s="214"/>
      <c r="AC110" s="214"/>
      <c r="AD110" s="214"/>
      <c r="AE110" s="214"/>
      <c r="AF110" s="214"/>
      <c r="AG110" s="214" t="s">
        <v>135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7">
        <v>43</v>
      </c>
      <c r="B111" s="238" t="s">
        <v>242</v>
      </c>
      <c r="C111" s="252" t="s">
        <v>243</v>
      </c>
      <c r="D111" s="239" t="s">
        <v>125</v>
      </c>
      <c r="E111" s="240">
        <v>5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15</v>
      </c>
      <c r="M111" s="242">
        <f>G111*(1+L111/100)</f>
        <v>0</v>
      </c>
      <c r="N111" s="240">
        <v>1.43E-2</v>
      </c>
      <c r="O111" s="240">
        <f>ROUND(E111*N111,2)</f>
        <v>7.0000000000000007E-2</v>
      </c>
      <c r="P111" s="240">
        <v>0</v>
      </c>
      <c r="Q111" s="240">
        <f>ROUND(E111*P111,2)</f>
        <v>0</v>
      </c>
      <c r="R111" s="242"/>
      <c r="S111" s="242" t="s">
        <v>149</v>
      </c>
      <c r="T111" s="243" t="s">
        <v>150</v>
      </c>
      <c r="U111" s="225">
        <v>0.96299999999999997</v>
      </c>
      <c r="V111" s="225">
        <f>ROUND(E111*U111,2)</f>
        <v>4.82</v>
      </c>
      <c r="W111" s="225"/>
      <c r="X111" s="225" t="s">
        <v>128</v>
      </c>
      <c r="Y111" s="225" t="s">
        <v>129</v>
      </c>
      <c r="Z111" s="214"/>
      <c r="AA111" s="214"/>
      <c r="AB111" s="214"/>
      <c r="AC111" s="214"/>
      <c r="AD111" s="214"/>
      <c r="AE111" s="214"/>
      <c r="AF111" s="214"/>
      <c r="AG111" s="214" t="s">
        <v>130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2" x14ac:dyDescent="0.2">
      <c r="A112" s="221"/>
      <c r="B112" s="222"/>
      <c r="C112" s="257"/>
      <c r="D112" s="248"/>
      <c r="E112" s="248"/>
      <c r="F112" s="248"/>
      <c r="G112" s="248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7">
        <v>44</v>
      </c>
      <c r="B113" s="238" t="s">
        <v>244</v>
      </c>
      <c r="C113" s="252" t="s">
        <v>245</v>
      </c>
      <c r="D113" s="239" t="s">
        <v>125</v>
      </c>
      <c r="E113" s="240">
        <v>20</v>
      </c>
      <c r="F113" s="241"/>
      <c r="G113" s="242">
        <f>ROUND(E113*F113,2)</f>
        <v>0</v>
      </c>
      <c r="H113" s="241"/>
      <c r="I113" s="242">
        <f>ROUND(E113*H113,2)</f>
        <v>0</v>
      </c>
      <c r="J113" s="241"/>
      <c r="K113" s="242">
        <f>ROUND(E113*J113,2)</f>
        <v>0</v>
      </c>
      <c r="L113" s="242">
        <v>15</v>
      </c>
      <c r="M113" s="242">
        <f>G113*(1+L113/100)</f>
        <v>0</v>
      </c>
      <c r="N113" s="240">
        <v>0</v>
      </c>
      <c r="O113" s="240">
        <f>ROUND(E113*N113,2)</f>
        <v>0</v>
      </c>
      <c r="P113" s="240">
        <v>0</v>
      </c>
      <c r="Q113" s="240">
        <f>ROUND(E113*P113,2)</f>
        <v>0</v>
      </c>
      <c r="R113" s="242"/>
      <c r="S113" s="242" t="s">
        <v>149</v>
      </c>
      <c r="T113" s="243" t="s">
        <v>127</v>
      </c>
      <c r="U113" s="225">
        <v>0.06</v>
      </c>
      <c r="V113" s="225">
        <f>ROUND(E113*U113,2)</f>
        <v>1.2</v>
      </c>
      <c r="W113" s="225"/>
      <c r="X113" s="225" t="s">
        <v>128</v>
      </c>
      <c r="Y113" s="225" t="s">
        <v>129</v>
      </c>
      <c r="Z113" s="214"/>
      <c r="AA113" s="214"/>
      <c r="AB113" s="214"/>
      <c r="AC113" s="214"/>
      <c r="AD113" s="214"/>
      <c r="AE113" s="214"/>
      <c r="AF113" s="214"/>
      <c r="AG113" s="214" t="s">
        <v>130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7"/>
      <c r="D114" s="248"/>
      <c r="E114" s="248"/>
      <c r="F114" s="248"/>
      <c r="G114" s="248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4"/>
      <c r="AA114" s="214"/>
      <c r="AB114" s="214"/>
      <c r="AC114" s="214"/>
      <c r="AD114" s="214"/>
      <c r="AE114" s="214"/>
      <c r="AF114" s="214"/>
      <c r="AG114" s="214" t="s">
        <v>135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>
        <v>45</v>
      </c>
      <c r="B115" s="222" t="s">
        <v>246</v>
      </c>
      <c r="C115" s="258" t="s">
        <v>247</v>
      </c>
      <c r="D115" s="223" t="s">
        <v>0</v>
      </c>
      <c r="E115" s="246"/>
      <c r="F115" s="226"/>
      <c r="G115" s="225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15</v>
      </c>
      <c r="M115" s="225">
        <f>G115*(1+L115/100)</f>
        <v>0</v>
      </c>
      <c r="N115" s="224">
        <v>0</v>
      </c>
      <c r="O115" s="224">
        <f>ROUND(E115*N115,2)</f>
        <v>0</v>
      </c>
      <c r="P115" s="224">
        <v>0</v>
      </c>
      <c r="Q115" s="224">
        <f>ROUND(E115*P115,2)</f>
        <v>0</v>
      </c>
      <c r="R115" s="225" t="s">
        <v>180</v>
      </c>
      <c r="S115" s="225" t="s">
        <v>127</v>
      </c>
      <c r="T115" s="225" t="s">
        <v>127</v>
      </c>
      <c r="U115" s="225">
        <v>0</v>
      </c>
      <c r="V115" s="225">
        <f>ROUND(E115*U115,2)</f>
        <v>0</v>
      </c>
      <c r="W115" s="225"/>
      <c r="X115" s="225" t="s">
        <v>181</v>
      </c>
      <c r="Y115" s="225" t="s">
        <v>129</v>
      </c>
      <c r="Z115" s="214"/>
      <c r="AA115" s="214"/>
      <c r="AB115" s="214"/>
      <c r="AC115" s="214"/>
      <c r="AD115" s="214"/>
      <c r="AE115" s="214"/>
      <c r="AF115" s="214"/>
      <c r="AG115" s="214" t="s">
        <v>182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21"/>
      <c r="B116" s="222"/>
      <c r="C116" s="255"/>
      <c r="D116" s="247"/>
      <c r="E116" s="247"/>
      <c r="F116" s="247"/>
      <c r="G116" s="247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4"/>
      <c r="AA116" s="214"/>
      <c r="AB116" s="214"/>
      <c r="AC116" s="214"/>
      <c r="AD116" s="214"/>
      <c r="AE116" s="214"/>
      <c r="AF116" s="214"/>
      <c r="AG116" s="214" t="s">
        <v>135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x14ac:dyDescent="0.2">
      <c r="A117" s="230" t="s">
        <v>121</v>
      </c>
      <c r="B117" s="231" t="s">
        <v>83</v>
      </c>
      <c r="C117" s="251" t="s">
        <v>84</v>
      </c>
      <c r="D117" s="232"/>
      <c r="E117" s="233"/>
      <c r="F117" s="234"/>
      <c r="G117" s="234">
        <f>SUMIF(AG118:AG119,"&lt;&gt;NOR",G118:G119)</f>
        <v>0</v>
      </c>
      <c r="H117" s="234"/>
      <c r="I117" s="234">
        <f>SUM(I118:I119)</f>
        <v>0</v>
      </c>
      <c r="J117" s="234"/>
      <c r="K117" s="234">
        <f>SUM(K118:K119)</f>
        <v>0</v>
      </c>
      <c r="L117" s="234"/>
      <c r="M117" s="234">
        <f>SUM(M118:M119)</f>
        <v>0</v>
      </c>
      <c r="N117" s="233"/>
      <c r="O117" s="233">
        <f>SUM(O118:O119)</f>
        <v>0.02</v>
      </c>
      <c r="P117" s="233"/>
      <c r="Q117" s="233">
        <f>SUM(Q118:Q119)</f>
        <v>0</v>
      </c>
      <c r="R117" s="234"/>
      <c r="S117" s="234"/>
      <c r="T117" s="235"/>
      <c r="U117" s="229"/>
      <c r="V117" s="229">
        <f>SUM(V118:V119)</f>
        <v>29</v>
      </c>
      <c r="W117" s="229"/>
      <c r="X117" s="229"/>
      <c r="Y117" s="229"/>
      <c r="AG117" t="s">
        <v>122</v>
      </c>
    </row>
    <row r="118" spans="1:60" ht="22.5" outlineLevel="1" x14ac:dyDescent="0.2">
      <c r="A118" s="237">
        <v>46</v>
      </c>
      <c r="B118" s="238" t="s">
        <v>248</v>
      </c>
      <c r="C118" s="252" t="s">
        <v>249</v>
      </c>
      <c r="D118" s="239" t="s">
        <v>186</v>
      </c>
      <c r="E118" s="240">
        <v>250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15</v>
      </c>
      <c r="M118" s="242">
        <f>G118*(1+L118/100)</f>
        <v>0</v>
      </c>
      <c r="N118" s="240">
        <v>9.0000000000000006E-5</v>
      </c>
      <c r="O118" s="240">
        <f>ROUND(E118*N118,2)</f>
        <v>0.02</v>
      </c>
      <c r="P118" s="240">
        <v>0</v>
      </c>
      <c r="Q118" s="240">
        <f>ROUND(E118*P118,2)</f>
        <v>0</v>
      </c>
      <c r="R118" s="242"/>
      <c r="S118" s="242" t="s">
        <v>149</v>
      </c>
      <c r="T118" s="243" t="s">
        <v>150</v>
      </c>
      <c r="U118" s="225">
        <v>0.11600000000000001</v>
      </c>
      <c r="V118" s="225">
        <f>ROUND(E118*U118,2)</f>
        <v>29</v>
      </c>
      <c r="W118" s="225"/>
      <c r="X118" s="225" t="s">
        <v>128</v>
      </c>
      <c r="Y118" s="225" t="s">
        <v>129</v>
      </c>
      <c r="Z118" s="214"/>
      <c r="AA118" s="214"/>
      <c r="AB118" s="214"/>
      <c r="AC118" s="214"/>
      <c r="AD118" s="214"/>
      <c r="AE118" s="214"/>
      <c r="AF118" s="214"/>
      <c r="AG118" s="214" t="s">
        <v>130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57"/>
      <c r="D119" s="248"/>
      <c r="E119" s="248"/>
      <c r="F119" s="248"/>
      <c r="G119" s="248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135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x14ac:dyDescent="0.2">
      <c r="A120" s="230" t="s">
        <v>121</v>
      </c>
      <c r="B120" s="231" t="s">
        <v>85</v>
      </c>
      <c r="C120" s="251" t="s">
        <v>86</v>
      </c>
      <c r="D120" s="232"/>
      <c r="E120" s="233"/>
      <c r="F120" s="234"/>
      <c r="G120" s="234">
        <f>SUMIF(AG121:AG124,"&lt;&gt;NOR",G121:G124)</f>
        <v>0</v>
      </c>
      <c r="H120" s="234"/>
      <c r="I120" s="234">
        <f>SUM(I121:I124)</f>
        <v>0</v>
      </c>
      <c r="J120" s="234"/>
      <c r="K120" s="234">
        <f>SUM(K121:K124)</f>
        <v>0</v>
      </c>
      <c r="L120" s="234"/>
      <c r="M120" s="234">
        <f>SUM(M121:M124)</f>
        <v>0</v>
      </c>
      <c r="N120" s="233"/>
      <c r="O120" s="233">
        <f>SUM(O121:O124)</f>
        <v>0</v>
      </c>
      <c r="P120" s="233"/>
      <c r="Q120" s="233">
        <f>SUM(Q121:Q124)</f>
        <v>0</v>
      </c>
      <c r="R120" s="234"/>
      <c r="S120" s="234"/>
      <c r="T120" s="235"/>
      <c r="U120" s="229"/>
      <c r="V120" s="229">
        <f>SUM(V121:V124)</f>
        <v>0.33</v>
      </c>
      <c r="W120" s="229"/>
      <c r="X120" s="229"/>
      <c r="Y120" s="229"/>
      <c r="AG120" t="s">
        <v>122</v>
      </c>
    </row>
    <row r="121" spans="1:60" outlineLevel="1" x14ac:dyDescent="0.2">
      <c r="A121" s="237">
        <v>47</v>
      </c>
      <c r="B121" s="238" t="s">
        <v>250</v>
      </c>
      <c r="C121" s="252" t="s">
        <v>251</v>
      </c>
      <c r="D121" s="239" t="s">
        <v>138</v>
      </c>
      <c r="E121" s="240">
        <v>2.5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0">
        <v>1.7000000000000001E-4</v>
      </c>
      <c r="O121" s="240">
        <f>ROUND(E121*N121,2)</f>
        <v>0</v>
      </c>
      <c r="P121" s="240">
        <v>0</v>
      </c>
      <c r="Q121" s="240">
        <f>ROUND(E121*P121,2)</f>
        <v>0</v>
      </c>
      <c r="R121" s="242" t="s">
        <v>252</v>
      </c>
      <c r="S121" s="242" t="s">
        <v>127</v>
      </c>
      <c r="T121" s="243" t="s">
        <v>127</v>
      </c>
      <c r="U121" s="225">
        <v>0.03</v>
      </c>
      <c r="V121" s="225">
        <f>ROUND(E121*U121,2)</f>
        <v>0.08</v>
      </c>
      <c r="W121" s="225"/>
      <c r="X121" s="225" t="s">
        <v>128</v>
      </c>
      <c r="Y121" s="225" t="s">
        <v>129</v>
      </c>
      <c r="Z121" s="214"/>
      <c r="AA121" s="214"/>
      <c r="AB121" s="214"/>
      <c r="AC121" s="214"/>
      <c r="AD121" s="214"/>
      <c r="AE121" s="214"/>
      <c r="AF121" s="214"/>
      <c r="AG121" s="214" t="s">
        <v>130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">
      <c r="A122" s="221"/>
      <c r="B122" s="222"/>
      <c r="C122" s="257"/>
      <c r="D122" s="248"/>
      <c r="E122" s="248"/>
      <c r="F122" s="248"/>
      <c r="G122" s="248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4"/>
      <c r="AA122" s="214"/>
      <c r="AB122" s="214"/>
      <c r="AC122" s="214"/>
      <c r="AD122" s="214"/>
      <c r="AE122" s="214"/>
      <c r="AF122" s="214"/>
      <c r="AG122" s="214" t="s">
        <v>135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7">
        <v>48</v>
      </c>
      <c r="B123" s="238" t="s">
        <v>253</v>
      </c>
      <c r="C123" s="252" t="s">
        <v>254</v>
      </c>
      <c r="D123" s="239" t="s">
        <v>138</v>
      </c>
      <c r="E123" s="240">
        <v>2.5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15</v>
      </c>
      <c r="M123" s="242">
        <f>G123*(1+L123/100)</f>
        <v>0</v>
      </c>
      <c r="N123" s="240">
        <v>4.6000000000000001E-4</v>
      </c>
      <c r="O123" s="240">
        <f>ROUND(E123*N123,2)</f>
        <v>0</v>
      </c>
      <c r="P123" s="240">
        <v>0</v>
      </c>
      <c r="Q123" s="240">
        <f>ROUND(E123*P123,2)</f>
        <v>0</v>
      </c>
      <c r="R123" s="242" t="s">
        <v>252</v>
      </c>
      <c r="S123" s="242" t="s">
        <v>127</v>
      </c>
      <c r="T123" s="243" t="s">
        <v>127</v>
      </c>
      <c r="U123" s="225">
        <v>0.1</v>
      </c>
      <c r="V123" s="225">
        <f>ROUND(E123*U123,2)</f>
        <v>0.25</v>
      </c>
      <c r="W123" s="225"/>
      <c r="X123" s="225" t="s">
        <v>128</v>
      </c>
      <c r="Y123" s="225" t="s">
        <v>129</v>
      </c>
      <c r="Z123" s="214"/>
      <c r="AA123" s="214"/>
      <c r="AB123" s="214"/>
      <c r="AC123" s="214"/>
      <c r="AD123" s="214"/>
      <c r="AE123" s="214"/>
      <c r="AF123" s="214"/>
      <c r="AG123" s="214" t="s">
        <v>130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21"/>
      <c r="B124" s="222"/>
      <c r="C124" s="257"/>
      <c r="D124" s="248"/>
      <c r="E124" s="248"/>
      <c r="F124" s="248"/>
      <c r="G124" s="248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4"/>
      <c r="AA124" s="214"/>
      <c r="AB124" s="214"/>
      <c r="AC124" s="214"/>
      <c r="AD124" s="214"/>
      <c r="AE124" s="214"/>
      <c r="AF124" s="214"/>
      <c r="AG124" s="214" t="s">
        <v>135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30" t="s">
        <v>121</v>
      </c>
      <c r="B125" s="231" t="s">
        <v>87</v>
      </c>
      <c r="C125" s="251" t="s">
        <v>88</v>
      </c>
      <c r="D125" s="232"/>
      <c r="E125" s="233"/>
      <c r="F125" s="234"/>
      <c r="G125" s="234">
        <f>SUMIF(AG126:AG129,"&lt;&gt;NOR",G126:G129)</f>
        <v>0</v>
      </c>
      <c r="H125" s="234"/>
      <c r="I125" s="234">
        <f>SUM(I126:I129)</f>
        <v>0</v>
      </c>
      <c r="J125" s="234"/>
      <c r="K125" s="234">
        <f>SUM(K126:K129)</f>
        <v>0</v>
      </c>
      <c r="L125" s="234"/>
      <c r="M125" s="234">
        <f>SUM(M126:M129)</f>
        <v>0</v>
      </c>
      <c r="N125" s="233"/>
      <c r="O125" s="233">
        <f>SUM(O126:O129)</f>
        <v>0</v>
      </c>
      <c r="P125" s="233"/>
      <c r="Q125" s="233">
        <f>SUM(Q126:Q129)</f>
        <v>0</v>
      </c>
      <c r="R125" s="234"/>
      <c r="S125" s="234"/>
      <c r="T125" s="235"/>
      <c r="U125" s="229"/>
      <c r="V125" s="229">
        <f>SUM(V126:V129)</f>
        <v>0</v>
      </c>
      <c r="W125" s="229"/>
      <c r="X125" s="229"/>
      <c r="Y125" s="229"/>
      <c r="AG125" t="s">
        <v>122</v>
      </c>
    </row>
    <row r="126" spans="1:60" outlineLevel="1" x14ac:dyDescent="0.2">
      <c r="A126" s="237">
        <v>49</v>
      </c>
      <c r="B126" s="238" t="s">
        <v>255</v>
      </c>
      <c r="C126" s="252" t="s">
        <v>256</v>
      </c>
      <c r="D126" s="239" t="s">
        <v>153</v>
      </c>
      <c r="E126" s="240">
        <v>30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0">
        <v>0</v>
      </c>
      <c r="O126" s="240">
        <f>ROUND(E126*N126,2)</f>
        <v>0</v>
      </c>
      <c r="P126" s="240">
        <v>0</v>
      </c>
      <c r="Q126" s="240">
        <f>ROUND(E126*P126,2)</f>
        <v>0</v>
      </c>
      <c r="R126" s="242"/>
      <c r="S126" s="242" t="s">
        <v>149</v>
      </c>
      <c r="T126" s="243" t="s">
        <v>150</v>
      </c>
      <c r="U126" s="225">
        <v>0</v>
      </c>
      <c r="V126" s="225">
        <f>ROUND(E126*U126,2)</f>
        <v>0</v>
      </c>
      <c r="W126" s="225"/>
      <c r="X126" s="225" t="s">
        <v>128</v>
      </c>
      <c r="Y126" s="225" t="s">
        <v>129</v>
      </c>
      <c r="Z126" s="214"/>
      <c r="AA126" s="214"/>
      <c r="AB126" s="214"/>
      <c r="AC126" s="214"/>
      <c r="AD126" s="214"/>
      <c r="AE126" s="214"/>
      <c r="AF126" s="214"/>
      <c r="AG126" s="214" t="s">
        <v>130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57"/>
      <c r="D127" s="248"/>
      <c r="E127" s="248"/>
      <c r="F127" s="248"/>
      <c r="G127" s="248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135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7">
        <v>50</v>
      </c>
      <c r="B128" s="238" t="s">
        <v>257</v>
      </c>
      <c r="C128" s="252" t="s">
        <v>258</v>
      </c>
      <c r="D128" s="239" t="s">
        <v>259</v>
      </c>
      <c r="E128" s="240">
        <v>50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15</v>
      </c>
      <c r="M128" s="242">
        <f>G128*(1+L128/100)</f>
        <v>0</v>
      </c>
      <c r="N128" s="240">
        <v>0</v>
      </c>
      <c r="O128" s="240">
        <f>ROUND(E128*N128,2)</f>
        <v>0</v>
      </c>
      <c r="P128" s="240">
        <v>0</v>
      </c>
      <c r="Q128" s="240">
        <f>ROUND(E128*P128,2)</f>
        <v>0</v>
      </c>
      <c r="R128" s="242"/>
      <c r="S128" s="242" t="s">
        <v>149</v>
      </c>
      <c r="T128" s="243" t="s">
        <v>150</v>
      </c>
      <c r="U128" s="225">
        <v>0</v>
      </c>
      <c r="V128" s="225">
        <f>ROUND(E128*U128,2)</f>
        <v>0</v>
      </c>
      <c r="W128" s="225"/>
      <c r="X128" s="225" t="s">
        <v>128</v>
      </c>
      <c r="Y128" s="225" t="s">
        <v>129</v>
      </c>
      <c r="Z128" s="214"/>
      <c r="AA128" s="214"/>
      <c r="AB128" s="214"/>
      <c r="AC128" s="214"/>
      <c r="AD128" s="214"/>
      <c r="AE128" s="214"/>
      <c r="AF128" s="214"/>
      <c r="AG128" s="214" t="s">
        <v>130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57"/>
      <c r="D129" s="248"/>
      <c r="E129" s="248"/>
      <c r="F129" s="248"/>
      <c r="G129" s="248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4"/>
      <c r="AA129" s="214"/>
      <c r="AB129" s="214"/>
      <c r="AC129" s="214"/>
      <c r="AD129" s="214"/>
      <c r="AE129" s="214"/>
      <c r="AF129" s="214"/>
      <c r="AG129" s="214" t="s">
        <v>135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30" t="s">
        <v>121</v>
      </c>
      <c r="B130" s="231" t="s">
        <v>89</v>
      </c>
      <c r="C130" s="251" t="s">
        <v>90</v>
      </c>
      <c r="D130" s="232"/>
      <c r="E130" s="233"/>
      <c r="F130" s="234"/>
      <c r="G130" s="234">
        <f>SUMIF(AG131:AG143,"&lt;&gt;NOR",G131:G143)</f>
        <v>0</v>
      </c>
      <c r="H130" s="234"/>
      <c r="I130" s="234">
        <f>SUM(I131:I143)</f>
        <v>0</v>
      </c>
      <c r="J130" s="234"/>
      <c r="K130" s="234">
        <f>SUM(K131:K143)</f>
        <v>0</v>
      </c>
      <c r="L130" s="234"/>
      <c r="M130" s="234">
        <f>SUM(M131:M143)</f>
        <v>0</v>
      </c>
      <c r="N130" s="233"/>
      <c r="O130" s="233">
        <f>SUM(O131:O143)</f>
        <v>0</v>
      </c>
      <c r="P130" s="233"/>
      <c r="Q130" s="233">
        <f>SUM(Q131:Q143)</f>
        <v>0</v>
      </c>
      <c r="R130" s="234"/>
      <c r="S130" s="234"/>
      <c r="T130" s="235"/>
      <c r="U130" s="229"/>
      <c r="V130" s="229">
        <f>SUM(V131:V143)</f>
        <v>0.18</v>
      </c>
      <c r="W130" s="229"/>
      <c r="X130" s="229"/>
      <c r="Y130" s="229"/>
      <c r="AG130" t="s">
        <v>122</v>
      </c>
    </row>
    <row r="131" spans="1:60" outlineLevel="1" x14ac:dyDescent="0.2">
      <c r="A131" s="237">
        <v>51</v>
      </c>
      <c r="B131" s="238" t="s">
        <v>260</v>
      </c>
      <c r="C131" s="252" t="s">
        <v>261</v>
      </c>
      <c r="D131" s="239" t="s">
        <v>262</v>
      </c>
      <c r="E131" s="240">
        <v>12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15</v>
      </c>
      <c r="M131" s="242">
        <f>G131*(1+L131/100)</f>
        <v>0</v>
      </c>
      <c r="N131" s="240">
        <v>0</v>
      </c>
      <c r="O131" s="240">
        <f>ROUND(E131*N131,2)</f>
        <v>0</v>
      </c>
      <c r="P131" s="240">
        <v>0</v>
      </c>
      <c r="Q131" s="240">
        <f>ROUND(E131*P131,2)</f>
        <v>0</v>
      </c>
      <c r="R131" s="242" t="s">
        <v>144</v>
      </c>
      <c r="S131" s="242" t="s">
        <v>127</v>
      </c>
      <c r="T131" s="243" t="s">
        <v>127</v>
      </c>
      <c r="U131" s="225">
        <v>0</v>
      </c>
      <c r="V131" s="225">
        <f>ROUND(E131*U131,2)</f>
        <v>0</v>
      </c>
      <c r="W131" s="225"/>
      <c r="X131" s="225" t="s">
        <v>128</v>
      </c>
      <c r="Y131" s="225" t="s">
        <v>129</v>
      </c>
      <c r="Z131" s="214"/>
      <c r="AA131" s="214"/>
      <c r="AB131" s="214"/>
      <c r="AC131" s="214"/>
      <c r="AD131" s="214"/>
      <c r="AE131" s="214"/>
      <c r="AF131" s="214"/>
      <c r="AG131" s="214" t="s">
        <v>130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">
      <c r="A132" s="221"/>
      <c r="B132" s="222"/>
      <c r="C132" s="256" t="s">
        <v>263</v>
      </c>
      <c r="D132" s="227"/>
      <c r="E132" s="228">
        <v>12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4"/>
      <c r="AA132" s="214"/>
      <c r="AB132" s="214"/>
      <c r="AC132" s="214"/>
      <c r="AD132" s="214"/>
      <c r="AE132" s="214"/>
      <c r="AF132" s="214"/>
      <c r="AG132" s="214" t="s">
        <v>141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55"/>
      <c r="D133" s="247"/>
      <c r="E133" s="247"/>
      <c r="F133" s="247"/>
      <c r="G133" s="247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4"/>
      <c r="AA133" s="214"/>
      <c r="AB133" s="214"/>
      <c r="AC133" s="214"/>
      <c r="AD133" s="214"/>
      <c r="AE133" s="214"/>
      <c r="AF133" s="214"/>
      <c r="AG133" s="214" t="s">
        <v>135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7">
        <v>52</v>
      </c>
      <c r="B134" s="238" t="s">
        <v>264</v>
      </c>
      <c r="C134" s="252" t="s">
        <v>265</v>
      </c>
      <c r="D134" s="239" t="s">
        <v>262</v>
      </c>
      <c r="E134" s="240">
        <v>0.08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15</v>
      </c>
      <c r="M134" s="242">
        <f>G134*(1+L134/100)</f>
        <v>0</v>
      </c>
      <c r="N134" s="240">
        <v>0</v>
      </c>
      <c r="O134" s="240">
        <f>ROUND(E134*N134,2)</f>
        <v>0</v>
      </c>
      <c r="P134" s="240">
        <v>0</v>
      </c>
      <c r="Q134" s="240">
        <f>ROUND(E134*P134,2)</f>
        <v>0</v>
      </c>
      <c r="R134" s="242" t="s">
        <v>266</v>
      </c>
      <c r="S134" s="242" t="s">
        <v>127</v>
      </c>
      <c r="T134" s="243" t="s">
        <v>127</v>
      </c>
      <c r="U134" s="225">
        <v>0.68799999999999994</v>
      </c>
      <c r="V134" s="225">
        <f>ROUND(E134*U134,2)</f>
        <v>0.06</v>
      </c>
      <c r="W134" s="225"/>
      <c r="X134" s="225" t="s">
        <v>267</v>
      </c>
      <c r="Y134" s="225" t="s">
        <v>129</v>
      </c>
      <c r="Z134" s="214"/>
      <c r="AA134" s="214"/>
      <c r="AB134" s="214"/>
      <c r="AC134" s="214"/>
      <c r="AD134" s="214"/>
      <c r="AE134" s="214"/>
      <c r="AF134" s="214"/>
      <c r="AG134" s="214" t="s">
        <v>268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2" x14ac:dyDescent="0.2">
      <c r="A135" s="221"/>
      <c r="B135" s="222"/>
      <c r="C135" s="253" t="s">
        <v>269</v>
      </c>
      <c r="D135" s="244"/>
      <c r="E135" s="244"/>
      <c r="F135" s="244"/>
      <c r="G135" s="244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4"/>
      <c r="AA135" s="214"/>
      <c r="AB135" s="214"/>
      <c r="AC135" s="214"/>
      <c r="AD135" s="214"/>
      <c r="AE135" s="214"/>
      <c r="AF135" s="214"/>
      <c r="AG135" s="214" t="s">
        <v>132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55"/>
      <c r="D136" s="247"/>
      <c r="E136" s="247"/>
      <c r="F136" s="247"/>
      <c r="G136" s="247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4"/>
      <c r="AA136" s="214"/>
      <c r="AB136" s="214"/>
      <c r="AC136" s="214"/>
      <c r="AD136" s="214"/>
      <c r="AE136" s="214"/>
      <c r="AF136" s="214"/>
      <c r="AG136" s="214" t="s">
        <v>135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7">
        <v>53</v>
      </c>
      <c r="B137" s="238" t="s">
        <v>270</v>
      </c>
      <c r="C137" s="252" t="s">
        <v>271</v>
      </c>
      <c r="D137" s="239" t="s">
        <v>262</v>
      </c>
      <c r="E137" s="240">
        <v>0.08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15</v>
      </c>
      <c r="M137" s="242">
        <f>G137*(1+L137/100)</f>
        <v>0</v>
      </c>
      <c r="N137" s="240">
        <v>0</v>
      </c>
      <c r="O137" s="240">
        <f>ROUND(E137*N137,2)</f>
        <v>0</v>
      </c>
      <c r="P137" s="240">
        <v>0</v>
      </c>
      <c r="Q137" s="240">
        <f>ROUND(E137*P137,2)</f>
        <v>0</v>
      </c>
      <c r="R137" s="242" t="s">
        <v>144</v>
      </c>
      <c r="S137" s="242" t="s">
        <v>127</v>
      </c>
      <c r="T137" s="243" t="s">
        <v>127</v>
      </c>
      <c r="U137" s="225">
        <v>0.49</v>
      </c>
      <c r="V137" s="225">
        <f>ROUND(E137*U137,2)</f>
        <v>0.04</v>
      </c>
      <c r="W137" s="225"/>
      <c r="X137" s="225" t="s">
        <v>267</v>
      </c>
      <c r="Y137" s="225" t="s">
        <v>129</v>
      </c>
      <c r="Z137" s="214"/>
      <c r="AA137" s="214"/>
      <c r="AB137" s="214"/>
      <c r="AC137" s="214"/>
      <c r="AD137" s="214"/>
      <c r="AE137" s="214"/>
      <c r="AF137" s="214"/>
      <c r="AG137" s="214" t="s">
        <v>268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60" t="s">
        <v>272</v>
      </c>
      <c r="D138" s="250"/>
      <c r="E138" s="250"/>
      <c r="F138" s="250"/>
      <c r="G138" s="250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4"/>
      <c r="AA138" s="214"/>
      <c r="AB138" s="214"/>
      <c r="AC138" s="214"/>
      <c r="AD138" s="214"/>
      <c r="AE138" s="214"/>
      <c r="AF138" s="214"/>
      <c r="AG138" s="214" t="s">
        <v>134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2" x14ac:dyDescent="0.2">
      <c r="A139" s="221"/>
      <c r="B139" s="222"/>
      <c r="C139" s="255"/>
      <c r="D139" s="247"/>
      <c r="E139" s="247"/>
      <c r="F139" s="247"/>
      <c r="G139" s="247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4"/>
      <c r="AA139" s="214"/>
      <c r="AB139" s="214"/>
      <c r="AC139" s="214"/>
      <c r="AD139" s="214"/>
      <c r="AE139" s="214"/>
      <c r="AF139" s="214"/>
      <c r="AG139" s="214" t="s">
        <v>135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7">
        <v>54</v>
      </c>
      <c r="B140" s="238" t="s">
        <v>273</v>
      </c>
      <c r="C140" s="252" t="s">
        <v>274</v>
      </c>
      <c r="D140" s="239" t="s">
        <v>262</v>
      </c>
      <c r="E140" s="240">
        <v>0.08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15</v>
      </c>
      <c r="M140" s="242">
        <f>G140*(1+L140/100)</f>
        <v>0</v>
      </c>
      <c r="N140" s="240">
        <v>0</v>
      </c>
      <c r="O140" s="240">
        <f>ROUND(E140*N140,2)</f>
        <v>0</v>
      </c>
      <c r="P140" s="240">
        <v>0</v>
      </c>
      <c r="Q140" s="240">
        <f>ROUND(E140*P140,2)</f>
        <v>0</v>
      </c>
      <c r="R140" s="242" t="s">
        <v>144</v>
      </c>
      <c r="S140" s="242" t="s">
        <v>127</v>
      </c>
      <c r="T140" s="243" t="s">
        <v>127</v>
      </c>
      <c r="U140" s="225">
        <v>0.94199999999999995</v>
      </c>
      <c r="V140" s="225">
        <f>ROUND(E140*U140,2)</f>
        <v>0.08</v>
      </c>
      <c r="W140" s="225"/>
      <c r="X140" s="225" t="s">
        <v>267</v>
      </c>
      <c r="Y140" s="225" t="s">
        <v>129</v>
      </c>
      <c r="Z140" s="214"/>
      <c r="AA140" s="214"/>
      <c r="AB140" s="214"/>
      <c r="AC140" s="214"/>
      <c r="AD140" s="214"/>
      <c r="AE140" s="214"/>
      <c r="AF140" s="214"/>
      <c r="AG140" s="214" t="s">
        <v>268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2" x14ac:dyDescent="0.2">
      <c r="A141" s="221"/>
      <c r="B141" s="222"/>
      <c r="C141" s="257"/>
      <c r="D141" s="248"/>
      <c r="E141" s="248"/>
      <c r="F141" s="248"/>
      <c r="G141" s="248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135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37">
        <v>55</v>
      </c>
      <c r="B142" s="238" t="s">
        <v>275</v>
      </c>
      <c r="C142" s="252" t="s">
        <v>276</v>
      </c>
      <c r="D142" s="239" t="s">
        <v>262</v>
      </c>
      <c r="E142" s="240">
        <v>0.08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15</v>
      </c>
      <c r="M142" s="242">
        <f>G142*(1+L142/100)</f>
        <v>0</v>
      </c>
      <c r="N142" s="240">
        <v>0</v>
      </c>
      <c r="O142" s="240">
        <f>ROUND(E142*N142,2)</f>
        <v>0</v>
      </c>
      <c r="P142" s="240">
        <v>0</v>
      </c>
      <c r="Q142" s="240">
        <f>ROUND(E142*P142,2)</f>
        <v>0</v>
      </c>
      <c r="R142" s="242" t="s">
        <v>144</v>
      </c>
      <c r="S142" s="242" t="s">
        <v>127</v>
      </c>
      <c r="T142" s="243" t="s">
        <v>127</v>
      </c>
      <c r="U142" s="225">
        <v>0</v>
      </c>
      <c r="V142" s="225">
        <f>ROUND(E142*U142,2)</f>
        <v>0</v>
      </c>
      <c r="W142" s="225"/>
      <c r="X142" s="225" t="s">
        <v>267</v>
      </c>
      <c r="Y142" s="225" t="s">
        <v>129</v>
      </c>
      <c r="Z142" s="214"/>
      <c r="AA142" s="214"/>
      <c r="AB142" s="214"/>
      <c r="AC142" s="214"/>
      <c r="AD142" s="214"/>
      <c r="AE142" s="214"/>
      <c r="AF142" s="214"/>
      <c r="AG142" s="214" t="s">
        <v>268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2" x14ac:dyDescent="0.2">
      <c r="A143" s="221"/>
      <c r="B143" s="222"/>
      <c r="C143" s="257"/>
      <c r="D143" s="248"/>
      <c r="E143" s="248"/>
      <c r="F143" s="248"/>
      <c r="G143" s="248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4"/>
      <c r="AA143" s="214"/>
      <c r="AB143" s="214"/>
      <c r="AC143" s="214"/>
      <c r="AD143" s="214"/>
      <c r="AE143" s="214"/>
      <c r="AF143" s="214"/>
      <c r="AG143" s="214" t="s">
        <v>135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">
      <c r="A144" s="3"/>
      <c r="B144" s="4"/>
      <c r="C144" s="261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v>15</v>
      </c>
      <c r="AF144">
        <v>21</v>
      </c>
      <c r="AG144" t="s">
        <v>107</v>
      </c>
    </row>
    <row r="145" spans="1:33" x14ac:dyDescent="0.2">
      <c r="A145" s="217"/>
      <c r="B145" s="218" t="s">
        <v>29</v>
      </c>
      <c r="C145" s="262"/>
      <c r="D145" s="219"/>
      <c r="E145" s="220"/>
      <c r="F145" s="220"/>
      <c r="G145" s="236">
        <f>G8+G13+G17+G21+G49+G67+G90+G117+G120+G125+G130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AE145">
        <f>SUMIF(L7:L143,AE144,G7:G143)</f>
        <v>0</v>
      </c>
      <c r="AF145">
        <f>SUMIF(L7:L143,AF144,G7:G143)</f>
        <v>0</v>
      </c>
      <c r="AG145" t="s">
        <v>277</v>
      </c>
    </row>
    <row r="146" spans="1:33" x14ac:dyDescent="0.2">
      <c r="C146" s="263"/>
      <c r="D146" s="10"/>
      <c r="AG146" t="s">
        <v>278</v>
      </c>
    </row>
    <row r="147" spans="1:33" x14ac:dyDescent="0.2">
      <c r="D147" s="10"/>
    </row>
    <row r="148" spans="1:33" x14ac:dyDescent="0.2">
      <c r="D148" s="10"/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7UkuyqsiuXcFaxrkS2t5KDvgLmtiuwKuwwButiKu4YbWwWBh2mItuAsReI3ncOvVz7vWHYVIUz93Df9Qu6qSA==" saltValue="DhBbZsD+alBp1xAHq2fxWw==" spinCount="100000" sheet="1" formatRows="0"/>
  <mergeCells count="70">
    <mergeCell ref="C138:G138"/>
    <mergeCell ref="C139:G139"/>
    <mergeCell ref="C141:G141"/>
    <mergeCell ref="C143:G143"/>
    <mergeCell ref="C124:G124"/>
    <mergeCell ref="C127:G127"/>
    <mergeCell ref="C129:G129"/>
    <mergeCell ref="C133:G133"/>
    <mergeCell ref="C135:G135"/>
    <mergeCell ref="C136:G136"/>
    <mergeCell ref="C110:G110"/>
    <mergeCell ref="C112:G112"/>
    <mergeCell ref="C114:G114"/>
    <mergeCell ref="C116:G116"/>
    <mergeCell ref="C119:G119"/>
    <mergeCell ref="C122:G122"/>
    <mergeCell ref="C98:G98"/>
    <mergeCell ref="C100:G100"/>
    <mergeCell ref="C102:G102"/>
    <mergeCell ref="C104:G104"/>
    <mergeCell ref="C106:G106"/>
    <mergeCell ref="C108:G108"/>
    <mergeCell ref="C85:G85"/>
    <mergeCell ref="C87:G87"/>
    <mergeCell ref="C89:G89"/>
    <mergeCell ref="C92:G92"/>
    <mergeCell ref="C94:G94"/>
    <mergeCell ref="C96:G96"/>
    <mergeCell ref="C73:G73"/>
    <mergeCell ref="C75:G75"/>
    <mergeCell ref="C77:G77"/>
    <mergeCell ref="C79:G79"/>
    <mergeCell ref="C81:G81"/>
    <mergeCell ref="C83:G83"/>
    <mergeCell ref="C61:G61"/>
    <mergeCell ref="C62:G62"/>
    <mergeCell ref="C64:G64"/>
    <mergeCell ref="C66:G66"/>
    <mergeCell ref="C69:G69"/>
    <mergeCell ref="C71:G71"/>
    <mergeCell ref="C52:G52"/>
    <mergeCell ref="C53:G53"/>
    <mergeCell ref="C55:G55"/>
    <mergeCell ref="C56:G56"/>
    <mergeCell ref="C57:G57"/>
    <mergeCell ref="C59:G59"/>
    <mergeCell ref="C39:G39"/>
    <mergeCell ref="C42:G42"/>
    <mergeCell ref="C45:G45"/>
    <mergeCell ref="C47:G47"/>
    <mergeCell ref="C48:G48"/>
    <mergeCell ref="C51:G51"/>
    <mergeCell ref="C27:G27"/>
    <mergeCell ref="C29:G29"/>
    <mergeCell ref="C31:G31"/>
    <mergeCell ref="C33:G33"/>
    <mergeCell ref="C35:G35"/>
    <mergeCell ref="C37:G37"/>
    <mergeCell ref="C12:G12"/>
    <mergeCell ref="C16:G16"/>
    <mergeCell ref="C19:G19"/>
    <mergeCell ref="C20:G20"/>
    <mergeCell ref="C23:G23"/>
    <mergeCell ref="C25:G2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2023-05-12T06:25:44Z</dcterms:modified>
</cp:coreProperties>
</file>