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OBH\w0322spa\Plocha\DNS\B Y T Y - volné\Svornosti 14, b.č.7\BJ - Svornosti 14, b.č.7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<sst xmlns="http://schemas.openxmlformats.org/spreadsheetml/2006/main" count="750" uniqueCount="321">
  <si>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</si>
  <si>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</si>
  <si>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</si>
  <si>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</si>
  <si>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</si>
  <si>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</si>
  <si>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</si>
  <si>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</si>
  <si>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</si>
  <si>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</si>
  <si>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</si>
  <si>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</si>
  <si>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</si>
  <si>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</si>
  <si>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</si>
  <si>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</si>
  <si>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</si>
  <si>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</si>
  <si>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</si>
  <si>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</si>
  <si>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</si>
  <si>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</si>
  <si>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</si>
  <si>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</si>
  <si>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</si>
  <si>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</si>
  <si>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</si>
  <si>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</si>
  <si>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</si>
  <si>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</si>
  <si>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</si>
  <si>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</si>
  <si>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</si>
  <si>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</si>
  <si>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</si>
  <si>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</si>
  <si>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</si>
  <si>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</si>
  <si>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</si>
  <si>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</si>
  <si>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</si>
  <si>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</si>
  <si>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</si>
  <si>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</si>
  <si>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</si>
  <si>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</si>
  <si>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</si>
  <si>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</si>
  <si>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</si>
  <si>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</si>
  <si>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</si>
  <si>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</si>
  <si>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</si>
  <si>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</si>
  <si>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</si>
  <si>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</si>
  <si>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</si>
  <si>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</si>
  <si>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</si>
  <si>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</si>
  <si>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</si>
  <si>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</si>
  <si>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</si>
  <si>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</si>
  <si>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</si>
  <si>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</si>
  <si>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</si>
  <si>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</si>
  <si>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</si>
  <si>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</si>
  <si>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</si>
  <si>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</si>
  <si>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</si>
  <si>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</si>
  <si>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</si>
  <si>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</si>
  <si>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</si>
  <si>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</si>
  <si>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</si>
  <si>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</si>
  <si>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</si>
  <si>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</si>
  <si>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</si>
  <si>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</si>
  <si>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</si>
  <si>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</si>
  <si>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</si>
  <si>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</si>
  <si>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</si>
  <si>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</si>
  <si>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</si>
  <si>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</si>
  <si>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</si>
  <si>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</si>
  <si>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</si>
  <si>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</si>
  <si>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</si>
  <si>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</si>
  <si>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</si>
  <si>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</si>
  <si>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</si>
  <si>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</si>
  <si>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</si>
  <si>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</si>
  <si>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</si>
  <si>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</si>
  <si>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</si>
  <si>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</si>
  <si>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</si>
  <si>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</si>
  <si>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</si>
  <si>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</si>
  <si>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</si>
  <si>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</si>
  <si>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</si>
  <si>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</si>
  <si>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</si>
  <si>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</si>
  <si>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</si>
  <si>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</si>
  <si>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</si>
  <si>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</si>
  <si>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</si>
  <si>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</si>
  <si>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</si>
  <si>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</si>
  <si>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</si>
  <si>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</si>
  <si>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</si>
  <si>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</si>
  <si>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</si>
  <si>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</si>
  <si>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</si>
  <si>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</si>
  <si>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</si>
  <si>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</si>
  <si>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</si>
  <si>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</si>
  <si>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</si>
  <si>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</si>
  <si>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</si>
  <si>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</si>
  <si>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</si>
  <si>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</si>
  <si>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</si>
  <si>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</si>
  <si>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</si>
  <si>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</si>
  <si>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</si>
  <si>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</si>
  <si>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</si>
  <si>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</si>
  <si>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</si>
  <si>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</si>
  <si>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</si>
  <si>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</si>
  <si>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</si>
  <si>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</si>
  <si>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</si>
  <si>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</si>
  <si>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</si>
  <si>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</si>
  <si>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</si>
  <si>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</si>
  <si>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</si>
  <si>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</si>
  <si>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</si>
  <si>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</si>
  <si>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</si>
  <si>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</si>
  <si>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</si>
  <si>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</si>
  <si>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</si>
  <si>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</si>
  <si>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</si>
  <si>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</si>
  <si>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</si>
  <si>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</si>
  <si>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</si>
  <si>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</si>
  <si>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</si>
  <si>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</si>
  <si>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</si>
  <si>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</si>
  <si>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</si>
  <si>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</si>
  <si>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</si>
  <si>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</si>
  <si>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</si>
  <si>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</si>
  <si>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</si>
  <si>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</si>
  <si>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</si>
  <si>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</si>
  <si>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</si>
  <si>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</si>
  <si>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</si>
  <si>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</si>
  <si>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</si>
  <si>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</si>
  <si>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</si>
  <si>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</si>
  <si>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</si>
  <si>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</si>
  <si>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</si>
  <si>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</si>
  <si>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</si>
  <si>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</si>
  <si>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</si>
  <si>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</si>
  <si>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</si>
  <si>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</si>
  <si>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</si>
  <si>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</si>
  <si>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</si>
  <si>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</si>
  <si>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</si>
  <si>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</si>
  <si>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</si>
  <si>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</si>
  <si>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</si>
  <si>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</si>
  <si>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</si>
  <si>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</si>
  <si>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</si>
  <si>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</si>
  <si>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</si>
  <si>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</si>
  <si>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</si>
  <si>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</si>
  <si>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</si>
  <si>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</si>
  <si>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</si>
  <si>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</si>
  <si>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</si>
  <si>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</si>
  <si>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</si>
  <si>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</si>
  <si>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</si>
  <si>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</si>
  <si>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</si>
  <si>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</si>
  <si>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</si>
  <si>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</si>
  <si>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</si>
  <si>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</si>
  <si>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</si>
  <si>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</si>
  <si>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</si>
  <si>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</si>
  <si>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</si>
  <si>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</si>
  <si>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</si>
  <si>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</si>
  <si>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</si>
  <si>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</si>
  <si>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</si>
  <si>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</si>
  <si>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</si>
  <si>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</si>
  <si>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</si>
  <si>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</si>
  <si>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</si>
  <si>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</si>
  <si>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</si>
  <si>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</si>
  <si>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</si>
  <si>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</si>
  <si>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</si>
  <si>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</si>
  <si>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</si>
  <si>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</si>
  <si>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</si>
  <si>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</si>
  <si>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</si>
  <si>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</si>
  <si>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</si>
  <si>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</si>
  <si>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</si>
  <si>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</si>
  <si>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</si>
  <si>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</si>
  <si>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</si>
  <si>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</si>
  <si>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</si>
  <si>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</si>
  <si>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</si>
  <si>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</si>
  <si>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</si>
  <si>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</si>
  <si>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</si>
  <si>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</si>
  <si>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</si>
  <si>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</si>
  <si>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</si>
  <si>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</si>
  <si>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</si>
  <si>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</si>
  <si>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</si>
  <si>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</si>
  <si>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</si>
  <si>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</si>
  <si>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</si>
  <si>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</si>
  <si>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</si>
  <si>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</si>
  <si>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</si>
  <si>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</si>
  <si>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</si>
  <si>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</si>
  <si>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</si>
  <si>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</si>
  <si>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</si>
  <si>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</si>
  <si>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</si>
  <si>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</si>
  <si>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</si>
  <si>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Rozpočet - Svornosti 14/2321</t>
  </si>
  <si>
    <t>Svornosti 14/2321</t>
  </si>
  <si>
    <t>Rekonstrukce BJ1+BJ2, Svornosti, O-Zábřeh</t>
  </si>
  <si>
    <t>204/2023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</si>
</sst>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F1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0" t="s">
        <v>41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7" t="s">
        <v>4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3"/>
      <c r="B2" s="80" t="s">
        <v>24</v>
      </c>
      <c r="C2" s="81"/>
      <c r="D2" s="270" t="s">
        <v>320</v>
      </c>
      <c r="E2" s="233" t="s">
        <v>319</v>
      </c>
      <c r="F2" s="234"/>
      <c r="G2" s="234"/>
      <c r="H2" s="234"/>
      <c r="I2" s="234"/>
      <c r="J2" s="235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6" t="s">
        <v>46</v>
      </c>
      <c r="F3" s="237"/>
      <c r="G3" s="237"/>
      <c r="H3" s="237"/>
      <c r="I3" s="237"/>
      <c r="J3" s="238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4" t="s">
        <v>318</v>
      </c>
      <c r="F4" s="225"/>
      <c r="G4" s="225"/>
      <c r="H4" s="225"/>
      <c r="I4" s="225"/>
      <c r="J4" s="226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0"/>
      <c r="E11" s="240"/>
      <c r="F11" s="240"/>
      <c r="G11" s="240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2"/>
      <c r="E12" s="222"/>
      <c r="F12" s="222"/>
      <c r="G12" s="222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3"/>
      <c r="E13" s="223"/>
      <c r="F13" s="223"/>
      <c r="G13" s="223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9"/>
      <c r="F15" s="239"/>
      <c r="G15" s="241"/>
      <c r="H15" s="241"/>
      <c r="I15" s="241" t="s">
        <v>31</v>
      </c>
      <c r="J15" s="242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5"/>
      <c r="F16" s="216"/>
      <c r="G16" s="215"/>
      <c r="H16" s="216"/>
      <c r="I16" s="215">
        <f>SUMIF(F49:F65,A16,I49:I65)+SUMIF(F49:F65,"PSU",I49:I65)</f>
        <v>0</v>
      </c>
      <c r="J16" s="217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5"/>
      <c r="F17" s="216"/>
      <c r="G17" s="215"/>
      <c r="H17" s="216"/>
      <c r="I17" s="215">
        <f>SUMIF(F49:F65,A17,I49:I65)</f>
        <v>0</v>
      </c>
      <c r="J17" s="217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5"/>
      <c r="F18" s="216"/>
      <c r="G18" s="215"/>
      <c r="H18" s="216"/>
      <c r="I18" s="215">
        <f>SUMIF(F49:F65,A18,I49:I65)</f>
        <v>0</v>
      </c>
      <c r="J18" s="217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5"/>
      <c r="F19" s="216"/>
      <c r="G19" s="215"/>
      <c r="H19" s="216"/>
      <c r="I19" s="215">
        <f>SUMIF(F49:F65,A19,I49:I65)</f>
        <v>0</v>
      </c>
      <c r="J19" s="217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5"/>
      <c r="F20" s="216"/>
      <c r="G20" s="215"/>
      <c r="H20" s="216"/>
      <c r="I20" s="215">
        <f>SUMIF(F49:F65,A20,I49:I65)</f>
        <v>0</v>
      </c>
      <c r="J20" s="217"/>
    </row>
    <row r="21" spans="1:10" ht="23.25" customHeight="1" x14ac:dyDescent="0.2">
      <c r="A21" s="3"/>
      <c r="B21" s="74" t="s">
        <v>31</v>
      </c>
      <c r="C21" s="75"/>
      <c r="D21" s="76"/>
      <c r="E21" s="218"/>
      <c r="F21" s="243"/>
      <c r="G21" s="218"/>
      <c r="H21" s="243"/>
      <c r="I21" s="218">
        <f>SUM(I16:J20)</f>
        <v>0</v>
      </c>
      <c r="J21" s="21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3">
        <f>ZakladDPHSniVypocet</f>
        <v>0</v>
      </c>
      <c r="H23" s="214"/>
      <c r="I23" s="214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1">
        <f>IF(A24&gt;50, ROUNDUP(A23, 0), ROUNDDOWN(A23, 0))</f>
        <v>0</v>
      </c>
      <c r="H24" s="212"/>
      <c r="I24" s="212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3">
        <f>ZakladDPHZaklVypocet</f>
        <v>0</v>
      </c>
      <c r="H25" s="214"/>
      <c r="I25" s="214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0">
        <f>IF(A26&gt;50, ROUNDUP(A25, 0), ROUNDDOWN(A25, 0))</f>
        <v>0</v>
      </c>
      <c r="H26" s="231"/>
      <c r="I26" s="23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2">
        <f>CenaCelkem-(ZakladDPHSni+DPHSni+ZakladDPHZakl+DPHZakl)</f>
        <v>0</v>
      </c>
      <c r="H27" s="232"/>
      <c r="I27" s="232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1">
        <f>ZakladDPHSniVypocet+ZakladDPHZaklVypocet</f>
        <v>0</v>
      </c>
      <c r="H28" s="221"/>
      <c r="I28" s="221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0">
        <f>IF(A29&gt;50, ROUNDUP(A27, 0), ROUNDDOWN(A27, 0))</f>
        <v>0</v>
      </c>
      <c r="H29" s="220"/>
      <c r="I29" s="220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45252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0" t="s">
        <v>2</v>
      </c>
      <c r="E35" s="21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3"/>
      <c r="D39" s="204"/>
      <c r="E39" s="204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5" t="s">
        <v>46</v>
      </c>
      <c r="D40" s="206"/>
      <c r="E40" s="206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3" t="s">
        <v>44</v>
      </c>
      <c r="D41" s="204"/>
      <c r="E41" s="204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7" t="s">
        <v>51</v>
      </c>
      <c r="C42" s="208"/>
      <c r="D42" s="208"/>
      <c r="E42" s="209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1" t="s">
        <v>56</v>
      </c>
      <c r="D49" s="202"/>
      <c r="E49" s="202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1" t="s">
        <v>58</v>
      </c>
      <c r="D50" s="202"/>
      <c r="E50" s="202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1" t="s">
        <v>60</v>
      </c>
      <c r="D51" s="202"/>
      <c r="E51" s="202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1" t="s">
        <v>62</v>
      </c>
      <c r="D52" s="202"/>
      <c r="E52" s="202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1" t="s">
        <v>64</v>
      </c>
      <c r="D53" s="202"/>
      <c r="E53" s="202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1" t="s">
        <v>66</v>
      </c>
      <c r="D54" s="202"/>
      <c r="E54" s="202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1" t="s">
        <v>68</v>
      </c>
      <c r="D55" s="202"/>
      <c r="E55" s="202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1" t="s">
        <v>70</v>
      </c>
      <c r="D56" s="202"/>
      <c r="E56" s="202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1" t="s">
        <v>72</v>
      </c>
      <c r="D57" s="202"/>
      <c r="E57" s="202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1" t="s">
        <v>74</v>
      </c>
      <c r="D58" s="202"/>
      <c r="E58" s="202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1" t="s">
        <v>76</v>
      </c>
      <c r="D59" s="202"/>
      <c r="E59" s="202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1" t="s">
        <v>78</v>
      </c>
      <c r="D60" s="202"/>
      <c r="E60" s="202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1" t="s">
        <v>80</v>
      </c>
      <c r="D61" s="202"/>
      <c r="E61" s="202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1" t="s">
        <v>82</v>
      </c>
      <c r="D62" s="202"/>
      <c r="E62" s="202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1" t="s">
        <v>84</v>
      </c>
      <c r="D63" s="202"/>
      <c r="E63" s="202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1" t="s">
        <v>86</v>
      </c>
      <c r="D64" s="202"/>
      <c r="E64" s="202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1" t="s">
        <v>29</v>
      </c>
      <c r="D65" s="202"/>
      <c r="E65" s="202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8" t="s">
        <v>8</v>
      </c>
      <c r="B2" s="77"/>
      <c r="C2" s="246"/>
      <c r="D2" s="246"/>
      <c r="E2" s="246"/>
      <c r="F2" s="246"/>
      <c r="G2" s="247"/>
    </row>
    <row r="3" spans="1:7" ht="24.95" customHeight="1" x14ac:dyDescent="0.2">
      <c r="A3" s="78" t="s">
        <v>9</v>
      </c>
      <c r="B3" s="77"/>
      <c r="C3" s="246"/>
      <c r="D3" s="246"/>
      <c r="E3" s="246"/>
      <c r="F3" s="246"/>
      <c r="G3" s="247"/>
    </row>
    <row r="4" spans="1:7" ht="24.95" customHeight="1" x14ac:dyDescent="0.2">
      <c r="A4" s="78" t="s">
        <v>10</v>
      </c>
      <c r="B4" s="77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1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90</v>
      </c>
    </row>
    <row r="2" spans="1:60" ht="24.95" customHeight="1" x14ac:dyDescent="0.2">
      <c r="A2" s="142" t="s">
        <v>8</v>
      </c>
      <c r="B2" s="269" t="s">
        <v>320</v>
      </c>
      <c r="C2" s="261" t="s">
        <v>319</v>
      </c>
      <c r="D2" s="262"/>
      <c r="E2" s="262"/>
      <c r="F2" s="262"/>
      <c r="G2" s="263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1" t="s">
        <v>46</v>
      </c>
      <c r="D3" s="262"/>
      <c r="E3" s="262"/>
      <c r="F3" s="262"/>
      <c r="G3" s="263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4" t="s">
        <v>317</v>
      </c>
      <c r="D4" s="265"/>
      <c r="E4" s="265"/>
      <c r="F4" s="265"/>
      <c r="G4" s="266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304</v>
      </c>
      <c r="C31" s="175" t="s">
        <v>305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306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307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315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308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309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310</v>
      </c>
      <c r="C79" s="169" t="s">
        <v>311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312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22.5" outlineLevel="1" x14ac:dyDescent="0.2">
      <c r="A88" s="167">
        <v>58</v>
      </c>
      <c r="B88" s="168" t="s">
        <v>233</v>
      </c>
      <c r="C88" s="169" t="s">
        <v>316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314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302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313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303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7" t="s">
        <v>278</v>
      </c>
      <c r="B128" s="267"/>
      <c r="C128" s="268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8"/>
      <c r="B129" s="249"/>
      <c r="C129" s="250"/>
      <c r="D129" s="249"/>
      <c r="E129" s="249"/>
      <c r="F129" s="249"/>
      <c r="G129" s="25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2"/>
      <c r="B130" s="253"/>
      <c r="C130" s="254"/>
      <c r="D130" s="253"/>
      <c r="E130" s="253"/>
      <c r="F130" s="253"/>
      <c r="G130" s="25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2"/>
      <c r="B131" s="253"/>
      <c r="C131" s="254"/>
      <c r="D131" s="253"/>
      <c r="E131" s="253"/>
      <c r="F131" s="253"/>
      <c r="G131" s="25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2"/>
      <c r="B132" s="253"/>
      <c r="C132" s="254"/>
      <c r="D132" s="253"/>
      <c r="E132" s="253"/>
      <c r="F132" s="253"/>
      <c r="G132" s="25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6"/>
      <c r="B133" s="257"/>
      <c r="C133" s="258"/>
      <c r="D133" s="257"/>
      <c r="E133" s="257"/>
      <c r="F133" s="257"/>
      <c r="G133" s="259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2023-05-09T04:25:25Z</cp:lastPrinted>
  <dcterms:created xsi:type="dcterms:W3CDTF">2009-04-08T07:15:50Z</dcterms:created>
  <dcterms:modified xsi:type="dcterms:W3CDTF">2023-11-22T07:55:18Z</dcterms:modified>
</cp:coreProperties>
</file>