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1_ROK23\70 INV HRS\vysvetleni ZD\"/>
    </mc:Choice>
  </mc:AlternateContent>
  <bookViews>
    <workbookView xWindow="0" yWindow="0" windowWidth="13350" windowHeight="11340" activeTab="2"/>
  </bookViews>
  <sheets>
    <sheet name="Titulní list" sheetId="1" r:id="rId1"/>
    <sheet name="Rekapitulace" sheetId="3" r:id="rId2"/>
    <sheet name="Polož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20" i="3" s="1"/>
  <c r="C20" i="3"/>
  <c r="D6" i="3"/>
  <c r="D8" i="3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54" i="2" s="1"/>
  <c r="D60" i="2" s="1"/>
  <c r="C7" i="3" s="1"/>
  <c r="D7" i="3" s="1"/>
  <c r="G30" i="2"/>
  <c r="G29" i="2"/>
  <c r="G28" i="2"/>
  <c r="G27" i="2"/>
  <c r="G26" i="2"/>
  <c r="G25" i="2"/>
  <c r="G24" i="2"/>
  <c r="G23" i="2"/>
  <c r="G22" i="2"/>
  <c r="G21" i="2"/>
  <c r="G20" i="2"/>
  <c r="G4" i="2"/>
  <c r="G5" i="2"/>
  <c r="G6" i="2"/>
  <c r="G7" i="2"/>
  <c r="G8" i="2"/>
  <c r="G9" i="2"/>
  <c r="G10" i="2"/>
  <c r="G3" i="2"/>
  <c r="G79" i="2" l="1"/>
  <c r="D82" i="2" s="1"/>
  <c r="C12" i="3" s="1"/>
  <c r="C13" i="3" s="1"/>
  <c r="G13" i="2"/>
  <c r="D16" i="2" s="1"/>
  <c r="C5" i="3" s="1"/>
  <c r="C9" i="3" s="1"/>
  <c r="D12" i="3" l="1"/>
  <c r="D13" i="3" s="1"/>
  <c r="C22" i="3"/>
  <c r="D5" i="3"/>
  <c r="D9" i="3" s="1"/>
  <c r="D22" i="3" l="1"/>
  <c r="D26" i="3" s="1"/>
  <c r="D27" i="3" s="1"/>
  <c r="D28" i="3" s="1"/>
</calcChain>
</file>

<file path=xl/sharedStrings.xml><?xml version="1.0" encoding="utf-8"?>
<sst xmlns="http://schemas.openxmlformats.org/spreadsheetml/2006/main" count="269" uniqueCount="192">
  <si>
    <t>Nabídka číslo:</t>
  </si>
  <si>
    <t>N23-0006</t>
  </si>
  <si>
    <t>název:</t>
  </si>
  <si>
    <t>HALA DUBINA - ERO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</si>
  <si>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</si>
  <si>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</si>
  <si>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</si>
  <si>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</si>
  <si>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</si>
  <si>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</si>
  <si>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</si>
  <si>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</si>
  <si>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</si>
  <si>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</si>
  <si>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</si>
  <si>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</si>
  <si>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</si>
  <si>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</si>
  <si>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</si>
  <si>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</si>
  <si>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</si>
  <si>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210020922</t>
  </si>
  <si>
    <t>protipožár.ucpávka průchod stěnou tl. 30cm</t>
  </si>
  <si>
    <t>m2</t>
  </si>
  <si>
    <t>210100001</t>
  </si>
  <si>
    <t>ukonč.vod..vč.zap.a konc.do 2.5mm2</t>
  </si>
  <si>
    <t>ks</t>
  </si>
  <si>
    <t>210810046</t>
  </si>
  <si>
    <t>CXKH-Vm 3Cx2.5 mm2 750V (PU)</t>
  </si>
  <si>
    <t>211010010</t>
  </si>
  <si>
    <t>osaz.hmožd.do zdi tvrd.kamene/žel.bet. HM 8</t>
  </si>
  <si>
    <t>215121150</t>
  </si>
  <si>
    <t>jistič 1-pól. nn /do 25A ve skříni</t>
  </si>
  <si>
    <t>215591216</t>
  </si>
  <si>
    <t>příchytka kabelová kov</t>
  </si>
  <si>
    <t>220270224</t>
  </si>
  <si>
    <t xml:space="preserve"> Kabel ERO obvodů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</si>
  <si>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</si>
  <si>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</si>
  <si>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</si>
  <si>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</si>
  <si>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</si>
  <si>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CXKE-V  3CX2,5</t>
  </si>
  <si>
    <t xml:space="preserve">  KS</t>
  </si>
  <si>
    <t>O 2</t>
  </si>
  <si>
    <t>010 1020009120</t>
  </si>
  <si>
    <t xml:space="preserve">PRA-SCL, systémový kontroler Praesensa, velký                </t>
  </si>
  <si>
    <t>O 3</t>
  </si>
  <si>
    <t>011 1020009130</t>
  </si>
  <si>
    <t xml:space="preserve">PRA-AD604, zesilovač 600W, 4 kanály                                                                                                                                                                     _x000D_
</t>
  </si>
  <si>
    <t>O 4</t>
  </si>
  <si>
    <t>012 1020009135</t>
  </si>
  <si>
    <t xml:space="preserve">PRA-EOL, deska EOL Praesensa, bal 8 ks, cena za 1 ks      </t>
  </si>
  <si>
    <t>O 5</t>
  </si>
  <si>
    <t>013 1020009138</t>
  </si>
  <si>
    <t xml:space="preserve">PRA-MPS3, multifunkční napájecí zdroj Praesensa       </t>
  </si>
  <si>
    <t>O 6</t>
  </si>
  <si>
    <t>014 0704022410</t>
  </si>
  <si>
    <t xml:space="preserve">AKU 100-12 - akumulátor 12V/100 Ah, 330x171x220 mm, 32 kg       </t>
  </si>
  <si>
    <t>O 7</t>
  </si>
  <si>
    <t>015 1020009142</t>
  </si>
  <si>
    <t xml:space="preserve">PRA-CSLD, stanice hlasatele Praesensa, stolní                </t>
  </si>
  <si>
    <t>O 8</t>
  </si>
  <si>
    <t>016 1020009145</t>
  </si>
  <si>
    <t xml:space="preserve">PRA-CSE, rozšíření stanice hlasatele Praesensa        </t>
  </si>
  <si>
    <t>O 9</t>
  </si>
  <si>
    <t>018 1020009147</t>
  </si>
  <si>
    <t xml:space="preserve">PRA-APAS, Advance public address server     </t>
  </si>
  <si>
    <t>O 10</t>
  </si>
  <si>
    <t>019 1020009149</t>
  </si>
  <si>
    <t xml:space="preserve">PRA-APAL, Advance public address licence     </t>
  </si>
  <si>
    <t>O 11</t>
  </si>
  <si>
    <t>020 1020102010</t>
  </si>
  <si>
    <t xml:space="preserve">MW1-RX-F4, bezdrátový mikrofonní přijímač (606-630MHz)   </t>
  </si>
  <si>
    <t>O 12</t>
  </si>
  <si>
    <t>021 1020102011</t>
  </si>
  <si>
    <t xml:space="preserve">MW1-LTX-F4, bezdr.vysílač pro klopový a náhlavní mikr (606-630MHz)         </t>
  </si>
  <si>
    <t>O 13</t>
  </si>
  <si>
    <t>022 0602117730</t>
  </si>
  <si>
    <t xml:space="preserve">UTP Cat.6 LSOHFR B2ca-s1,d1,a1, 4pár, drát, 23 AWG, Solarix      </t>
  </si>
  <si>
    <t>O 14</t>
  </si>
  <si>
    <t>023 0602137615</t>
  </si>
  <si>
    <t xml:space="preserve">S/FTP Cat 6A LSOH, 500m cívka, ohniodolný B2ca-s1a,d1,a1           </t>
  </si>
  <si>
    <t>O 15</t>
  </si>
  <si>
    <t>024 0503176030</t>
  </si>
  <si>
    <t xml:space="preserve">Patch cord FTP 3 m, CAT.5e, RJ45-RJ45, Roline, barevný                </t>
  </si>
  <si>
    <t>O 16</t>
  </si>
  <si>
    <t>025 0503176150</t>
  </si>
  <si>
    <t xml:space="preserve">Patch cord FTP 15 m, CAT.5e, RJ45-RJ45, Roline, barevný       </t>
  </si>
  <si>
    <t>O 17</t>
  </si>
  <si>
    <t>026 1020201011</t>
  </si>
  <si>
    <t xml:space="preserve">LBC3018/01, skříňkový reproduktor 6W, kov, EVAC, bílý      </t>
  </si>
  <si>
    <t>O 18</t>
  </si>
  <si>
    <t>027 1020203014</t>
  </si>
  <si>
    <t xml:space="preserve">LBC3086/41, stropní reproduktor 6W, EVAC, kovová mřížka     </t>
  </si>
  <si>
    <t>O 19</t>
  </si>
  <si>
    <t>028 1020204022</t>
  </si>
  <si>
    <t xml:space="preserve">LBC3081/02, Protipožární kryt pro LBC3086/41       </t>
  </si>
  <si>
    <t>O 20</t>
  </si>
  <si>
    <t>029 1020202013</t>
  </si>
  <si>
    <t xml:space="preserve">LS1-UC20E-1,závěsný kulový reproduktor 20W, EVAC       </t>
  </si>
  <si>
    <t>O 21</t>
  </si>
  <si>
    <t>030 1020301015</t>
  </si>
  <si>
    <t xml:space="preserve">LBC1410/20, reg. hlasitosti 36W, relé, MK, odolnost proti selhání                         </t>
  </si>
  <si>
    <t>O 22</t>
  </si>
  <si>
    <t>031 0502126470</t>
  </si>
  <si>
    <t xml:space="preserve">RMA-42-800/800, 19" datový rozvaděč TRITON, (barva světle šedá)        </t>
  </si>
  <si>
    <t>O 23</t>
  </si>
  <si>
    <t>032 0502311830</t>
  </si>
  <si>
    <t xml:space="preserve">RAX-UP-350-A4 Polička pevná s perforací 1U/350mm 50kg, (barva světle šedá)         </t>
  </si>
  <si>
    <t>O 24</t>
  </si>
  <si>
    <t>033 0502321230</t>
  </si>
  <si>
    <t xml:space="preserve">RAX-CH-X05-X3, vent. jednotka,6x ventilátor,termostat,spodní-horní, (barva světle šedá)      </t>
  </si>
  <si>
    <t>O 25</t>
  </si>
  <si>
    <t>034 0502356358</t>
  </si>
  <si>
    <t xml:space="preserve">RAX-MS-X81-X1 sada koleček 2ks s brzdou a 2ks bez brzdy, 800kg        </t>
  </si>
  <si>
    <t>O 26</t>
  </si>
  <si>
    <t>035 0701312352</t>
  </si>
  <si>
    <t xml:space="preserve">Rozvodný panel ACAR 504WF rack 19", 5x 230 V, filtr, varistor, 3m                          </t>
  </si>
  <si>
    <t>O 27</t>
  </si>
  <si>
    <t>043 0601081200</t>
  </si>
  <si>
    <t>UTP 4x2x0,52 cat5</t>
  </si>
  <si>
    <t>O 28</t>
  </si>
  <si>
    <t>160042</t>
  </si>
  <si>
    <t>JISTIC JEDNOPOL.LSN 16B/1</t>
  </si>
  <si>
    <t>Ks</t>
  </si>
  <si>
    <t>O 29</t>
  </si>
  <si>
    <t>1740306</t>
  </si>
  <si>
    <t>TRUBKA OHEBNA 2323/LPE-1    320</t>
  </si>
  <si>
    <t>M</t>
  </si>
  <si>
    <t>O 30</t>
  </si>
  <si>
    <t>240005</t>
  </si>
  <si>
    <t>HM.+VRUT 910/SD/8X50/ 2351099</t>
  </si>
  <si>
    <t>O 31</t>
  </si>
  <si>
    <t>Ocelové oko - kotvící kabel</t>
  </si>
  <si>
    <t>O 32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</si>
  <si>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</si>
  <si>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</si>
  <si>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</si>
  <si>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</si>
  <si>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 Základ DPH 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</si>
  <si>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</si>
  <si>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</si>
  <si>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</si>
  <si>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</si>
  <si>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</si>
  <si>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</si>
  <si>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Naprogramování ústředny, SW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</si>
  <si>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</si>
  <si>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</si>
  <si>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</si>
  <si>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</si>
  <si>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</si>
  <si>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</si>
  <si>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ERO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</si>
  <si>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</si>
  <si>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</si>
  <si>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</si>
  <si>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</si>
  <si>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</si>
  <si>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</si>
  <si>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</si>
  <si>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</si>
  <si>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</si>
  <si>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</si>
  <si>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</si>
  <si>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</si>
  <si>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 xml:space="preserve">  Podíl přidružených výkonů z C21M a navázaného materiálu</t>
  </si>
  <si>
    <t>Ostatní materiál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</si>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</sst>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2" fontId="1" fillId="3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0" fontId="1" fillId="3" borderId="0" xfId="0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1" fillId="4" borderId="0" xfId="0" applyFont="1" applyFill="1" applyAlignment="1">
      <alignment vertical="top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27" sqref="B27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5"/>
      <c r="B1" s="45"/>
      <c r="C1" s="45"/>
    </row>
    <row r="2" spans="1:3" ht="15" x14ac:dyDescent="0.25">
      <c r="A2" s="46"/>
      <c r="B2" s="46"/>
      <c r="C2" s="46"/>
    </row>
    <row r="3" spans="1:3" ht="15.75" thickBot="1" x14ac:dyDescent="0.3">
      <c r="A3" s="47"/>
      <c r="B3" s="47"/>
      <c r="C3" s="47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19" activeCellId="2" sqref="C6 C8 C19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8" t="s">
        <v>163</v>
      </c>
      <c r="B1" s="48"/>
      <c r="C1" s="48"/>
      <c r="D1" s="48"/>
      <c r="E1" s="48"/>
    </row>
    <row r="3" spans="1:5" x14ac:dyDescent="0.25">
      <c r="A3" s="11" t="s">
        <v>159</v>
      </c>
      <c r="B3" s="21" t="s">
        <v>12</v>
      </c>
      <c r="C3" s="11" t="s">
        <v>160</v>
      </c>
      <c r="D3" s="11" t="s">
        <v>161</v>
      </c>
      <c r="E3" s="11" t="s">
        <v>162</v>
      </c>
    </row>
    <row r="4" spans="1:5" x14ac:dyDescent="0.25">
      <c r="A4" s="24" t="s">
        <v>164</v>
      </c>
      <c r="B4" s="25" t="s">
        <v>165</v>
      </c>
      <c r="C4" s="26"/>
      <c r="D4" s="26"/>
      <c r="E4" s="26"/>
    </row>
    <row r="5" spans="1:5" x14ac:dyDescent="0.25">
      <c r="A5" s="2">
        <v>1</v>
      </c>
      <c r="B5" s="22" t="s">
        <v>166</v>
      </c>
      <c r="C5" s="38">
        <f>Položky!D16</f>
        <v>0</v>
      </c>
      <c r="D5" s="38">
        <f>C5</f>
        <v>0</v>
      </c>
      <c r="E5" s="23"/>
    </row>
    <row r="6" spans="1:5" x14ac:dyDescent="0.25">
      <c r="A6" s="2">
        <v>2</v>
      </c>
      <c r="B6" s="22" t="s">
        <v>167</v>
      </c>
      <c r="C6" s="44">
        <v>0</v>
      </c>
      <c r="D6" s="38">
        <f t="shared" ref="D6:D8" si="0">C6</f>
        <v>0</v>
      </c>
      <c r="E6" s="23"/>
    </row>
    <row r="7" spans="1:5" x14ac:dyDescent="0.25">
      <c r="A7" s="2">
        <v>3</v>
      </c>
      <c r="B7" s="22" t="s">
        <v>168</v>
      </c>
      <c r="C7" s="38">
        <f>Položky!D60</f>
        <v>0</v>
      </c>
      <c r="D7" s="38">
        <f t="shared" si="0"/>
        <v>0</v>
      </c>
      <c r="E7" s="23"/>
    </row>
    <row r="8" spans="1:5" x14ac:dyDescent="0.25">
      <c r="A8" s="2">
        <v>4</v>
      </c>
      <c r="B8" s="22" t="s">
        <v>169</v>
      </c>
      <c r="C8" s="44">
        <v>0</v>
      </c>
      <c r="D8" s="38">
        <f t="shared" si="0"/>
        <v>0</v>
      </c>
      <c r="E8" s="23"/>
    </row>
    <row r="9" spans="1:5" x14ac:dyDescent="0.25">
      <c r="A9" s="27"/>
      <c r="B9" s="28" t="s">
        <v>170</v>
      </c>
      <c r="C9" s="40">
        <f>SUM(C5:C8)</f>
        <v>0</v>
      </c>
      <c r="D9" s="40">
        <f>SUM(D5:D8)</f>
        <v>0</v>
      </c>
      <c r="E9" s="29"/>
    </row>
    <row r="10" spans="1:5" x14ac:dyDescent="0.25">
      <c r="A10" s="2"/>
      <c r="B10" s="22"/>
      <c r="C10" s="23"/>
      <c r="D10" s="23"/>
      <c r="E10" s="23"/>
    </row>
    <row r="11" spans="1:5" x14ac:dyDescent="0.25">
      <c r="A11" s="24" t="s">
        <v>171</v>
      </c>
      <c r="B11" s="25" t="s">
        <v>172</v>
      </c>
      <c r="C11" s="26"/>
      <c r="D11" s="26"/>
      <c r="E11" s="26"/>
    </row>
    <row r="12" spans="1:5" x14ac:dyDescent="0.25">
      <c r="A12" s="2">
        <v>5</v>
      </c>
      <c r="B12" s="22" t="s">
        <v>173</v>
      </c>
      <c r="C12" s="38">
        <f>Položky!D82</f>
        <v>0</v>
      </c>
      <c r="D12" s="38">
        <f>C12</f>
        <v>0</v>
      </c>
      <c r="E12" s="23"/>
    </row>
    <row r="13" spans="1:5" x14ac:dyDescent="0.25">
      <c r="A13" s="27"/>
      <c r="B13" s="28" t="s">
        <v>174</v>
      </c>
      <c r="C13" s="40">
        <f>SUM(C12)</f>
        <v>0</v>
      </c>
      <c r="D13" s="40">
        <f>SUM(D12)</f>
        <v>0</v>
      </c>
      <c r="E13" s="29"/>
    </row>
    <row r="14" spans="1:5" x14ac:dyDescent="0.25">
      <c r="A14" s="2"/>
      <c r="B14" s="22"/>
      <c r="C14" s="23"/>
      <c r="D14" s="23"/>
      <c r="E14" s="23"/>
    </row>
    <row r="15" spans="1:5" x14ac:dyDescent="0.25">
      <c r="A15" s="24" t="s">
        <v>175</v>
      </c>
      <c r="B15" s="25" t="s">
        <v>176</v>
      </c>
      <c r="C15" s="26"/>
      <c r="D15" s="26"/>
      <c r="E15" s="26"/>
    </row>
    <row r="16" spans="1:5" x14ac:dyDescent="0.25">
      <c r="A16" s="27"/>
      <c r="B16" s="28" t="s">
        <v>177</v>
      </c>
      <c r="C16" s="29"/>
      <c r="D16" s="29"/>
      <c r="E16" s="29"/>
    </row>
    <row r="17" spans="1:5" x14ac:dyDescent="0.25">
      <c r="A17" s="2"/>
      <c r="B17" s="22"/>
      <c r="C17" s="23"/>
      <c r="D17" s="23"/>
      <c r="E17" s="23"/>
    </row>
    <row r="18" spans="1:5" x14ac:dyDescent="0.25">
      <c r="A18" s="24" t="s">
        <v>178</v>
      </c>
      <c r="B18" s="25" t="s">
        <v>179</v>
      </c>
      <c r="C18" s="26"/>
      <c r="D18" s="26"/>
      <c r="E18" s="26"/>
    </row>
    <row r="19" spans="1:5" x14ac:dyDescent="0.25">
      <c r="A19" s="2">
        <v>6</v>
      </c>
      <c r="B19" s="22" t="s">
        <v>180</v>
      </c>
      <c r="C19" s="44">
        <v>0</v>
      </c>
      <c r="D19" s="38">
        <f>C19</f>
        <v>0</v>
      </c>
      <c r="E19" s="23"/>
    </row>
    <row r="20" spans="1:5" x14ac:dyDescent="0.25">
      <c r="A20" s="27"/>
      <c r="B20" s="28" t="s">
        <v>181</v>
      </c>
      <c r="C20" s="40">
        <f>SUM(C19)</f>
        <v>0</v>
      </c>
      <c r="D20" s="40">
        <f>SUM(D19)</f>
        <v>0</v>
      </c>
      <c r="E20" s="29"/>
    </row>
    <row r="21" spans="1:5" ht="12" thickBot="1" x14ac:dyDescent="0.3">
      <c r="A21" s="2"/>
      <c r="B21" s="22"/>
      <c r="C21" s="23"/>
      <c r="D21" s="23"/>
      <c r="E21" s="23"/>
    </row>
    <row r="22" spans="1:5" ht="12" thickTop="1" x14ac:dyDescent="0.25">
      <c r="A22" s="30"/>
      <c r="B22" s="31" t="s">
        <v>182</v>
      </c>
      <c r="C22" s="41">
        <f>C20+C13+C9</f>
        <v>0</v>
      </c>
      <c r="D22" s="41">
        <f>D20+D13+D9</f>
        <v>0</v>
      </c>
      <c r="E22" s="32">
        <v>0</v>
      </c>
    </row>
    <row r="25" spans="1:5" ht="12" x14ac:dyDescent="0.25">
      <c r="B25" s="33"/>
      <c r="D25" s="34" t="s">
        <v>161</v>
      </c>
    </row>
    <row r="26" spans="1:5" ht="12" x14ac:dyDescent="0.25">
      <c r="B26" s="33" t="s">
        <v>183</v>
      </c>
      <c r="D26" s="42">
        <f>D22</f>
        <v>0</v>
      </c>
    </row>
    <row r="27" spans="1:5" ht="12" x14ac:dyDescent="0.25">
      <c r="B27" s="33" t="s">
        <v>184</v>
      </c>
      <c r="D27" s="42">
        <f>D26*0.21</f>
        <v>0</v>
      </c>
    </row>
    <row r="28" spans="1:5" ht="12" x14ac:dyDescent="0.25">
      <c r="B28" s="33" t="s">
        <v>185</v>
      </c>
      <c r="D28" s="42">
        <f>SUM(D26:D27)</f>
        <v>0</v>
      </c>
    </row>
    <row r="31" spans="1:5" ht="12" x14ac:dyDescent="0.25">
      <c r="A31" s="39"/>
      <c r="B31" s="33" t="s">
        <v>190</v>
      </c>
    </row>
    <row r="32" spans="1:5" ht="12" x14ac:dyDescent="0.25">
      <c r="A32" s="43"/>
      <c r="B32" s="33" t="s">
        <v>191</v>
      </c>
    </row>
  </sheetData>
  <sheetProtection algorithmName="SHA-512" hashValue="TsfceWdq7le9sKBT+dW/lfl/+1AXdPoNP6eAkPWVzP2ZOOWqlMFZUTfq9IkK2W43dIZB6dpX/mctLo9r26yThw==" saltValue="7hONv2VecoRh8efKIPBKUg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topLeftCell="A55" workbookViewId="0">
      <selection activeCell="D70" sqref="D70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8" t="s">
        <v>9</v>
      </c>
      <c r="B1" s="48"/>
      <c r="C1" s="48"/>
      <c r="D1" s="48"/>
      <c r="E1" s="48"/>
      <c r="F1" s="48"/>
      <c r="G1" s="48"/>
      <c r="H1" s="48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35">
        <v>0</v>
      </c>
      <c r="E3" s="15">
        <v>1200</v>
      </c>
      <c r="F3" s="14" t="s">
        <v>20</v>
      </c>
      <c r="G3" s="36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35">
        <v>0</v>
      </c>
      <c r="E4" s="15">
        <v>1</v>
      </c>
      <c r="F4" s="14" t="s">
        <v>23</v>
      </c>
      <c r="G4" s="36">
        <f t="shared" ref="G4:G10" si="0">D4*E4</f>
        <v>0</v>
      </c>
      <c r="H4" s="16">
        <v>0.21</v>
      </c>
    </row>
    <row r="5" spans="1:8" ht="22.5" x14ac:dyDescent="0.25">
      <c r="A5" s="13">
        <v>3</v>
      </c>
      <c r="B5" s="14" t="s">
        <v>24</v>
      </c>
      <c r="C5" s="14" t="s">
        <v>25</v>
      </c>
      <c r="D5" s="35">
        <v>0</v>
      </c>
      <c r="E5" s="15">
        <v>9</v>
      </c>
      <c r="F5" s="14" t="s">
        <v>26</v>
      </c>
      <c r="G5" s="36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27</v>
      </c>
      <c r="C6" s="14" t="s">
        <v>28</v>
      </c>
      <c r="D6" s="35">
        <v>0</v>
      </c>
      <c r="E6" s="15">
        <v>1425</v>
      </c>
      <c r="F6" s="14" t="s">
        <v>20</v>
      </c>
      <c r="G6" s="36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29</v>
      </c>
      <c r="C7" s="14" t="s">
        <v>30</v>
      </c>
      <c r="D7" s="35">
        <v>0</v>
      </c>
      <c r="E7" s="15">
        <v>3725</v>
      </c>
      <c r="F7" s="14" t="s">
        <v>26</v>
      </c>
      <c r="G7" s="36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35">
        <v>0</v>
      </c>
      <c r="E8" s="15">
        <v>1</v>
      </c>
      <c r="F8" s="14" t="s">
        <v>26</v>
      </c>
      <c r="G8" s="36">
        <f t="shared" si="0"/>
        <v>0</v>
      </c>
      <c r="H8" s="16">
        <v>0.21</v>
      </c>
    </row>
    <row r="9" spans="1:8" ht="22.5" x14ac:dyDescent="0.25">
      <c r="A9" s="13">
        <v>7</v>
      </c>
      <c r="B9" s="14" t="s">
        <v>33</v>
      </c>
      <c r="C9" s="14" t="s">
        <v>34</v>
      </c>
      <c r="D9" s="35">
        <v>0</v>
      </c>
      <c r="E9" s="15">
        <v>3725</v>
      </c>
      <c r="F9" s="14" t="s">
        <v>26</v>
      </c>
      <c r="G9" s="36">
        <f t="shared" si="0"/>
        <v>0</v>
      </c>
      <c r="H9" s="16">
        <v>0.21</v>
      </c>
    </row>
    <row r="10" spans="1:8" x14ac:dyDescent="0.25">
      <c r="A10" s="13">
        <v>8</v>
      </c>
      <c r="B10" s="14" t="s">
        <v>35</v>
      </c>
      <c r="C10" s="14" t="s">
        <v>36</v>
      </c>
      <c r="D10" s="35">
        <v>0</v>
      </c>
      <c r="E10" s="15">
        <v>1425</v>
      </c>
      <c r="F10" s="14" t="s">
        <v>20</v>
      </c>
      <c r="G10" s="36">
        <f t="shared" si="0"/>
        <v>0</v>
      </c>
      <c r="H10" s="16">
        <v>0.21</v>
      </c>
    </row>
    <row r="11" spans="1:8" x14ac:dyDescent="0.25">
      <c r="H11" s="2"/>
    </row>
    <row r="12" spans="1:8" ht="12" thickBot="1" x14ac:dyDescent="0.3">
      <c r="A12" s="17" t="s">
        <v>37</v>
      </c>
    </row>
    <row r="13" spans="1:8" ht="12.75" thickTop="1" x14ac:dyDescent="0.25">
      <c r="A13" s="18"/>
      <c r="B13" s="18"/>
      <c r="C13" s="18"/>
      <c r="D13" s="18"/>
      <c r="E13" s="18"/>
      <c r="F13" s="18"/>
      <c r="G13" s="37">
        <f>SUM(G3:G12)</f>
        <v>0</v>
      </c>
      <c r="H13" s="18"/>
    </row>
    <row r="15" spans="1:8" ht="12.75" x14ac:dyDescent="0.25">
      <c r="A15" s="20" t="s">
        <v>38</v>
      </c>
    </row>
    <row r="16" spans="1:8" ht="12" x14ac:dyDescent="0.25">
      <c r="A16" s="19" t="s">
        <v>186</v>
      </c>
      <c r="D16" s="38">
        <f>G13</f>
        <v>0</v>
      </c>
    </row>
    <row r="18" spans="1:8" ht="15.75" x14ac:dyDescent="0.25">
      <c r="A18" s="48" t="s">
        <v>39</v>
      </c>
      <c r="B18" s="48"/>
      <c r="C18" s="48"/>
      <c r="D18" s="48"/>
      <c r="E18" s="48"/>
      <c r="F18" s="48"/>
      <c r="G18" s="48"/>
      <c r="H18" s="48"/>
    </row>
    <row r="19" spans="1:8" x14ac:dyDescent="0.25">
      <c r="A19" s="11" t="s">
        <v>10</v>
      </c>
      <c r="B19" s="12" t="s">
        <v>11</v>
      </c>
      <c r="C19" s="12" t="s">
        <v>12</v>
      </c>
      <c r="D19" s="11" t="s">
        <v>13</v>
      </c>
      <c r="E19" s="11" t="s">
        <v>14</v>
      </c>
      <c r="F19" s="12" t="s">
        <v>15</v>
      </c>
      <c r="G19" s="11" t="s">
        <v>16</v>
      </c>
      <c r="H19" s="11" t="s">
        <v>17</v>
      </c>
    </row>
    <row r="20" spans="1:8" x14ac:dyDescent="0.25">
      <c r="A20" s="13" t="s">
        <v>40</v>
      </c>
      <c r="B20" s="14" t="s">
        <v>41</v>
      </c>
      <c r="C20" s="14" t="s">
        <v>42</v>
      </c>
      <c r="D20" s="35">
        <v>0</v>
      </c>
      <c r="E20" s="15">
        <v>1425</v>
      </c>
      <c r="F20" s="14" t="s">
        <v>43</v>
      </c>
      <c r="G20" s="36">
        <f t="shared" ref="G20:G51" si="1">D20*E20</f>
        <v>0</v>
      </c>
      <c r="H20" s="16">
        <v>0.21</v>
      </c>
    </row>
    <row r="21" spans="1:8" ht="33.75" x14ac:dyDescent="0.25">
      <c r="A21" s="13" t="s">
        <v>44</v>
      </c>
      <c r="B21" s="14" t="s">
        <v>45</v>
      </c>
      <c r="C21" s="14" t="s">
        <v>46</v>
      </c>
      <c r="D21" s="35">
        <v>0</v>
      </c>
      <c r="E21" s="15">
        <v>1</v>
      </c>
      <c r="F21" s="14" t="s">
        <v>43</v>
      </c>
      <c r="G21" s="36">
        <f t="shared" si="1"/>
        <v>0</v>
      </c>
      <c r="H21" s="16">
        <v>0.21</v>
      </c>
    </row>
    <row r="22" spans="1:8" ht="56.25" x14ac:dyDescent="0.25">
      <c r="A22" s="13" t="s">
        <v>47</v>
      </c>
      <c r="B22" s="14" t="s">
        <v>48</v>
      </c>
      <c r="C22" s="14" t="s">
        <v>49</v>
      </c>
      <c r="D22" s="35">
        <v>0</v>
      </c>
      <c r="E22" s="15">
        <v>3</v>
      </c>
      <c r="F22" s="14" t="s">
        <v>43</v>
      </c>
      <c r="G22" s="36">
        <f t="shared" si="1"/>
        <v>0</v>
      </c>
      <c r="H22" s="16">
        <v>0.21</v>
      </c>
    </row>
    <row r="23" spans="1:8" ht="33.75" x14ac:dyDescent="0.25">
      <c r="A23" s="13" t="s">
        <v>50</v>
      </c>
      <c r="B23" s="14" t="s">
        <v>51</v>
      </c>
      <c r="C23" s="14" t="s">
        <v>52</v>
      </c>
      <c r="D23" s="35">
        <v>0</v>
      </c>
      <c r="E23" s="15">
        <v>5</v>
      </c>
      <c r="F23" s="14" t="s">
        <v>43</v>
      </c>
      <c r="G23" s="36">
        <f t="shared" si="1"/>
        <v>0</v>
      </c>
      <c r="H23" s="16">
        <v>0.21</v>
      </c>
    </row>
    <row r="24" spans="1:8" ht="33.75" x14ac:dyDescent="0.25">
      <c r="A24" s="13" t="s">
        <v>53</v>
      </c>
      <c r="B24" s="14" t="s">
        <v>54</v>
      </c>
      <c r="C24" s="14" t="s">
        <v>55</v>
      </c>
      <c r="D24" s="35">
        <v>0</v>
      </c>
      <c r="E24" s="15">
        <v>1</v>
      </c>
      <c r="F24" s="14" t="s">
        <v>43</v>
      </c>
      <c r="G24" s="36">
        <f t="shared" si="1"/>
        <v>0</v>
      </c>
      <c r="H24" s="16">
        <v>0.21</v>
      </c>
    </row>
    <row r="25" spans="1:8" ht="45" x14ac:dyDescent="0.25">
      <c r="A25" s="13" t="s">
        <v>56</v>
      </c>
      <c r="B25" s="14" t="s">
        <v>57</v>
      </c>
      <c r="C25" s="14" t="s">
        <v>58</v>
      </c>
      <c r="D25" s="35">
        <v>0</v>
      </c>
      <c r="E25" s="15">
        <v>2</v>
      </c>
      <c r="F25" s="14" t="s">
        <v>43</v>
      </c>
      <c r="G25" s="36">
        <f t="shared" si="1"/>
        <v>0</v>
      </c>
      <c r="H25" s="16">
        <v>0.21</v>
      </c>
    </row>
    <row r="26" spans="1:8" ht="33.75" x14ac:dyDescent="0.25">
      <c r="A26" s="13" t="s">
        <v>59</v>
      </c>
      <c r="B26" s="14" t="s">
        <v>60</v>
      </c>
      <c r="C26" s="14" t="s">
        <v>61</v>
      </c>
      <c r="D26" s="35">
        <v>0</v>
      </c>
      <c r="E26" s="15">
        <v>1</v>
      </c>
      <c r="F26" s="14" t="s">
        <v>43</v>
      </c>
      <c r="G26" s="36">
        <f t="shared" si="1"/>
        <v>0</v>
      </c>
      <c r="H26" s="16">
        <v>0.21</v>
      </c>
    </row>
    <row r="27" spans="1:8" ht="33.75" x14ac:dyDescent="0.25">
      <c r="A27" s="13" t="s">
        <v>62</v>
      </c>
      <c r="B27" s="14" t="s">
        <v>63</v>
      </c>
      <c r="C27" s="14" t="s">
        <v>64</v>
      </c>
      <c r="D27" s="35">
        <v>0</v>
      </c>
      <c r="E27" s="15">
        <v>1</v>
      </c>
      <c r="F27" s="14" t="s">
        <v>43</v>
      </c>
      <c r="G27" s="36">
        <f t="shared" si="1"/>
        <v>0</v>
      </c>
      <c r="H27" s="16">
        <v>0.21</v>
      </c>
    </row>
    <row r="28" spans="1:8" ht="22.5" x14ac:dyDescent="0.25">
      <c r="A28" s="13" t="s">
        <v>65</v>
      </c>
      <c r="B28" s="14" t="s">
        <v>66</v>
      </c>
      <c r="C28" s="14" t="s">
        <v>67</v>
      </c>
      <c r="D28" s="35">
        <v>0</v>
      </c>
      <c r="E28" s="15">
        <v>1</v>
      </c>
      <c r="F28" s="14" t="s">
        <v>43</v>
      </c>
      <c r="G28" s="36">
        <f t="shared" si="1"/>
        <v>0</v>
      </c>
      <c r="H28" s="16">
        <v>0.21</v>
      </c>
    </row>
    <row r="29" spans="1:8" ht="22.5" x14ac:dyDescent="0.25">
      <c r="A29" s="13" t="s">
        <v>68</v>
      </c>
      <c r="B29" s="14" t="s">
        <v>69</v>
      </c>
      <c r="C29" s="14" t="s">
        <v>70</v>
      </c>
      <c r="D29" s="35">
        <v>0</v>
      </c>
      <c r="E29" s="15">
        <v>1</v>
      </c>
      <c r="F29" s="14" t="s">
        <v>43</v>
      </c>
      <c r="G29" s="36">
        <f t="shared" si="1"/>
        <v>0</v>
      </c>
      <c r="H29" s="16">
        <v>0.21</v>
      </c>
    </row>
    <row r="30" spans="1:8" ht="33.75" x14ac:dyDescent="0.25">
      <c r="A30" s="13" t="s">
        <v>71</v>
      </c>
      <c r="B30" s="14" t="s">
        <v>72</v>
      </c>
      <c r="C30" s="14" t="s">
        <v>73</v>
      </c>
      <c r="D30" s="35">
        <v>0</v>
      </c>
      <c r="E30" s="15">
        <v>2</v>
      </c>
      <c r="F30" s="14" t="s">
        <v>43</v>
      </c>
      <c r="G30" s="36">
        <f t="shared" si="1"/>
        <v>0</v>
      </c>
      <c r="H30" s="16">
        <v>0.21</v>
      </c>
    </row>
    <row r="31" spans="1:8" ht="45" x14ac:dyDescent="0.25">
      <c r="A31" s="13" t="s">
        <v>74</v>
      </c>
      <c r="B31" s="14" t="s">
        <v>75</v>
      </c>
      <c r="C31" s="14" t="s">
        <v>76</v>
      </c>
      <c r="D31" s="35">
        <v>0</v>
      </c>
      <c r="E31" s="15">
        <v>2</v>
      </c>
      <c r="F31" s="14" t="s">
        <v>43</v>
      </c>
      <c r="G31" s="36">
        <f t="shared" si="1"/>
        <v>0</v>
      </c>
      <c r="H31" s="16">
        <v>0.21</v>
      </c>
    </row>
    <row r="32" spans="1:8" ht="33.75" x14ac:dyDescent="0.25">
      <c r="A32" s="13" t="s">
        <v>77</v>
      </c>
      <c r="B32" s="14" t="s">
        <v>78</v>
      </c>
      <c r="C32" s="14" t="s">
        <v>79</v>
      </c>
      <c r="D32" s="35">
        <v>0</v>
      </c>
      <c r="E32" s="15">
        <v>1425</v>
      </c>
      <c r="F32" s="14" t="s">
        <v>43</v>
      </c>
      <c r="G32" s="36">
        <f t="shared" si="1"/>
        <v>0</v>
      </c>
      <c r="H32" s="16">
        <v>0.21</v>
      </c>
    </row>
    <row r="33" spans="1:8" ht="45" x14ac:dyDescent="0.25">
      <c r="A33" s="13" t="s">
        <v>80</v>
      </c>
      <c r="B33" s="14" t="s">
        <v>81</v>
      </c>
      <c r="C33" s="14" t="s">
        <v>82</v>
      </c>
      <c r="D33" s="35">
        <v>0</v>
      </c>
      <c r="E33" s="15">
        <v>1</v>
      </c>
      <c r="F33" s="14" t="s">
        <v>43</v>
      </c>
      <c r="G33" s="36">
        <f t="shared" si="1"/>
        <v>0</v>
      </c>
      <c r="H33" s="16">
        <v>0.21</v>
      </c>
    </row>
    <row r="34" spans="1:8" ht="33.75" x14ac:dyDescent="0.25">
      <c r="A34" s="13" t="s">
        <v>83</v>
      </c>
      <c r="B34" s="14" t="s">
        <v>84</v>
      </c>
      <c r="C34" s="14" t="s">
        <v>85</v>
      </c>
      <c r="D34" s="35">
        <v>0</v>
      </c>
      <c r="E34" s="15">
        <v>10</v>
      </c>
      <c r="F34" s="14" t="s">
        <v>43</v>
      </c>
      <c r="G34" s="36">
        <f t="shared" si="1"/>
        <v>0</v>
      </c>
      <c r="H34" s="16">
        <v>0.21</v>
      </c>
    </row>
    <row r="35" spans="1:8" ht="33.75" x14ac:dyDescent="0.25">
      <c r="A35" s="13" t="s">
        <v>86</v>
      </c>
      <c r="B35" s="14" t="s">
        <v>87</v>
      </c>
      <c r="C35" s="14" t="s">
        <v>88</v>
      </c>
      <c r="D35" s="35">
        <v>0</v>
      </c>
      <c r="E35" s="15">
        <v>2</v>
      </c>
      <c r="F35" s="14" t="s">
        <v>43</v>
      </c>
      <c r="G35" s="36">
        <f t="shared" si="1"/>
        <v>0</v>
      </c>
      <c r="H35" s="16">
        <v>0.21</v>
      </c>
    </row>
    <row r="36" spans="1:8" ht="33.75" x14ac:dyDescent="0.25">
      <c r="A36" s="13" t="s">
        <v>89</v>
      </c>
      <c r="B36" s="14" t="s">
        <v>90</v>
      </c>
      <c r="C36" s="14" t="s">
        <v>91</v>
      </c>
      <c r="D36" s="35">
        <v>0</v>
      </c>
      <c r="E36" s="15">
        <v>55</v>
      </c>
      <c r="F36" s="14" t="s">
        <v>43</v>
      </c>
      <c r="G36" s="36">
        <f t="shared" si="1"/>
        <v>0</v>
      </c>
      <c r="H36" s="16">
        <v>0.21</v>
      </c>
    </row>
    <row r="37" spans="1:8" ht="33.75" x14ac:dyDescent="0.25">
      <c r="A37" s="13" t="s">
        <v>92</v>
      </c>
      <c r="B37" s="14" t="s">
        <v>93</v>
      </c>
      <c r="C37" s="14" t="s">
        <v>94</v>
      </c>
      <c r="D37" s="35">
        <v>0</v>
      </c>
      <c r="E37" s="15">
        <v>35</v>
      </c>
      <c r="F37" s="14" t="s">
        <v>43</v>
      </c>
      <c r="G37" s="36">
        <f t="shared" si="1"/>
        <v>0</v>
      </c>
      <c r="H37" s="16">
        <v>0.21</v>
      </c>
    </row>
    <row r="38" spans="1:8" ht="33.75" x14ac:dyDescent="0.25">
      <c r="A38" s="13" t="s">
        <v>95</v>
      </c>
      <c r="B38" s="14" t="s">
        <v>96</v>
      </c>
      <c r="C38" s="14" t="s">
        <v>97</v>
      </c>
      <c r="D38" s="35">
        <v>0</v>
      </c>
      <c r="E38" s="15">
        <v>35</v>
      </c>
      <c r="F38" s="14" t="s">
        <v>43</v>
      </c>
      <c r="G38" s="36">
        <f t="shared" si="1"/>
        <v>0</v>
      </c>
      <c r="H38" s="16">
        <v>0.21</v>
      </c>
    </row>
    <row r="39" spans="1:8" ht="45" x14ac:dyDescent="0.25">
      <c r="A39" s="13" t="s">
        <v>98</v>
      </c>
      <c r="B39" s="14" t="s">
        <v>99</v>
      </c>
      <c r="C39" s="14" t="s">
        <v>100</v>
      </c>
      <c r="D39" s="35">
        <v>0</v>
      </c>
      <c r="E39" s="15">
        <v>18</v>
      </c>
      <c r="F39" s="14" t="s">
        <v>43</v>
      </c>
      <c r="G39" s="36">
        <f t="shared" si="1"/>
        <v>0</v>
      </c>
      <c r="H39" s="16">
        <v>0.21</v>
      </c>
    </row>
    <row r="40" spans="1:8" ht="45" x14ac:dyDescent="0.25">
      <c r="A40" s="13" t="s">
        <v>101</v>
      </c>
      <c r="B40" s="14" t="s">
        <v>102</v>
      </c>
      <c r="C40" s="14" t="s">
        <v>103</v>
      </c>
      <c r="D40" s="35">
        <v>0</v>
      </c>
      <c r="E40" s="15">
        <v>3</v>
      </c>
      <c r="F40" s="14" t="s">
        <v>43</v>
      </c>
      <c r="G40" s="36">
        <f t="shared" si="1"/>
        <v>0</v>
      </c>
      <c r="H40" s="16">
        <v>0.21</v>
      </c>
    </row>
    <row r="41" spans="1:8" ht="45" x14ac:dyDescent="0.25">
      <c r="A41" s="13" t="s">
        <v>104</v>
      </c>
      <c r="B41" s="14" t="s">
        <v>105</v>
      </c>
      <c r="C41" s="14" t="s">
        <v>106</v>
      </c>
      <c r="D41" s="35">
        <v>0</v>
      </c>
      <c r="E41" s="15">
        <v>1</v>
      </c>
      <c r="F41" s="14" t="s">
        <v>43</v>
      </c>
      <c r="G41" s="36">
        <f t="shared" si="1"/>
        <v>0</v>
      </c>
      <c r="H41" s="16">
        <v>0.21</v>
      </c>
    </row>
    <row r="42" spans="1:8" ht="56.25" x14ac:dyDescent="0.25">
      <c r="A42" s="13" t="s">
        <v>107</v>
      </c>
      <c r="B42" s="14" t="s">
        <v>108</v>
      </c>
      <c r="C42" s="14" t="s">
        <v>109</v>
      </c>
      <c r="D42" s="35">
        <v>0</v>
      </c>
      <c r="E42" s="15">
        <v>1</v>
      </c>
      <c r="F42" s="14" t="s">
        <v>43</v>
      </c>
      <c r="G42" s="36">
        <f t="shared" si="1"/>
        <v>0</v>
      </c>
      <c r="H42" s="16">
        <v>0.21</v>
      </c>
    </row>
    <row r="43" spans="1:8" ht="56.25" x14ac:dyDescent="0.25">
      <c r="A43" s="13" t="s">
        <v>110</v>
      </c>
      <c r="B43" s="14" t="s">
        <v>111</v>
      </c>
      <c r="C43" s="14" t="s">
        <v>112</v>
      </c>
      <c r="D43" s="35">
        <v>0</v>
      </c>
      <c r="E43" s="15">
        <v>1</v>
      </c>
      <c r="F43" s="14" t="s">
        <v>43</v>
      </c>
      <c r="G43" s="36">
        <f t="shared" si="1"/>
        <v>0</v>
      </c>
      <c r="H43" s="16">
        <v>0.21</v>
      </c>
    </row>
    <row r="44" spans="1:8" ht="45" x14ac:dyDescent="0.25">
      <c r="A44" s="13" t="s">
        <v>113</v>
      </c>
      <c r="B44" s="14" t="s">
        <v>114</v>
      </c>
      <c r="C44" s="14" t="s">
        <v>115</v>
      </c>
      <c r="D44" s="35">
        <v>0</v>
      </c>
      <c r="E44" s="15">
        <v>1</v>
      </c>
      <c r="F44" s="14" t="s">
        <v>43</v>
      </c>
      <c r="G44" s="36">
        <f t="shared" si="1"/>
        <v>0</v>
      </c>
      <c r="H44" s="16">
        <v>0.21</v>
      </c>
    </row>
    <row r="45" spans="1:8" ht="45" x14ac:dyDescent="0.25">
      <c r="A45" s="13" t="s">
        <v>116</v>
      </c>
      <c r="B45" s="14" t="s">
        <v>117</v>
      </c>
      <c r="C45" s="14" t="s">
        <v>118</v>
      </c>
      <c r="D45" s="35">
        <v>0</v>
      </c>
      <c r="E45" s="15">
        <v>2</v>
      </c>
      <c r="F45" s="14" t="s">
        <v>43</v>
      </c>
      <c r="G45" s="36">
        <f t="shared" si="1"/>
        <v>0</v>
      </c>
      <c r="H45" s="16">
        <v>0.21</v>
      </c>
    </row>
    <row r="46" spans="1:8" ht="22.5" x14ac:dyDescent="0.25">
      <c r="A46" s="13" t="s">
        <v>119</v>
      </c>
      <c r="B46" s="14" t="s">
        <v>120</v>
      </c>
      <c r="C46" s="14" t="s">
        <v>121</v>
      </c>
      <c r="D46" s="35">
        <v>0</v>
      </c>
      <c r="E46" s="15">
        <v>1425</v>
      </c>
      <c r="F46" s="14" t="s">
        <v>20</v>
      </c>
      <c r="G46" s="36">
        <f t="shared" si="1"/>
        <v>0</v>
      </c>
      <c r="H46" s="16">
        <v>0.21</v>
      </c>
    </row>
    <row r="47" spans="1:8" ht="22.5" x14ac:dyDescent="0.25">
      <c r="A47" s="13" t="s">
        <v>122</v>
      </c>
      <c r="B47" s="14" t="s">
        <v>123</v>
      </c>
      <c r="C47" s="14" t="s">
        <v>124</v>
      </c>
      <c r="D47" s="35">
        <v>0</v>
      </c>
      <c r="E47" s="15">
        <v>1</v>
      </c>
      <c r="F47" s="14" t="s">
        <v>125</v>
      </c>
      <c r="G47" s="36">
        <f t="shared" si="1"/>
        <v>0</v>
      </c>
      <c r="H47" s="16">
        <v>0.21</v>
      </c>
    </row>
    <row r="48" spans="1:8" ht="22.5" x14ac:dyDescent="0.25">
      <c r="A48" s="13" t="s">
        <v>126</v>
      </c>
      <c r="B48" s="14" t="s">
        <v>127</v>
      </c>
      <c r="C48" s="14" t="s">
        <v>128</v>
      </c>
      <c r="D48" s="35">
        <v>0</v>
      </c>
      <c r="E48" s="15">
        <v>1200</v>
      </c>
      <c r="F48" s="14" t="s">
        <v>129</v>
      </c>
      <c r="G48" s="36">
        <f t="shared" si="1"/>
        <v>0</v>
      </c>
      <c r="H48" s="16">
        <v>0.21</v>
      </c>
    </row>
    <row r="49" spans="1:8" ht="33.75" x14ac:dyDescent="0.25">
      <c r="A49" s="13" t="s">
        <v>130</v>
      </c>
      <c r="B49" s="14" t="s">
        <v>131</v>
      </c>
      <c r="C49" s="14" t="s">
        <v>132</v>
      </c>
      <c r="D49" s="35">
        <v>0</v>
      </c>
      <c r="E49" s="15">
        <v>3725</v>
      </c>
      <c r="F49" s="14" t="s">
        <v>43</v>
      </c>
      <c r="G49" s="36">
        <f t="shared" si="1"/>
        <v>0</v>
      </c>
      <c r="H49" s="16">
        <v>0.21</v>
      </c>
    </row>
    <row r="50" spans="1:8" ht="22.5" x14ac:dyDescent="0.25">
      <c r="A50" s="13" t="s">
        <v>133</v>
      </c>
      <c r="B50" s="14" t="s">
        <v>131</v>
      </c>
      <c r="C50" s="14" t="s">
        <v>134</v>
      </c>
      <c r="D50" s="35">
        <v>0</v>
      </c>
      <c r="E50" s="15">
        <v>3725</v>
      </c>
      <c r="F50" s="14" t="s">
        <v>43</v>
      </c>
      <c r="G50" s="36">
        <f t="shared" si="1"/>
        <v>0</v>
      </c>
      <c r="H50" s="16">
        <v>0.21</v>
      </c>
    </row>
    <row r="51" spans="1:8" ht="33.75" x14ac:dyDescent="0.25">
      <c r="A51" s="13" t="s">
        <v>135</v>
      </c>
      <c r="B51" s="14" t="s">
        <v>136</v>
      </c>
      <c r="C51" s="14" t="s">
        <v>137</v>
      </c>
      <c r="D51" s="35">
        <v>0</v>
      </c>
      <c r="E51" s="15">
        <v>1</v>
      </c>
      <c r="F51" s="14" t="s">
        <v>43</v>
      </c>
      <c r="G51" s="36">
        <f t="shared" si="1"/>
        <v>0</v>
      </c>
      <c r="H51" s="16">
        <v>0.21</v>
      </c>
    </row>
    <row r="52" spans="1:8" x14ac:dyDescent="0.25">
      <c r="H52" s="2"/>
    </row>
    <row r="53" spans="1:8" ht="12" thickBot="1" x14ac:dyDescent="0.3">
      <c r="A53" s="17" t="s">
        <v>138</v>
      </c>
    </row>
    <row r="54" spans="1:8" ht="12.75" thickTop="1" x14ac:dyDescent="0.25">
      <c r="A54" s="18"/>
      <c r="B54" s="18"/>
      <c r="C54" s="18"/>
      <c r="D54" s="18"/>
      <c r="E54" s="18"/>
      <c r="F54" s="18"/>
      <c r="G54" s="37">
        <f>SUM(G20:G53)</f>
        <v>0</v>
      </c>
      <c r="H54" s="18"/>
    </row>
    <row r="56" spans="1:8" ht="12.75" x14ac:dyDescent="0.25">
      <c r="A56" s="20" t="s">
        <v>139</v>
      </c>
    </row>
    <row r="57" spans="1:8" ht="12" x14ac:dyDescent="0.25">
      <c r="A57" s="19" t="s">
        <v>187</v>
      </c>
      <c r="D57" s="44">
        <v>0</v>
      </c>
    </row>
    <row r="59" spans="1:8" ht="12.75" x14ac:dyDescent="0.25">
      <c r="A59" s="20" t="s">
        <v>140</v>
      </c>
    </row>
    <row r="60" spans="1:8" ht="12" x14ac:dyDescent="0.25">
      <c r="A60" s="19" t="s">
        <v>188</v>
      </c>
      <c r="D60" s="38">
        <f>D57+G54</f>
        <v>0</v>
      </c>
    </row>
    <row r="62" spans="1:8" ht="15.75" x14ac:dyDescent="0.25">
      <c r="A62" s="48" t="s">
        <v>141</v>
      </c>
      <c r="B62" s="48"/>
      <c r="C62" s="48"/>
      <c r="D62" s="48"/>
      <c r="E62" s="48"/>
      <c r="F62" s="48"/>
      <c r="G62" s="48"/>
      <c r="H62" s="48"/>
    </row>
    <row r="63" spans="1:8" x14ac:dyDescent="0.25">
      <c r="A63" s="11" t="s">
        <v>10</v>
      </c>
      <c r="B63" s="12" t="s">
        <v>11</v>
      </c>
      <c r="C63" s="12" t="s">
        <v>12</v>
      </c>
      <c r="D63" s="11" t="s">
        <v>13</v>
      </c>
      <c r="E63" s="11" t="s">
        <v>14</v>
      </c>
      <c r="F63" s="12" t="s">
        <v>15</v>
      </c>
      <c r="G63" s="11" t="s">
        <v>16</v>
      </c>
      <c r="H63" s="11" t="s">
        <v>17</v>
      </c>
    </row>
    <row r="64" spans="1:8" x14ac:dyDescent="0.25">
      <c r="A64" s="13">
        <v>1</v>
      </c>
      <c r="B64" s="14" t="s">
        <v>142</v>
      </c>
      <c r="C64" s="14" t="s">
        <v>143</v>
      </c>
      <c r="D64" s="44">
        <v>0</v>
      </c>
      <c r="E64" s="15">
        <v>5</v>
      </c>
      <c r="F64" s="14" t="s">
        <v>144</v>
      </c>
      <c r="G64" s="36">
        <f t="shared" ref="G64:G76" si="2">D64*E64</f>
        <v>0</v>
      </c>
      <c r="H64" s="16">
        <v>0.21</v>
      </c>
    </row>
    <row r="65" spans="1:8" x14ac:dyDescent="0.25">
      <c r="A65" s="13">
        <v>2</v>
      </c>
      <c r="B65" s="14" t="s">
        <v>142</v>
      </c>
      <c r="C65" s="14" t="s">
        <v>145</v>
      </c>
      <c r="D65" s="44">
        <v>0</v>
      </c>
      <c r="E65" s="15">
        <v>170</v>
      </c>
      <c r="F65" s="14" t="s">
        <v>144</v>
      </c>
      <c r="G65" s="36">
        <f t="shared" si="2"/>
        <v>0</v>
      </c>
      <c r="H65" s="16">
        <v>0.21</v>
      </c>
    </row>
    <row r="66" spans="1:8" x14ac:dyDescent="0.25">
      <c r="A66" s="13">
        <v>3</v>
      </c>
      <c r="B66" s="14" t="s">
        <v>142</v>
      </c>
      <c r="C66" s="14" t="s">
        <v>146</v>
      </c>
      <c r="D66" s="44">
        <v>0</v>
      </c>
      <c r="E66" s="15">
        <v>185</v>
      </c>
      <c r="F66" s="14" t="s">
        <v>144</v>
      </c>
      <c r="G66" s="36">
        <f t="shared" si="2"/>
        <v>0</v>
      </c>
      <c r="H66" s="16">
        <v>0.21</v>
      </c>
    </row>
    <row r="67" spans="1:8" ht="22.5" x14ac:dyDescent="0.25">
      <c r="A67" s="13">
        <v>4</v>
      </c>
      <c r="B67" s="14" t="s">
        <v>142</v>
      </c>
      <c r="C67" s="14" t="s">
        <v>147</v>
      </c>
      <c r="D67" s="44">
        <v>0</v>
      </c>
      <c r="E67" s="15">
        <v>45</v>
      </c>
      <c r="F67" s="14" t="s">
        <v>144</v>
      </c>
      <c r="G67" s="36">
        <f t="shared" si="2"/>
        <v>0</v>
      </c>
      <c r="H67" s="16">
        <v>0.21</v>
      </c>
    </row>
    <row r="68" spans="1:8" ht="22.5" x14ac:dyDescent="0.25">
      <c r="A68" s="13">
        <v>5</v>
      </c>
      <c r="B68" s="14" t="s">
        <v>142</v>
      </c>
      <c r="C68" s="14" t="s">
        <v>148</v>
      </c>
      <c r="D68" s="44">
        <v>0</v>
      </c>
      <c r="E68" s="15">
        <v>20</v>
      </c>
      <c r="F68" s="14" t="s">
        <v>144</v>
      </c>
      <c r="G68" s="36">
        <f t="shared" si="2"/>
        <v>0</v>
      </c>
      <c r="H68" s="16">
        <v>0.21</v>
      </c>
    </row>
    <row r="69" spans="1:8" x14ac:dyDescent="0.25">
      <c r="A69" s="13">
        <v>6</v>
      </c>
      <c r="B69" s="14" t="s">
        <v>142</v>
      </c>
      <c r="C69" s="14" t="s">
        <v>149</v>
      </c>
      <c r="D69" s="44">
        <v>0</v>
      </c>
      <c r="E69" s="15">
        <v>20</v>
      </c>
      <c r="F69" s="14" t="s">
        <v>144</v>
      </c>
      <c r="G69" s="36">
        <f t="shared" si="2"/>
        <v>0</v>
      </c>
      <c r="H69" s="16">
        <v>0.21</v>
      </c>
    </row>
    <row r="70" spans="1:8" ht="33.75" x14ac:dyDescent="0.25">
      <c r="A70" s="13">
        <v>7</v>
      </c>
      <c r="B70" s="14" t="s">
        <v>142</v>
      </c>
      <c r="C70" s="14" t="s">
        <v>150</v>
      </c>
      <c r="D70" s="44">
        <v>0</v>
      </c>
      <c r="E70" s="15">
        <v>20</v>
      </c>
      <c r="F70" s="14" t="s">
        <v>144</v>
      </c>
      <c r="G70" s="36">
        <f t="shared" si="2"/>
        <v>0</v>
      </c>
      <c r="H70" s="16">
        <v>0.21</v>
      </c>
    </row>
    <row r="71" spans="1:8" ht="33.75" x14ac:dyDescent="0.25">
      <c r="A71" s="13">
        <v>8</v>
      </c>
      <c r="B71" s="14" t="s">
        <v>142</v>
      </c>
      <c r="C71" s="14" t="s">
        <v>151</v>
      </c>
      <c r="D71" s="44">
        <v>0</v>
      </c>
      <c r="E71" s="15">
        <v>40</v>
      </c>
      <c r="F71" s="14" t="s">
        <v>144</v>
      </c>
      <c r="G71" s="36">
        <f t="shared" si="2"/>
        <v>0</v>
      </c>
      <c r="H71" s="16">
        <v>0.21</v>
      </c>
    </row>
    <row r="72" spans="1:8" ht="22.5" x14ac:dyDescent="0.25">
      <c r="A72" s="13">
        <v>9</v>
      </c>
      <c r="B72" s="14" t="s">
        <v>142</v>
      </c>
      <c r="C72" s="14" t="s">
        <v>152</v>
      </c>
      <c r="D72" s="44">
        <v>0</v>
      </c>
      <c r="E72" s="15">
        <v>80</v>
      </c>
      <c r="F72" s="14" t="s">
        <v>144</v>
      </c>
      <c r="G72" s="36">
        <f t="shared" si="2"/>
        <v>0</v>
      </c>
      <c r="H72" s="16">
        <v>0.21</v>
      </c>
    </row>
    <row r="73" spans="1:8" ht="45" x14ac:dyDescent="0.25">
      <c r="A73" s="13">
        <v>10</v>
      </c>
      <c r="B73" s="14" t="s">
        <v>142</v>
      </c>
      <c r="C73" s="14" t="s">
        <v>153</v>
      </c>
      <c r="D73" s="44">
        <v>0</v>
      </c>
      <c r="E73" s="15">
        <v>1</v>
      </c>
      <c r="F73" s="14" t="s">
        <v>144</v>
      </c>
      <c r="G73" s="36">
        <f t="shared" si="2"/>
        <v>0</v>
      </c>
      <c r="H73" s="16">
        <v>0.21</v>
      </c>
    </row>
    <row r="74" spans="1:8" ht="22.5" x14ac:dyDescent="0.25">
      <c r="A74" s="13">
        <v>11</v>
      </c>
      <c r="B74" s="14" t="s">
        <v>142</v>
      </c>
      <c r="C74" s="14" t="s">
        <v>154</v>
      </c>
      <c r="D74" s="44">
        <v>0</v>
      </c>
      <c r="E74" s="15">
        <v>290</v>
      </c>
      <c r="F74" s="14" t="s">
        <v>144</v>
      </c>
      <c r="G74" s="36">
        <f t="shared" si="2"/>
        <v>0</v>
      </c>
      <c r="H74" s="16">
        <v>0.21</v>
      </c>
    </row>
    <row r="75" spans="1:8" ht="33.75" x14ac:dyDescent="0.25">
      <c r="A75" s="13">
        <v>12</v>
      </c>
      <c r="B75" s="14" t="s">
        <v>142</v>
      </c>
      <c r="C75" s="14" t="s">
        <v>155</v>
      </c>
      <c r="D75" s="44">
        <v>0</v>
      </c>
      <c r="E75" s="15">
        <v>10</v>
      </c>
      <c r="F75" s="14" t="s">
        <v>144</v>
      </c>
      <c r="G75" s="36">
        <f t="shared" si="2"/>
        <v>0</v>
      </c>
      <c r="H75" s="16">
        <v>0.21</v>
      </c>
    </row>
    <row r="76" spans="1:8" x14ac:dyDescent="0.25">
      <c r="A76" s="13">
        <v>13</v>
      </c>
      <c r="B76" s="14" t="s">
        <v>142</v>
      </c>
      <c r="C76" s="14" t="s">
        <v>156</v>
      </c>
      <c r="D76" s="44">
        <v>0</v>
      </c>
      <c r="E76" s="15">
        <v>190</v>
      </c>
      <c r="F76" s="14" t="s">
        <v>144</v>
      </c>
      <c r="G76" s="36">
        <f t="shared" si="2"/>
        <v>0</v>
      </c>
      <c r="H76" s="16">
        <v>0.21</v>
      </c>
    </row>
    <row r="77" spans="1:8" x14ac:dyDescent="0.25">
      <c r="H77" s="2"/>
    </row>
    <row r="78" spans="1:8" ht="12" thickBot="1" x14ac:dyDescent="0.3">
      <c r="A78" s="17" t="s">
        <v>157</v>
      </c>
    </row>
    <row r="79" spans="1:8" ht="12.75" thickTop="1" x14ac:dyDescent="0.25">
      <c r="A79" s="18"/>
      <c r="B79" s="18"/>
      <c r="C79" s="18"/>
      <c r="D79" s="18"/>
      <c r="E79" s="18"/>
      <c r="F79" s="18"/>
      <c r="G79" s="37">
        <f>SUM(G64:G78)</f>
        <v>0</v>
      </c>
      <c r="H79" s="18"/>
    </row>
    <row r="81" spans="1:4" ht="12.75" x14ac:dyDescent="0.25">
      <c r="A81" s="20" t="s">
        <v>158</v>
      </c>
    </row>
    <row r="82" spans="1:4" ht="12" x14ac:dyDescent="0.25">
      <c r="A82" s="19" t="s">
        <v>189</v>
      </c>
      <c r="D82" s="38">
        <f>G79</f>
        <v>0</v>
      </c>
    </row>
  </sheetData>
  <sheetProtection algorithmName="SHA-512" hashValue="qvVO6B+cSBeG/eNr625kgZjwtx0uTQ5AFLtVqaoH+1ai95QxfdDVJ4MFTYM3PJPOsz3xhdiY+IFVsX6eLLmJpw==" saltValue="9aExKipo4VQxSfIyNAcAcQ==" spinCount="100000" sheet="1" objects="1" scenarios="1" selectLockedCells="1"/>
  <mergeCells count="3">
    <mergeCell ref="A1:H1"/>
    <mergeCell ref="A18:H18"/>
    <mergeCell ref="A62:H62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Rárová Renáta Bc.</cp:lastModifiedBy>
  <dcterms:created xsi:type="dcterms:W3CDTF">2023-01-27T06:04:37Z</dcterms:created>
  <dcterms:modified xsi:type="dcterms:W3CDTF">2024-01-08T15:18:23Z</dcterms:modified>
</cp:coreProperties>
</file>