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FS3\homes3\w0321kou\Plocha\ZŠ Chrjukinova 12 ITI-PD\Konektivita\"/>
    </mc:Choice>
  </mc:AlternateContent>
  <bookViews>
    <workbookView xWindow="0" yWindow="0" windowWidth="28800" windowHeight="11175"/>
  </bookViews>
  <sheets>
    <sheet name="Rekapitulace" sheetId="3" r:id="rId1"/>
    <sheet name="KONEKTIVITA" sheetId="1" r:id="rId2"/>
    <sheet name="SLP" sheetId="2" r:id="rId3"/>
  </sheets>
  <externalReferences>
    <externalReference r:id="rId4"/>
    <externalReference r:id="rId5"/>
    <externalReference r:id="rId6"/>
    <externalReference r:id="rId7"/>
  </externalReferences>
  <definedNames>
    <definedName name="CelkemDPHVypocet" localSheetId="0">Rekapitulace!$H$36</definedName>
    <definedName name="CenaCelkem" localSheetId="0">Rekapitulace!$G$25</definedName>
    <definedName name="CenaCelkem">[1]Stavba!$G$29</definedName>
    <definedName name="CenaCelkemBezDPH">Rekapitulace!$G$24</definedName>
    <definedName name="CenaCelkemVypocet" localSheetId="0">Rekapitulace!$I$36</definedName>
    <definedName name="cisloobjektu">Rekapitulace!$C$3</definedName>
    <definedName name="CisloRozpoctu" localSheetId="0">'[2]Krycí list'!$C$2</definedName>
    <definedName name="CisloRozpoctu">'[3]Krycí list'!$C$2</definedName>
    <definedName name="CisloStavby" localSheetId="0">Rekapitulace!$C$2</definedName>
    <definedName name="cislostavby">'[3]Krycí list'!$A$7</definedName>
    <definedName name="CisloStavebnihoRozpoctu">Rekapitulace!$D$4</definedName>
    <definedName name="dadresa">Rekapitulace!$D$12:$G$12</definedName>
    <definedName name="DIČ" localSheetId="0">Rekapitulace!$I$12</definedName>
    <definedName name="dmisto">Rekapitulace!$D$13:$G$13</definedName>
    <definedName name="DPHSni" localSheetId="0">Rekapitulace!$G$21</definedName>
    <definedName name="DPHSni">[1]Stavba!$G$24</definedName>
    <definedName name="DPHZakl" localSheetId="0">Rekapitulace!$G$23</definedName>
    <definedName name="DPHZakl">[1]Stavba!$G$26</definedName>
    <definedName name="dpsc" localSheetId="0">Rekapitulace!$C$13</definedName>
    <definedName name="IČO" localSheetId="0">Rekapitulace!$I$11</definedName>
    <definedName name="Mena" localSheetId="0">Rekapitulace!$J$25</definedName>
    <definedName name="Mena">[1]Stavba!$J$29</definedName>
    <definedName name="MistoStavby">Rekapitulace!$D$4</definedName>
    <definedName name="nazevobjektu">Rekapitulace!$D$3</definedName>
    <definedName name="NazevRozpoctu" localSheetId="0">'[2]Krycí list'!$D$2</definedName>
    <definedName name="NazevRozpoctu">'[3]Krycí list'!$D$2</definedName>
    <definedName name="NazevStavby" localSheetId="0">Rekapitulace!$D$2</definedName>
    <definedName name="nazevstavby">'[3]Krycí list'!$C$7</definedName>
    <definedName name="NazevStavebnihoRozpoctu">Rekapitulace!$E$4</definedName>
    <definedName name="oadresa">Rekapitulace!$D$6</definedName>
    <definedName name="Objednatel" localSheetId="0">Rekapitulace!$D$5</definedName>
    <definedName name="Objekt" localSheetId="0">Rekapitulace!$B$34</definedName>
    <definedName name="_xlnm.Print_Area" localSheetId="0">Rekapitulace!$A$1:$J$37</definedName>
    <definedName name="odic" localSheetId="0">Rekapitulace!$I$6</definedName>
    <definedName name="oico" localSheetId="0">Rekapitulace!$I$5</definedName>
    <definedName name="omisto" localSheetId="0">Rekapitulace!$D$7</definedName>
    <definedName name="onazev" localSheetId="0">Rekapitulace!$D$6</definedName>
    <definedName name="opsc" localSheetId="0">Rekapitulace!$C$7</definedName>
    <definedName name="padresa">Rekapitulace!$D$9</definedName>
    <definedName name="pdic">Rekapitulace!$I$9</definedName>
    <definedName name="pico">Rekapitulace!$I$8</definedName>
    <definedName name="pmisto">Rekapitulace!$D$10</definedName>
    <definedName name="PocetMJ" localSheetId="0">#REF!</definedName>
    <definedName name="PocetMJ">#REF!</definedName>
    <definedName name="PoptavkaID">Rekapitulace!$A$1</definedName>
    <definedName name="pPSC">Rekapitulace!$C$10</definedName>
    <definedName name="Projektant">Rekapitulace!$D$8</definedName>
    <definedName name="Rekapitulace">'[2]Krycí list'!$C$30</definedName>
    <definedName name="SazbaDPH1" localSheetId="0">Rekapitulace!$E$20</definedName>
    <definedName name="SazbaDPH1">'[3]Krycí list'!$C$30</definedName>
    <definedName name="SazbaDPH2" localSheetId="0">Rekapitulace!$E$22</definedName>
    <definedName name="SazbaDPH2">'[3]Krycí list'!$C$32</definedName>
    <definedName name="SloupecCC" localSheetId="0">#REF!</definedName>
    <definedName name="SloupecCC">#REF!</definedName>
    <definedName name="SloupecCisloPol" localSheetId="0">#REF!</definedName>
    <definedName name="SloupecCisloPol">#REF!</definedName>
    <definedName name="SloupecJC" localSheetId="0">#REF!</definedName>
    <definedName name="SloupecJC">#REF!</definedName>
    <definedName name="SloupecMJ" localSheetId="0">#REF!</definedName>
    <definedName name="SloupecMJ">#REF!</definedName>
    <definedName name="SloupecMnozstvi" localSheetId="0">#REF!</definedName>
    <definedName name="SloupecMnozstvi">#REF!</definedName>
    <definedName name="SloupecNazPol" localSheetId="0">#REF!</definedName>
    <definedName name="SloupecNazPol">#REF!</definedName>
    <definedName name="SloupecPC" localSheetId="0">#REF!</definedName>
    <definedName name="SloupecPC">#REF!</definedName>
    <definedName name="Vypracoval">Rekapitulace!$D$14</definedName>
    <definedName name="Z_B7E7C763_C459_487D_8ABA_5CFDDFBD5A84_.wvu.Cols" localSheetId="0" hidden="1">Rekapitulace!$A:$A</definedName>
    <definedName name="Z_B7E7C763_C459_487D_8ABA_5CFDDFBD5A84_.wvu.PrintArea" localSheetId="0" hidden="1">Rekapitulace!$B$1:$J$32</definedName>
    <definedName name="ZakladDPHSni" localSheetId="0">Rekapitulace!$G$20</definedName>
    <definedName name="ZakladDPHSni">[1]Stavba!$G$23</definedName>
    <definedName name="ZakladDPHSniVypocet" localSheetId="0">Rekapitulace!$F$36</definedName>
    <definedName name="ZakladDPHZakl" localSheetId="0">Rekapitulace!$G$22</definedName>
    <definedName name="ZakladDPHZakl">[1]Stavba!$G$25</definedName>
    <definedName name="ZakladDPHZaklVypocet" localSheetId="0">Rekapitulace!$G$36</definedName>
    <definedName name="ZaObjednatele">Rekapitulace!$G$30</definedName>
    <definedName name="Zaokrouhleni">Rekapitulace!#REF!</definedName>
    <definedName name="ZaZhotovitele">Rekapitulace!$D$30</definedName>
    <definedName name="Zhotovitel">Rekapitulace!$D$11:$G$11</definedName>
  </definedNames>
  <calcPr calcId="162913"/>
  <extLst>
    <ext uri="GoogleSheetsCustomDataVersion2">
      <go:sheetsCustomData xmlns:go="http://customooxmlschemas.google.com/" r:id="rId8" roundtripDataChecksum="QkcRolP0tqfSiBuW4XBualBgjij08DLIKS5NxwWdEWQ="/>
    </ext>
  </extLst>
</workbook>
</file>

<file path=xl/calcChain.xml><?xml version="1.0" encoding="utf-8"?>
<calcChain xmlns="http://schemas.openxmlformats.org/spreadsheetml/2006/main">
  <c r="I36" i="3" l="1"/>
  <c r="H36" i="3"/>
  <c r="G36" i="3"/>
  <c r="F36" i="3"/>
  <c r="J35" i="3"/>
  <c r="J36" i="3" s="1"/>
  <c r="G34" i="3"/>
  <c r="F34" i="3"/>
  <c r="J24" i="3"/>
  <c r="J23" i="3"/>
  <c r="E23" i="3"/>
  <c r="J22" i="3"/>
  <c r="J21" i="3"/>
  <c r="E21" i="3"/>
  <c r="J20" i="3"/>
  <c r="H22" i="2" l="1"/>
  <c r="G22" i="2" s="1"/>
  <c r="F22" i="2"/>
  <c r="H21" i="2"/>
  <c r="G21" i="2"/>
  <c r="F21" i="2"/>
  <c r="F20" i="2"/>
  <c r="H20" i="2" s="1"/>
  <c r="G20" i="2" s="1"/>
  <c r="F19" i="2"/>
  <c r="H19" i="2" s="1"/>
  <c r="G19" i="2" s="1"/>
  <c r="H18" i="2"/>
  <c r="G18" i="2" s="1"/>
  <c r="F18" i="2"/>
  <c r="H17" i="2"/>
  <c r="G17" i="2"/>
  <c r="F17" i="2"/>
  <c r="F16" i="2"/>
  <c r="H16" i="2" s="1"/>
  <c r="G16" i="2" s="1"/>
  <c r="F15" i="2"/>
  <c r="H15" i="2" s="1"/>
  <c r="G15" i="2" s="1"/>
  <c r="H14" i="2"/>
  <c r="G14" i="2" s="1"/>
  <c r="F14" i="2"/>
  <c r="H13" i="2"/>
  <c r="G13" i="2"/>
  <c r="F13" i="2"/>
  <c r="F12" i="2"/>
  <c r="H12" i="2" s="1"/>
  <c r="G12" i="2" s="1"/>
  <c r="F11" i="2"/>
  <c r="H11" i="2" s="1"/>
  <c r="G11" i="2" s="1"/>
  <c r="H10" i="2"/>
  <c r="G10" i="2" s="1"/>
  <c r="F10" i="2"/>
  <c r="H9" i="2"/>
  <c r="G9" i="2"/>
  <c r="F9" i="2"/>
  <c r="F8" i="2"/>
  <c r="H8" i="2" s="1"/>
  <c r="G8" i="2" s="1"/>
  <c r="F7" i="2"/>
  <c r="H7" i="2" s="1"/>
  <c r="G7" i="2" s="1"/>
  <c r="H6" i="2"/>
  <c r="G6" i="2" s="1"/>
  <c r="F6" i="2"/>
  <c r="F23" i="1"/>
  <c r="H23" i="1" s="1"/>
  <c r="G23" i="1" s="1"/>
  <c r="F22" i="1"/>
  <c r="H22" i="1" s="1"/>
  <c r="G22" i="1" s="1"/>
  <c r="H21" i="1"/>
  <c r="G21" i="1" s="1"/>
  <c r="F21" i="1"/>
  <c r="H20" i="1"/>
  <c r="G20" i="1"/>
  <c r="F20" i="1"/>
  <c r="F19" i="1"/>
  <c r="H19" i="1" s="1"/>
  <c r="G19" i="1" s="1"/>
  <c r="F18" i="1"/>
  <c r="H18" i="1" s="1"/>
  <c r="G18" i="1" s="1"/>
  <c r="H17" i="1"/>
  <c r="G17" i="1" s="1"/>
  <c r="F17" i="1"/>
  <c r="H16" i="1"/>
  <c r="G16" i="1"/>
  <c r="F16" i="1"/>
  <c r="F15" i="1"/>
  <c r="H15" i="1" s="1"/>
  <c r="G15" i="1" s="1"/>
  <c r="F14" i="1"/>
  <c r="H14" i="1" s="1"/>
  <c r="G14" i="1" s="1"/>
  <c r="H13" i="1"/>
  <c r="G13" i="1" s="1"/>
  <c r="F13" i="1"/>
  <c r="F12" i="1"/>
  <c r="H12" i="1" s="1"/>
  <c r="G12" i="1" s="1"/>
  <c r="F11" i="1"/>
  <c r="H11" i="1" s="1"/>
  <c r="G11" i="1" s="1"/>
  <c r="F10" i="1"/>
  <c r="H10" i="1" s="1"/>
  <c r="G10" i="1" s="1"/>
  <c r="H9" i="1"/>
  <c r="G9" i="1" s="1"/>
  <c r="F9" i="1"/>
  <c r="H8" i="1"/>
  <c r="G8" i="1"/>
  <c r="F8" i="1"/>
  <c r="F7" i="1"/>
  <c r="H7" i="1" s="1"/>
  <c r="G7" i="1" s="1"/>
  <c r="F6" i="1"/>
  <c r="F24" i="1" l="1"/>
  <c r="F23" i="2"/>
  <c r="H6" i="1"/>
  <c r="G6" i="1" s="1"/>
  <c r="H23" i="2" l="1"/>
  <c r="G23" i="2" s="1"/>
  <c r="I17" i="3"/>
  <c r="H24" i="1"/>
  <c r="G24" i="1" s="1"/>
  <c r="I16" i="3"/>
  <c r="I18" i="3" l="1"/>
  <c r="G22" i="3" s="1"/>
  <c r="G25" i="3" s="1"/>
  <c r="G23" i="3" s="1"/>
</calcChain>
</file>

<file path=xl/comments1.xml><?xml version="1.0" encoding="utf-8"?>
<comments xmlns="http://schemas.openxmlformats.org/spreadsheetml/2006/main">
  <authors>
    <author>Radim Štěpánek</author>
  </authors>
  <commentList>
    <comment ref="D11" authorId="0" shapeId="0">
      <text>
        <r>
          <rPr>
            <sz val="9"/>
            <color indexed="81"/>
            <rFont val="Tahoma"/>
            <family val="2"/>
            <charset val="238"/>
          </rPr>
          <t>Název</t>
        </r>
      </text>
    </comment>
    <comment ref="I11" authorId="0" shapeId="0">
      <text>
        <r>
          <rPr>
            <sz val="9"/>
            <color indexed="81"/>
            <rFont val="Tahoma"/>
            <family val="2"/>
            <charset val="238"/>
          </rPr>
          <t>IČO</t>
        </r>
      </text>
    </comment>
    <comment ref="D12" authorId="0" shapeId="0">
      <text>
        <r>
          <rPr>
            <sz val="9"/>
            <color indexed="81"/>
            <rFont val="Tahoma"/>
            <family val="2"/>
            <charset val="238"/>
          </rPr>
          <t>Ulice</t>
        </r>
      </text>
    </comment>
    <comment ref="I12" authorId="0" shapeId="0">
      <text>
        <r>
          <rPr>
            <sz val="9"/>
            <color indexed="81"/>
            <rFont val="Tahoma"/>
            <family val="2"/>
            <charset val="238"/>
          </rPr>
          <t>DIČ</t>
        </r>
      </text>
    </comment>
    <comment ref="C13" authorId="0" shapeId="0">
      <text>
        <r>
          <rPr>
            <sz val="9"/>
            <color indexed="81"/>
            <rFont val="Tahoma"/>
            <family val="2"/>
            <charset val="238"/>
          </rPr>
          <t>PSČ</t>
        </r>
      </text>
    </comment>
    <comment ref="D13" authorId="0" shapeId="0">
      <text>
        <r>
          <rPr>
            <sz val="9"/>
            <color indexed="81"/>
            <rFont val="Tahoma"/>
            <family val="2"/>
            <charset val="238"/>
          </rPr>
          <t>Ulice</t>
        </r>
      </text>
    </comment>
  </commentList>
</comments>
</file>

<file path=xl/sharedStrings.xml><?xml version="1.0" encoding="utf-8"?>
<sst xmlns="http://schemas.openxmlformats.org/spreadsheetml/2006/main" count="181" uniqueCount="130">
  <si>
    <t xml:space="preserve">Pokud zadávací dokumentace obsahuje požadavky na určité obchodní názvy nebo odkazy na obchodní firmy, názvy nebo jména a příjmení nebo jsou pro jeho organizační složku příznačné, např. patenty a vynálezy, užitné vzory, normy, průmyslové vzory, ochranné známky nebo označení původu, účastník zadávacího řízení to při zpracování nabídky bude chápat jako vymezení kvalitativního standardu. V tomto případě je účastník zadávacího řízení oprávněn v nabídce uvést i jiné, kvalitativně a technicky obdobné řešení, které splňuje minimálně požadované standardy a odpovídá uvedeným parametrům. </t>
  </si>
  <si>
    <t>Konektivita - Základní škola Ostrava-Zábřeh, Chrjukinova 12</t>
  </si>
  <si>
    <t>Požadováné řešení musí být v plném souladu s dokumentem„STANDARD KONEKTIVITY ŠKOL“. Dodavatel se zavazuje zpracovat a předat podklady k prokázání splnění Standardu konektivity škol formou záveřečné technické zprávy.</t>
  </si>
  <si>
    <t>Název</t>
  </si>
  <si>
    <t>Popis - minimální požadavky</t>
  </si>
  <si>
    <t xml:space="preserve"> </t>
  </si>
  <si>
    <t>Mn.</t>
  </si>
  <si>
    <t>Cena/ks</t>
  </si>
  <si>
    <t>Cena bez DPH</t>
  </si>
  <si>
    <t>DPH 21%</t>
  </si>
  <si>
    <t>Cena s DPH</t>
  </si>
  <si>
    <t>Název výrobce a PN produktu (případně jiná specifikace)</t>
  </si>
  <si>
    <t>Firewall</t>
  </si>
  <si>
    <t>Firewall typu Next Generation, HTTP/HTTPS Web Filtering, Antivir/Antispam Services, loadballancing, aplikační kontrolu na síťové úrovni, která umožňuje zobrazení využití webových aplikací, Advanced Malware Protection, Ochrana pomocí Intrusion Prevention (IPS) - možnost definování vlastních signatur, licence na min. 5 let provozu, propustnost firewallu min. 10Gbps, NGFW propustnost min. 1 Gbps, Propustnost IPS min. 1,4 Gbps, IPsec VPN min. 6,5 Gbps, NetFlow, porty minimálně 1x console port, 1x USB port, 2x GE RJ45/SFP, 6x GbE. Cena včetně instalace, implementace a dopravy.</t>
  </si>
  <si>
    <t>ks</t>
  </si>
  <si>
    <t>Server</t>
  </si>
  <si>
    <r>
      <rPr>
        <sz val="9"/>
        <color theme="1"/>
        <rFont val="Calibri"/>
      </rPr>
      <t>umístění do Racku, velikost min.2U, serverový CPU min. 16 jader a 28000</t>
    </r>
    <r>
      <rPr>
        <sz val="9"/>
        <color rgb="FFFF0000"/>
        <rFont val="Calibri"/>
      </rPr>
      <t xml:space="preserve"> </t>
    </r>
    <r>
      <rPr>
        <sz val="9"/>
        <color theme="1"/>
        <rFont val="Calibri"/>
      </rPr>
      <t>dle www.cpubenchmark.net v době podání nabídky, možnost osazení druhým CPU, paměť min. 128GB DDR4, složení disků minimálně 2x 2,5" SSD min. 960 GB SATA s certifikací pro servery a 5x 2,5" HDD min. 1,2TB SAS 10k rpm 12G, řadič s RAID 5 a s min. 4GB baterií zálohovanou cache, složení Lan portu min. 4x 1GE, možnost vzdáleného ovládání na HW úrovni s reálným náhledem na instalovaný OS, redundantní zdroj min. 500W.</t>
    </r>
  </si>
  <si>
    <t>soubor</t>
  </si>
  <si>
    <t>Implementační práce</t>
  </si>
  <si>
    <t xml:space="preserve">Součástí dodávky budou následující implementační práce: Předimplementační analýza provedení migrace, Instalace Hypervizoru, vytvoření VM s instalací dodávaného serverového OS, vytvoření doménového řešení na dodávané verzi serverového OS, konfigurace služeb serveru pro naplnění specifikace - Standard konektivity škol.pdf </t>
  </si>
  <si>
    <t>člověkoden</t>
  </si>
  <si>
    <t xml:space="preserve">Serverový OS </t>
  </si>
  <si>
    <t>Trvalá licence aktuálního serverového OS kompatibilního se stávajícím systémem školy Microsoft Windows Server s podporou Virtualizačního nosiče a licenci pro min. 2x VM, splňujíci specifické pravidla dle - Standard konektivity škol.pdf, včetně licence pro min. 200 ks zařízení</t>
  </si>
  <si>
    <t>SW nástroj pro administraci uživatelských účtů</t>
  </si>
  <si>
    <t>Základní požadované vlastnosti:
prostředí v Češtině, včetně podpory v českém jazyce, možnost nasazení jako Virtual Appliance nebo HW box.
Integrovaný Service Desk, Integrované napojení na externí SMS bránu.
Možnost nastavení správcovských rolí: - Globální správce; - Administrátor s omezenými právy pouze na vybrané skupiny (vytváření účtů, resety hesel, omezení přístupu apod.) s možnosti jednotlivé práva přidávat či odebírat globálním správcem
Uživatelské rozhraní pro zakládání a rušení uživatelských účtů, skupin zabezpečení, organizačních jednotek
Uživatelské rozhraní pro importování uživatelských účty z Bakalářů, Školy OnLine
Možnost hromadného i jednotlivého resetu hesla s možností odeslání hesla přes SMS bránu, nebo vytvoření tiskové sestavy pro tisk hesel a následné odstřižení pro předání jednotlivým uživatelům
Možnost editace uživatelské e-mailové adresy
Možnost vytvářet hostovské účty pro návštěvy školy s časovým omezením a omezeným přístupem pouze do internetu. Možnost generování hesla a odesláním formou SMS včetně informace o délce platnosti účtu.
Uživatelská editace vyučovacích hodin a přestávek (z důvodu blokací internetu pouze na jednu vyučovací hodinu)
Možnost zablokovat přístup k internetu přes účet správce pro danou skupinu s možností rychlého výběru na jak dlouho (min. 1 vyučovací hodina – právě probíhající, 1 den – do konce kalendářního dne, trvale, výběr období od-do )
Možnost omezovat přístup na webové stránky s nevhodným obsahem dle definovaných kategorií po skupinách.
Cena včetně instalace, konfigurace a dopravy.</t>
  </si>
  <si>
    <t>VM Apliance</t>
  </si>
  <si>
    <t>Virtuální apliance pro Logování a Monitorování - Netflow Collector, software určený ke sběru dat a jejich ukládání v časové ose min. 3. měs. Logování přístupu uživatelů do sítě umožňující dohledání vazeb IP adresa – čas – uživatel, Spolupracující s Identity Managementem, parametry dle specifikace standard konektivity škol.pdf. Cena včetně instalace, implementace a dopravy.</t>
  </si>
  <si>
    <t>Síťový přepínač - pateřní</t>
  </si>
  <si>
    <t>min. 24x 1G SFP port, Kapacita přepínače min. 56 Gbps, L3 vrstva, IEEE 802.1s, 802.1Q, 802.1X, ovládání pomocí Command-line interface. Cena včetně instalace, konfigurace a dopravy.</t>
  </si>
  <si>
    <t>SFP modul</t>
  </si>
  <si>
    <t>SFP transceiver 1,25G, LR, 1310nm, LC dupl. kompatibilní s dodávaným páteřním síťovým přepínačem. Cena včetně instalace, konfigurace a dopravy.</t>
  </si>
  <si>
    <t>Síťový přepínač - typ 1</t>
  </si>
  <si>
    <t>Switch 48G port - min. 48x 10/100/1000BASE-T Port a 4x 1G SFP port, interní AC, Kapacita přepínače min. 104 Gbps, podpora IEEE 802.1X,  IEEE 802.1Q,  IEEE 802.1S, možnost uložení více konfiguračních souborů, Centralizovaná správa podporující automatickou konfiguraci, řízení a náhled na přepínače formou grafického rozhraní s licencí pro až 25 přepínačů v ceně. Cena včetně instalace, konfigurace a dopravy.</t>
  </si>
  <si>
    <t>Síťový přepínač - typ 2</t>
  </si>
  <si>
    <t>Switch 24G port - min. 24x 10/100/1000BASE-T Port a 4x 1G SFP port, min. 370W CL4 PoE, interní AC, Kapacita přepínače min. 56 Gbps, podpora IEEE 802.1X,  IEEE 802.1Q,  IEEE 802.1S, možnost uložení více konfiguračních souborů, Centralizovaná správa podporující automatickou konfiguraci, řízení a náhled na přepínače formou grafického rozhraní s licencí pro až 25 přepínačů v ceně. Cena včetně instalace, konfigurace a dopravy.</t>
  </si>
  <si>
    <t>Síťový přepínač - typ 3</t>
  </si>
  <si>
    <t>Switch 24G port - min. 24x 10/100/1000BASE-T Port a 4x 1G SFP port, interní AC, Kapacita přepínače min. 56 Gbps, podpora IEEE 802.1X,  IEEE 802.1Q,  IEEE 802.1S, možnost uložení více konfiguračních souborů, Centralizovaná správa podporující automatickou konfiguraci, řízení a náhled na přepínače formou grafického rozhraní s licencí pro až 25 přepínačů v ceně. Cena včetně instalace, konfigurace a dopravy.</t>
  </si>
  <si>
    <t>SFP transceiver 1,25G, LR, 1310nm, LC dupl. kompatibilní s dodávanými síťovými přepínači. Cena včetně instalace, konfigurace a dopravy.</t>
  </si>
  <si>
    <t xml:space="preserve">Access point </t>
  </si>
  <si>
    <t>wifi AP pro pokrytí WiFi signálem 2,4GHz i 5GHz s plnou podporou norem 802.11a/b/g/n/ac/ax, podpora protokolu IEEE 802.1X, 802.1Q, podpora WPA2, PoE, multi SSID, Centrální správa formou interního virtuálního kontroleru, který je součásti systému AP, podpora mechanismu izolace klientů, propustnost min. 1,2 Gb/s v pásmu 5 GHz (2x2 MIMO) a min. 574 Mb/s v pásmu 2.4 GHz (2x2 MIMO), minimálně 1x 10/100/1000 RJ-45 LAN, držák s možností přichycení na zeď i strop. Cena včetně instalace, konfigurace a dopravy.</t>
  </si>
  <si>
    <t>Záložní NAS</t>
  </si>
  <si>
    <t>NAS pro montáž do racku 1U, Procesor min. 4 jádra, paměť min. 2GB DDR4, min. 4x pozice pro HDD 3,5"", disky vyměnitelné za provozu. Podpora: RAID 0, 1, 5, 10, USB: min. 1x USB 3.0 port, Ethernet: min. 2x 1 GbE. Cena včetně dopravy, montáže, instalace, odzkoušení.</t>
  </si>
  <si>
    <t>HDD 4TB</t>
  </si>
  <si>
    <t>3.5" HDD min. 4TB pro dodávaný NAS, určené pro provoz 24/7</t>
  </si>
  <si>
    <t>SW pro Backup a Restore VM</t>
  </si>
  <si>
    <t>Licence SW pro Zálohování a obnovu, pro zálohování dodávané virtualizační platformy s možností instalace na dodávaný NAS nebo Server, komponenty a funkcionality pro zálohování a replikaci VM, nástroj s integrovaným plánovačem záloh, snadná obnova VM. Aktualizace na dobu 5let. 
Součástí dodávky NAS a souvisejících položek bude instalace, konfigurace zálohování 2x VM a dopravy.</t>
  </si>
  <si>
    <t>UPS 1500VA</t>
  </si>
  <si>
    <t>záložní zdroj min. 1500VA, Line Interaktivní, porty minimálně 1x IEC 320 C14 a 4x IEC 320 C13, montáž do Racku max. 2U. Cena včetně dopravy, montáže, instalace, odzkoušení.</t>
  </si>
  <si>
    <t>UPS 500VA</t>
  </si>
  <si>
    <t>záložní zdroj min. 500VA, Line Interaktivní, porty minimálně 1x IEC 320 C14 a 3x IEC 320 C13. Cena včetně dopravy, montáže, instalace, odzkoušení.</t>
  </si>
  <si>
    <t>Konektivita školy celkem</t>
  </si>
  <si>
    <t>UCHAZEČ VYPLNÍ POUZE ŽLUTÁ POLÍČKA !!!</t>
  </si>
  <si>
    <t>Rozvody datové sítě - Základní škola Ostrava-Zábřeh, Chrjukinova 12</t>
  </si>
  <si>
    <t>centrální datový rozvaděč</t>
  </si>
  <si>
    <t>Datový rozvaděč 19" 27U, min. 600x1000, zamykatelné dveře, nožky pod rozvaděč, ventilační jednotka min. 2 ventilátory s termostatem, včetně dopravy, montáže, instalace, odzkoušení.</t>
  </si>
  <si>
    <t>nástěnný datový rozvaděč</t>
  </si>
  <si>
    <t>Datový rozvaděč 19" min. 12U, 600x490, skleněné dveře, zamykatelný, včetně dopravy, montáže, instalace, odzkoušení.</t>
  </si>
  <si>
    <t>nový přívod NN</t>
  </si>
  <si>
    <t>Montáž nového vedení 220 V pro potřeby nástěnných rozvaděčů, dle platné ČSN a ES pro serverovny z nejbližšího el. rozvaděče, délka trasy do 50m, zakončeno zásuvkou 220V poblíž datového rozvaděče, včetně zemnícího vodiče, jištění 16A, revize. Cena včetně dopravy, montáže, instalace, odzkoušení</t>
  </si>
  <si>
    <t>kpl.</t>
  </si>
  <si>
    <t>napájecí panel 1U</t>
  </si>
  <si>
    <t>Rozvodný napájecí panel 19" pro min. 6 zásuvek, typ zásuvek kompatibilní dle UPS, vypínač s opt. signalizací, včetně dopravy, montáže, instalace, odzkoušení</t>
  </si>
  <si>
    <t>UTP kabel Cat.6 LSOH - kabeláž</t>
  </si>
  <si>
    <t>Kabel U/UTP Cat.6, 4 páry s Cu jádrem, AWG 23, platná certifikace na úrovni cat.6 splňující požadavky specifikované v mezinárodních standardech ANSI/TIA/EIA 568, ISO/IEC 11801 a EN 50173, vedení v rámci budovy v el. instalačních lištách s umístěním datových zásuvek a patch panelů dle přiložených výkresů, včetně všech lišt, žlabů, roštů, průrazu, práce s montáží související, včetně dopravy, montáže, instalace, odzkoušení</t>
  </si>
  <si>
    <t>m</t>
  </si>
  <si>
    <t>patchpanel 24 portů 1U cat.6</t>
  </si>
  <si>
    <t>19" patch panel modulární 24 portů - 1U - osazený zakončovacími konektory keystone Cat.6, včetně dopravy, montáže, instalace, odzkoušení</t>
  </si>
  <si>
    <t>vyvazovací panel platový</t>
  </si>
  <si>
    <t>19" vyvazovací panel 1U s plastovou krycí lištou, včetně dopravy, montáže, instalace, odzkoušení</t>
  </si>
  <si>
    <t>dvojzásuvka cat.6 modulární</t>
  </si>
  <si>
    <t>Dvouportová modulární nástěnná zásuvka s 2x RJ45 cat.6, včetně 2ks Keystone, včetně dopravy, montáže, instalace, odzkoušení.</t>
  </si>
  <si>
    <t>zásuvka cat.6 modulární</t>
  </si>
  <si>
    <t>Jednoportová modulární nástěnná zásuvka s 1x RJ45 cat.6, včetně 1ks Keystone, včetně dopravy, montáže, instalace, odzkoušení.</t>
  </si>
  <si>
    <t>police 250 mm</t>
  </si>
  <si>
    <t>19" police s perforací, hloubka 250 mm, včetně dopravy, montáže, instalace, odzkoušení</t>
  </si>
  <si>
    <t>metalické patch cordy 2m</t>
  </si>
  <si>
    <t>Kabel propojovací RJ45-RJ45, Cat.6, délka 2m, včetně dopravy, montáže, instalace, odzkoušení</t>
  </si>
  <si>
    <t>metalické patch cordy 0,25m</t>
  </si>
  <si>
    <t>Kabel propojovací RJ45-RJ45, Cat.6, délka 0,25m, včetně dopravy, montáže, instalace, odzkoušení</t>
  </si>
  <si>
    <t>optická vana 12/24 SC</t>
  </si>
  <si>
    <t>Optická vana včetně čela pro 12/24 vláken, včetně pigtailu LC-APC, ochrany sváru, kazety, zapojení a zakončení opt. Kabelu svařováním, včetně dopravy, montáže, instalace, odzkoušení</t>
  </si>
  <si>
    <t xml:space="preserve">optický kabel </t>
  </si>
  <si>
    <t>Optický kabel vnitřní 12/24 vláken SM 9/125, vyhovující ČSN a ES, kompatibilní s optickou vanou, LSOH s třídou reakce na oheň Eca, délky dle plánů, včetně všech lišt, žlabů, roštů, průrazu, práce s montáží související dle ZD, včetně dopravy, montáže, instalace, odzkoušení</t>
  </si>
  <si>
    <t>optický patchcord</t>
  </si>
  <si>
    <t>Optický LC-LC patch cord 09/125 min. 1m duplex, včetně dopravy, montáže, instalace, odzkoušení</t>
  </si>
  <si>
    <t>ostatní</t>
  </si>
  <si>
    <t>Nepředvídané nespecifikované práce a dodávky</t>
  </si>
  <si>
    <t>hod</t>
  </si>
  <si>
    <t>drobný instalační materiál</t>
  </si>
  <si>
    <t>Strukturovaná kabeláž školy celkem</t>
  </si>
  <si>
    <t>#RTSROZP#</t>
  </si>
  <si>
    <t>Celková rekapitulace konektivita</t>
  </si>
  <si>
    <t>Zakázka:</t>
  </si>
  <si>
    <t>Základní škola Františka Formana</t>
  </si>
  <si>
    <t>Misto</t>
  </si>
  <si>
    <t>Rozpočet:</t>
  </si>
  <si>
    <t>Objednatel:</t>
  </si>
  <si>
    <t>IČ:</t>
  </si>
  <si>
    <t>DIČ:</t>
  </si>
  <si>
    <t>Projektant:</t>
  </si>
  <si>
    <t>Zhotovitel:</t>
  </si>
  <si>
    <t>Vypracoval:</t>
  </si>
  <si>
    <t>Rozpis ceny</t>
  </si>
  <si>
    <t>Celkem</t>
  </si>
  <si>
    <t>HSV</t>
  </si>
  <si>
    <t>Konektivita</t>
  </si>
  <si>
    <t>PSV</t>
  </si>
  <si>
    <t>Strukturovaná kabeláž</t>
  </si>
  <si>
    <t>Rekapitulace daní</t>
  </si>
  <si>
    <t>Základ pro sníženou DPH</t>
  </si>
  <si>
    <t>%</t>
  </si>
  <si>
    <t xml:space="preserve">Snížená DPH </t>
  </si>
  <si>
    <t>Základ pro základní DPH</t>
  </si>
  <si>
    <t xml:space="preserve">Základní DPH </t>
  </si>
  <si>
    <t>Cena celkem bez DPH</t>
  </si>
  <si>
    <t>Cena celkem s DPH</t>
  </si>
  <si>
    <t>CZK</t>
  </si>
  <si>
    <t>v</t>
  </si>
  <si>
    <t>dne</t>
  </si>
  <si>
    <t>Za zhotovitele</t>
  </si>
  <si>
    <t>Za objednatele</t>
  </si>
  <si>
    <t>Rekapitulace dílčích částí</t>
  </si>
  <si>
    <t>#CASTI&gt;&gt;</t>
  </si>
  <si>
    <t>Číslo</t>
  </si>
  <si>
    <t>DPH celkem</t>
  </si>
  <si>
    <t>Cena celkem</t>
  </si>
  <si>
    <t>Rozpočet</t>
  </si>
  <si>
    <t>Celkem za stavbu</t>
  </si>
  <si>
    <t>Základní škola Chrjukinova</t>
  </si>
  <si>
    <t>Chrjukinova 1801/12, 700 30 Ostrava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</si>
</sst>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9" x14ac:knownFonts="1">
    <font>
      <sz val="10"/>
      <color rgb="FF000000"/>
      <name val="Arial"/>
      <scheme val="minor"/>
    </font>
    <font>
      <sz val="10"/>
      <color theme="1"/>
      <name val="Calibri"/>
    </font>
    <font>
      <b/>
      <sz val="14"/>
      <color rgb="FF70AD47"/>
      <name val="Calibri"/>
    </font>
    <font>
      <sz val="10"/>
      <name val="Arial"/>
    </font>
    <font>
      <sz val="9"/>
      <color rgb="FFFF0000"/>
      <name val="Calibri"/>
    </font>
    <font>
      <b/>
      <sz val="10"/>
      <color rgb="FFFFFFFF"/>
      <name val="Calibri"/>
    </font>
    <font>
      <b/>
      <sz val="10"/>
      <color theme="1"/>
      <name val="Calibri"/>
    </font>
    <font>
      <sz val="9"/>
      <color theme="1"/>
      <name val="Calibri"/>
    </font>
    <font>
      <b/>
      <sz val="9"/>
      <color theme="1"/>
      <name val="Calibri"/>
    </font>
    <font>
      <b/>
      <sz val="10"/>
      <color rgb="FFFF0000"/>
      <name val="Arial"/>
    </font>
    <font>
      <sz val="8"/>
      <color theme="1"/>
      <name val="Arial"/>
    </font>
    <font>
      <b/>
      <sz val="12"/>
      <color theme="1"/>
      <name val="Calibri"/>
    </font>
    <font>
      <sz val="10"/>
      <color rgb="FFFF0000"/>
      <name val="Calibri"/>
    </font>
    <font>
      <sz val="9"/>
      <color rgb="FF000000"/>
      <name val="Calibri"/>
    </font>
    <font>
      <sz val="10"/>
      <color theme="1"/>
      <name val="Arial"/>
    </font>
    <font>
      <sz val="10"/>
      <name val="Arial CE"/>
      <charset val="238"/>
    </font>
    <font>
      <b/>
      <sz val="14"/>
      <name val="Arial CE"/>
      <family val="2"/>
      <charset val="238"/>
    </font>
    <font>
      <sz val="12"/>
      <name val="Arial CE"/>
      <charset val="238"/>
    </font>
    <font>
      <b/>
      <sz val="12"/>
      <name val="Arial CE"/>
      <charset val="238"/>
    </font>
    <font>
      <b/>
      <sz val="12"/>
      <name val="Arial CE"/>
      <family val="2"/>
      <charset val="238"/>
    </font>
    <font>
      <sz val="9"/>
      <name val="Arial CE"/>
      <family val="2"/>
      <charset val="238"/>
    </font>
    <font>
      <b/>
      <sz val="10"/>
      <name val="Arial CE"/>
      <charset val="238"/>
    </font>
    <font>
      <b/>
      <sz val="10"/>
      <name val="Arial CE"/>
      <family val="2"/>
      <charset val="238"/>
    </font>
    <font>
      <sz val="11"/>
      <name val="Arial CE"/>
      <charset val="238"/>
    </font>
    <font>
      <b/>
      <sz val="11"/>
      <name val="Arial CE"/>
      <charset val="238"/>
    </font>
    <font>
      <b/>
      <sz val="13"/>
      <name val="Arial CE"/>
      <charset val="238"/>
    </font>
    <font>
      <sz val="9"/>
      <name val="Arial CE"/>
      <charset val="238"/>
    </font>
    <font>
      <sz val="7"/>
      <name val="Arial CE"/>
      <charset val="238"/>
    </font>
    <font>
      <sz val="9"/>
      <color indexed="81"/>
      <name val="Tahoma"/>
      <family val="2"/>
      <charset val="238"/>
    </font>
  </fonts>
  <fills count="14">
    <fill>
      <patternFill patternType="none"/>
    </fill>
    <fill>
      <patternFill patternType="gray125"/>
    </fill>
    <fill>
      <patternFill patternType="solid">
        <fgColor rgb="FF333F4F"/>
        <bgColor rgb="FF333F4F"/>
      </patternFill>
    </fill>
    <fill>
      <patternFill patternType="solid">
        <fgColor rgb="FFF2F2F2"/>
        <bgColor rgb="FFF2F2F2"/>
      </patternFill>
    </fill>
    <fill>
      <patternFill patternType="solid">
        <fgColor theme="9"/>
        <bgColor theme="9"/>
      </patternFill>
    </fill>
    <fill>
      <patternFill patternType="solid">
        <fgColor rgb="FFD8D8D8"/>
        <bgColor rgb="FFD8D8D8"/>
      </patternFill>
    </fill>
    <fill>
      <patternFill patternType="solid">
        <fgColor rgb="FFFFFF00"/>
        <bgColor rgb="FFFFFF00"/>
      </patternFill>
    </fill>
    <fill>
      <patternFill patternType="solid">
        <fgColor rgb="FFBDD6EE"/>
        <bgColor rgb="FFBDD6EE"/>
      </patternFill>
    </fill>
    <fill>
      <patternFill patternType="solid">
        <fgColor rgb="FFFFFFFF"/>
        <bgColor rgb="FFFFFFFF"/>
      </patternFill>
    </fill>
    <fill>
      <patternFill patternType="solid">
        <fgColor theme="0"/>
        <bgColor theme="0"/>
      </patternFill>
    </fill>
    <fill>
      <patternFill patternType="solid">
        <fgColor rgb="FF99CCFF"/>
        <bgColor rgb="FF99CCFF"/>
      </patternFill>
    </fill>
    <fill>
      <patternFill patternType="solid">
        <fgColor theme="4" tint="0.59999389629810485"/>
        <bgColor indexed="64"/>
      </patternFill>
    </fill>
    <fill>
      <patternFill patternType="solid">
        <fgColor rgb="FFC0C0C0"/>
        <bgColor indexed="64"/>
      </patternFill>
    </fill>
    <fill>
      <patternFill patternType="solid">
        <fgColor rgb="FFFFFFCC"/>
        <bgColor indexed="64"/>
      </patternFill>
    </fill>
  </fills>
  <borders count="55">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style="thin">
        <color rgb="FF000000"/>
      </left>
      <right/>
      <top/>
      <bottom style="thin">
        <color rgb="FF000000"/>
      </bottom>
      <diagonal/>
    </border>
    <border>
      <left/>
      <right/>
      <top/>
      <bottom style="thin">
        <color rgb="FF000000"/>
      </bottom>
      <diagonal/>
    </border>
    <border>
      <left/>
      <right/>
      <top/>
      <bottom style="thin">
        <color rgb="FF000000"/>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thin">
        <color rgb="FF000000"/>
      </top>
      <bottom style="thin">
        <color rgb="FF000000"/>
      </bottom>
      <diagonal/>
    </border>
    <border>
      <left/>
      <right style="thin">
        <color rgb="FF000000"/>
      </right>
      <top/>
      <bottom style="thin">
        <color rgb="FF000000"/>
      </bottom>
      <diagonal/>
    </border>
    <border>
      <left/>
      <right/>
      <top/>
      <bottom/>
      <diagonal/>
    </border>
    <border>
      <left/>
      <right/>
      <top/>
      <bottom/>
      <diagonal/>
    </border>
    <border>
      <left style="thin">
        <color rgb="FF000000"/>
      </left>
      <right/>
      <top/>
      <bottom style="thin">
        <color rgb="FF000000"/>
      </bottom>
      <diagonal/>
    </border>
    <border>
      <left style="thin">
        <color rgb="FF000000"/>
      </left>
      <right/>
      <top/>
      <bottom style="thin">
        <color rgb="FF000000"/>
      </bottom>
      <diagonal/>
    </border>
    <border>
      <left/>
      <right style="thin">
        <color rgb="FF000000"/>
      </right>
      <top/>
      <bottom style="thin">
        <color rgb="FF000000"/>
      </bottom>
      <diagonal/>
    </border>
    <border>
      <left/>
      <right/>
      <top style="thin">
        <color rgb="FF000000"/>
      </top>
      <bottom/>
      <diagonal/>
    </border>
    <border>
      <left/>
      <right/>
      <top style="thin">
        <color rgb="FF000000"/>
      </top>
      <bottom/>
      <diagonal/>
    </border>
    <border>
      <left/>
      <right style="thin">
        <color rgb="FF000000"/>
      </right>
      <top style="thin">
        <color rgb="FF000000"/>
      </top>
      <bottom/>
      <diagonal/>
    </border>
    <border>
      <left style="medium">
        <color indexed="64"/>
      </left>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bottom/>
      <diagonal/>
    </border>
    <border>
      <left/>
      <right/>
      <top style="thin">
        <color indexed="64"/>
      </top>
      <bottom/>
      <diagonal/>
    </border>
    <border>
      <left/>
      <right style="medium">
        <color indexed="64"/>
      </right>
      <top style="thin">
        <color indexed="64"/>
      </top>
      <bottom/>
      <diagonal/>
    </border>
    <border>
      <left/>
      <right style="medium">
        <color indexed="64"/>
      </right>
      <top/>
      <bottom/>
      <diagonal/>
    </border>
    <border>
      <left style="medium">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medium">
        <color indexed="64"/>
      </left>
      <right/>
      <top style="thin">
        <color indexed="64"/>
      </top>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bottom/>
      <diagonal/>
    </border>
    <border>
      <left style="thin">
        <color auto="1"/>
      </left>
      <right/>
      <top style="thin">
        <color indexed="64"/>
      </top>
      <bottom/>
      <diagonal/>
    </border>
    <border>
      <left style="thin">
        <color auto="1"/>
      </left>
      <right style="thin">
        <color auto="1"/>
      </right>
      <top style="thin">
        <color indexed="64"/>
      </top>
      <bottom/>
      <diagonal/>
    </border>
    <border>
      <left style="thin">
        <color indexed="64"/>
      </left>
      <right style="thin">
        <color indexed="64"/>
      </right>
      <top style="thin">
        <color indexed="64"/>
      </top>
      <bottom style="thin">
        <color auto="1"/>
      </bottom>
      <diagonal/>
    </border>
    <border>
      <left style="thin">
        <color auto="1"/>
      </left>
      <right style="thin">
        <color auto="1"/>
      </right>
      <top/>
      <bottom style="thin">
        <color indexed="64"/>
      </bottom>
      <diagonal/>
    </border>
  </borders>
  <cellStyleXfs count="2">
    <xf numFmtId="0" fontId="0" fillId="0" borderId="0"/>
    <xf numFmtId="0" fontId="15" fillId="0" borderId="19"/>
  </cellStyleXfs>
  <cellXfs count="205">
    <xf numFmtId="0" fontId="0" fillId="0" borderId="0" xfId="0" applyFont="1" applyAlignment="1"/>
    <xf numFmtId="3" fontId="5" fillId="4" borderId="10" xfId="0" applyNumberFormat="1" applyFont="1" applyFill="1" applyBorder="1" applyAlignment="1">
      <alignment horizontal="center" vertical="center" wrapText="1"/>
    </xf>
    <xf numFmtId="3" fontId="5" fillId="4" borderId="10" xfId="0" applyNumberFormat="1" applyFont="1" applyFill="1" applyBorder="1" applyAlignment="1">
      <alignment vertical="center" wrapText="1"/>
    </xf>
    <xf numFmtId="3" fontId="5" fillId="4" borderId="11" xfId="0" applyNumberFormat="1" applyFont="1" applyFill="1" applyBorder="1" applyAlignment="1">
      <alignment horizontal="center" vertical="center" wrapText="1"/>
    </xf>
    <xf numFmtId="3" fontId="5" fillId="4" borderId="12" xfId="0" applyNumberFormat="1" applyFont="1" applyFill="1" applyBorder="1" applyAlignment="1">
      <alignment horizontal="center" vertical="center" wrapText="1"/>
    </xf>
    <xf numFmtId="0" fontId="6" fillId="5" borderId="10" xfId="0" applyFont="1" applyFill="1" applyBorder="1" applyAlignment="1">
      <alignment vertical="center" wrapText="1"/>
    </xf>
    <xf numFmtId="0" fontId="7" fillId="0" borderId="13" xfId="0" applyFont="1" applyBorder="1" applyAlignment="1">
      <alignment horizontal="center" vertical="center"/>
    </xf>
    <xf numFmtId="0" fontId="7" fillId="0" borderId="13" xfId="0" applyFont="1" applyBorder="1" applyAlignment="1">
      <alignment horizontal="left" vertical="center" wrapText="1"/>
    </xf>
    <xf numFmtId="0" fontId="7" fillId="0" borderId="10" xfId="0" applyFont="1" applyBorder="1" applyAlignment="1">
      <alignment horizontal="center" vertical="center"/>
    </xf>
    <xf numFmtId="2" fontId="7" fillId="6" borderId="10" xfId="0" applyNumberFormat="1" applyFont="1" applyFill="1" applyBorder="1" applyAlignment="1">
      <alignment horizontal="center" vertical="center"/>
    </xf>
    <xf numFmtId="2" fontId="7" fillId="0" borderId="10" xfId="0" applyNumberFormat="1" applyFont="1" applyBorder="1" applyAlignment="1">
      <alignment horizontal="center" vertical="center" wrapText="1"/>
    </xf>
    <xf numFmtId="2" fontId="8" fillId="0" borderId="14" xfId="0" applyNumberFormat="1" applyFont="1" applyBorder="1" applyAlignment="1">
      <alignment horizontal="center" vertical="center" wrapText="1"/>
    </xf>
    <xf numFmtId="0" fontId="1" fillId="6" borderId="10" xfId="0" applyFont="1" applyFill="1" applyBorder="1" applyAlignment="1">
      <alignment vertical="center" wrapText="1"/>
    </xf>
    <xf numFmtId="0" fontId="9" fillId="0" borderId="0" xfId="0" applyFont="1"/>
    <xf numFmtId="49" fontId="7" fillId="0" borderId="14" xfId="0" applyNumberFormat="1" applyFont="1" applyBorder="1" applyAlignment="1">
      <alignment horizontal="left" vertical="center" wrapText="1"/>
    </xf>
    <xf numFmtId="0" fontId="1" fillId="5" borderId="10" xfId="0" applyFont="1" applyFill="1" applyBorder="1"/>
    <xf numFmtId="0" fontId="7" fillId="0" borderId="13" xfId="0" applyFont="1" applyBorder="1" applyAlignment="1">
      <alignment horizontal="center" vertical="center" wrapText="1"/>
    </xf>
    <xf numFmtId="0" fontId="1" fillId="5" borderId="10" xfId="0" applyFont="1" applyFill="1" applyBorder="1" applyAlignment="1">
      <alignment wrapText="1"/>
    </xf>
    <xf numFmtId="0" fontId="7" fillId="0" borderId="10" xfId="0" applyFont="1" applyBorder="1" applyAlignment="1">
      <alignment horizontal="center" vertical="center" wrapText="1"/>
    </xf>
    <xf numFmtId="0" fontId="1" fillId="6" borderId="10" xfId="0" applyFont="1" applyFill="1" applyBorder="1" applyAlignment="1">
      <alignment wrapText="1"/>
    </xf>
    <xf numFmtId="0" fontId="7" fillId="0" borderId="13" xfId="0" applyFont="1" applyBorder="1" applyAlignment="1">
      <alignment horizontal="left" vertical="center" wrapText="1"/>
    </xf>
    <xf numFmtId="0" fontId="7" fillId="0" borderId="10" xfId="0" applyFont="1" applyBorder="1" applyAlignment="1">
      <alignment horizontal="center" vertical="center"/>
    </xf>
    <xf numFmtId="0" fontId="7" fillId="0" borderId="15" xfId="0" applyFont="1" applyBorder="1" applyAlignment="1">
      <alignment horizontal="center" vertical="center" wrapText="1"/>
    </xf>
    <xf numFmtId="0" fontId="10" fillId="0" borderId="16" xfId="0" applyFont="1" applyBorder="1" applyAlignment="1">
      <alignment horizontal="center" vertical="center" wrapText="1"/>
    </xf>
    <xf numFmtId="0" fontId="11" fillId="7" borderId="10" xfId="0" applyFont="1" applyFill="1" applyBorder="1"/>
    <xf numFmtId="0" fontId="11" fillId="7" borderId="10" xfId="0" applyFont="1" applyFill="1" applyBorder="1" applyAlignment="1">
      <alignment horizontal="center" vertical="center" wrapText="1"/>
    </xf>
    <xf numFmtId="0" fontId="11" fillId="7" borderId="10" xfId="0" applyFont="1" applyFill="1" applyBorder="1" applyAlignment="1">
      <alignment horizontal="center"/>
    </xf>
    <xf numFmtId="2" fontId="11" fillId="7" borderId="10" xfId="0" applyNumberFormat="1" applyFont="1" applyFill="1" applyBorder="1" applyAlignment="1">
      <alignment horizontal="center"/>
    </xf>
    <xf numFmtId="0" fontId="11" fillId="7" borderId="17" xfId="0" applyFont="1" applyFill="1" applyBorder="1"/>
    <xf numFmtId="0" fontId="7" fillId="0" borderId="0" xfId="0" applyFont="1"/>
    <xf numFmtId="0" fontId="7" fillId="0" borderId="0" xfId="0" applyFont="1" applyAlignment="1">
      <alignment horizontal="center"/>
    </xf>
    <xf numFmtId="0" fontId="7" fillId="0" borderId="10" xfId="0" applyFont="1" applyBorder="1" applyAlignment="1">
      <alignment horizontal="left" vertical="center" wrapText="1"/>
    </xf>
    <xf numFmtId="0" fontId="7" fillId="0" borderId="20" xfId="0" applyFont="1" applyBorder="1" applyAlignment="1">
      <alignment vertical="center" wrapText="1"/>
    </xf>
    <xf numFmtId="2" fontId="8" fillId="0" borderId="10" xfId="0" applyNumberFormat="1" applyFont="1" applyBorder="1" applyAlignment="1">
      <alignment horizontal="center" vertical="center" wrapText="1"/>
    </xf>
    <xf numFmtId="0" fontId="7" fillId="9" borderId="10" xfId="0" applyFont="1" applyFill="1" applyBorder="1" applyAlignment="1">
      <alignment horizontal="left" vertical="center" wrapText="1"/>
    </xf>
    <xf numFmtId="0" fontId="7" fillId="9" borderId="21" xfId="0" applyFont="1" applyFill="1" applyBorder="1" applyAlignment="1">
      <alignment vertical="center" wrapText="1"/>
    </xf>
    <xf numFmtId="0" fontId="7" fillId="9" borderId="10" xfId="0" applyFont="1" applyFill="1" applyBorder="1" applyAlignment="1">
      <alignment horizontal="center" vertical="center"/>
    </xf>
    <xf numFmtId="2" fontId="7" fillId="9" borderId="10" xfId="0" applyNumberFormat="1" applyFont="1" applyFill="1" applyBorder="1" applyAlignment="1">
      <alignment horizontal="center" vertical="center" wrapText="1"/>
    </xf>
    <xf numFmtId="2" fontId="8" fillId="9" borderId="10" xfId="0" applyNumberFormat="1" applyFont="1" applyFill="1" applyBorder="1" applyAlignment="1">
      <alignment horizontal="center" vertical="center" wrapText="1"/>
    </xf>
    <xf numFmtId="0" fontId="7" fillId="9" borderId="17" xfId="0" applyFont="1" applyFill="1" applyBorder="1" applyAlignment="1">
      <alignment horizontal="left" vertical="center" wrapText="1"/>
    </xf>
    <xf numFmtId="0" fontId="13" fillId="9" borderId="10" xfId="0" applyFont="1" applyFill="1" applyBorder="1" applyAlignment="1">
      <alignment horizontal="center" vertical="center"/>
    </xf>
    <xf numFmtId="0" fontId="13" fillId="0" borderId="10" xfId="0" applyFont="1" applyBorder="1" applyAlignment="1">
      <alignment horizontal="center" vertical="center"/>
    </xf>
    <xf numFmtId="0" fontId="7" fillId="0" borderId="13" xfId="0" applyFont="1" applyBorder="1" applyAlignment="1">
      <alignment vertical="center" wrapText="1"/>
    </xf>
    <xf numFmtId="0" fontId="7" fillId="9" borderId="10" xfId="0" applyFont="1" applyFill="1" applyBorder="1" applyAlignment="1">
      <alignment vertical="center" wrapText="1"/>
    </xf>
    <xf numFmtId="0" fontId="7" fillId="0" borderId="22" xfId="0" applyFont="1" applyBorder="1" applyAlignment="1">
      <alignment horizontal="center" vertical="center"/>
    </xf>
    <xf numFmtId="2" fontId="7" fillId="6" borderId="17" xfId="0" applyNumberFormat="1" applyFont="1" applyFill="1" applyBorder="1" applyAlignment="1">
      <alignment horizontal="center" vertical="center"/>
    </xf>
    <xf numFmtId="2" fontId="7" fillId="0" borderId="22" xfId="0" applyNumberFormat="1" applyFont="1" applyBorder="1" applyAlignment="1">
      <alignment horizontal="center" vertical="center" wrapText="1"/>
    </xf>
    <xf numFmtId="2" fontId="8" fillId="0" borderId="22" xfId="0" applyNumberFormat="1" applyFont="1" applyBorder="1" applyAlignment="1">
      <alignment horizontal="center" vertical="center" wrapText="1"/>
    </xf>
    <xf numFmtId="0" fontId="7" fillId="0" borderId="23" xfId="0" applyFont="1" applyBorder="1" applyAlignment="1">
      <alignment horizontal="left" vertical="center" wrapText="1"/>
    </xf>
    <xf numFmtId="0" fontId="7" fillId="0" borderId="10" xfId="0" applyFont="1" applyBorder="1" applyAlignment="1">
      <alignment vertical="center" wrapText="1"/>
    </xf>
    <xf numFmtId="0" fontId="11" fillId="10" borderId="10" xfId="0" applyFont="1" applyFill="1" applyBorder="1" applyAlignment="1">
      <alignment horizontal="center"/>
    </xf>
    <xf numFmtId="2" fontId="11" fillId="10" borderId="10" xfId="0" applyNumberFormat="1" applyFont="1" applyFill="1" applyBorder="1" applyAlignment="1">
      <alignment horizontal="center"/>
    </xf>
    <xf numFmtId="0" fontId="14" fillId="0" borderId="0" xfId="0" applyFont="1" applyAlignment="1">
      <alignment wrapText="1"/>
    </xf>
    <xf numFmtId="0" fontId="1" fillId="0" borderId="0" xfId="0" applyFont="1" applyAlignment="1">
      <alignment horizontal="left" vertical="center" wrapText="1"/>
    </xf>
    <xf numFmtId="0" fontId="0" fillId="0" borderId="0" xfId="0" applyFont="1" applyAlignment="1"/>
    <xf numFmtId="0" fontId="2" fillId="2" borderId="1" xfId="0" applyFont="1" applyFill="1" applyBorder="1" applyAlignment="1">
      <alignment horizontal="center" vertical="center" wrapText="1"/>
    </xf>
    <xf numFmtId="0" fontId="3" fillId="0" borderId="2" xfId="0" applyFont="1" applyBorder="1"/>
    <xf numFmtId="0" fontId="3" fillId="0" borderId="3" xfId="0" applyFont="1" applyBorder="1"/>
    <xf numFmtId="0" fontId="3" fillId="0" borderId="4" xfId="0" applyFont="1" applyBorder="1"/>
    <xf numFmtId="0" fontId="3" fillId="0" borderId="5" xfId="0" applyFont="1" applyBorder="1"/>
    <xf numFmtId="0" fontId="3" fillId="0" borderId="6" xfId="0" applyFont="1" applyBorder="1"/>
    <xf numFmtId="0" fontId="4" fillId="3" borderId="7" xfId="0" applyFont="1" applyFill="1" applyBorder="1" applyAlignment="1">
      <alignment horizontal="center" vertical="center" wrapText="1"/>
    </xf>
    <xf numFmtId="0" fontId="3" fillId="0" borderId="8" xfId="0" applyFont="1" applyBorder="1"/>
    <xf numFmtId="0" fontId="3" fillId="0" borderId="9" xfId="0" applyFont="1" applyBorder="1"/>
    <xf numFmtId="0" fontId="7" fillId="6" borderId="18" xfId="0" applyFont="1" applyFill="1" applyBorder="1" applyAlignment="1">
      <alignment horizontal="center"/>
    </xf>
    <xf numFmtId="0" fontId="3" fillId="0" borderId="19" xfId="0" applyFont="1" applyBorder="1"/>
    <xf numFmtId="0" fontId="1" fillId="0" borderId="0" xfId="0" applyFont="1" applyAlignment="1">
      <alignment horizontal="center" vertical="center" wrapText="1"/>
    </xf>
    <xf numFmtId="0" fontId="12" fillId="8" borderId="7" xfId="0" applyFont="1" applyFill="1" applyBorder="1" applyAlignment="1">
      <alignment horizontal="center" vertical="center" wrapText="1"/>
    </xf>
    <xf numFmtId="0" fontId="11" fillId="10" borderId="24" xfId="0" applyFont="1" applyFill="1" applyBorder="1" applyAlignment="1">
      <alignment horizontal="center" vertical="center" wrapText="1"/>
    </xf>
    <xf numFmtId="0" fontId="3" fillId="0" borderId="25" xfId="0" applyFont="1" applyBorder="1"/>
    <xf numFmtId="0" fontId="7" fillId="6" borderId="18" xfId="0" applyFont="1" applyFill="1" applyBorder="1" applyAlignment="1">
      <alignment horizontal="center" vertical="center" wrapText="1"/>
    </xf>
    <xf numFmtId="0" fontId="15" fillId="0" borderId="26" xfId="1" applyBorder="1"/>
    <xf numFmtId="0" fontId="16" fillId="0" borderId="27" xfId="1" applyFont="1" applyBorder="1" applyAlignment="1">
      <alignment horizontal="center" vertical="center"/>
    </xf>
    <xf numFmtId="0" fontId="16" fillId="0" borderId="28" xfId="1" applyFont="1" applyBorder="1" applyAlignment="1">
      <alignment horizontal="center" vertical="center"/>
    </xf>
    <xf numFmtId="0" fontId="16" fillId="0" borderId="29" xfId="1" applyFont="1" applyBorder="1" applyAlignment="1">
      <alignment horizontal="center" vertical="center"/>
    </xf>
    <xf numFmtId="0" fontId="15" fillId="0" borderId="19" xfId="1"/>
    <xf numFmtId="0" fontId="15" fillId="0" borderId="30" xfId="1" applyBorder="1"/>
    <xf numFmtId="0" fontId="17" fillId="11" borderId="30" xfId="1" applyFont="1" applyFill="1" applyBorder="1" applyAlignment="1">
      <alignment horizontal="left" vertical="center" indent="1"/>
    </xf>
    <xf numFmtId="49" fontId="18" fillId="11" borderId="19" xfId="1" applyNumberFormat="1" applyFont="1" applyFill="1" applyAlignment="1">
      <alignment horizontal="left" vertical="center"/>
    </xf>
    <xf numFmtId="49" fontId="19" fillId="11" borderId="31" xfId="1" applyNumberFormat="1" applyFont="1" applyFill="1" applyBorder="1" applyAlignment="1">
      <alignment horizontal="center" vertical="center" shrinkToFit="1"/>
    </xf>
    <xf numFmtId="0" fontId="18" fillId="11" borderId="31" xfId="1" applyFont="1" applyFill="1" applyBorder="1" applyAlignment="1">
      <alignment horizontal="center" vertical="center" shrinkToFit="1"/>
    </xf>
    <xf numFmtId="0" fontId="18" fillId="11" borderId="32" xfId="1" applyFont="1" applyFill="1" applyBorder="1" applyAlignment="1">
      <alignment horizontal="center" vertical="center" shrinkToFit="1"/>
    </xf>
    <xf numFmtId="14" fontId="20" fillId="0" borderId="19" xfId="1" applyNumberFormat="1" applyFont="1" applyAlignment="1">
      <alignment horizontal="left"/>
    </xf>
    <xf numFmtId="0" fontId="15" fillId="11" borderId="30" xfId="1" applyFill="1" applyBorder="1" applyAlignment="1">
      <alignment horizontal="left" vertical="center" indent="1"/>
    </xf>
    <xf numFmtId="0" fontId="21" fillId="11" borderId="19" xfId="1" applyFont="1" applyFill="1" applyAlignment="1">
      <alignment horizontal="left" vertical="center"/>
    </xf>
    <xf numFmtId="49" fontId="22" fillId="11" borderId="19" xfId="1" applyNumberFormat="1" applyFont="1" applyFill="1" applyAlignment="1">
      <alignment horizontal="center" vertical="center"/>
    </xf>
    <xf numFmtId="0" fontId="21" fillId="11" borderId="19" xfId="1" applyFont="1" applyFill="1" applyAlignment="1">
      <alignment horizontal="center" vertical="center"/>
    </xf>
    <xf numFmtId="0" fontId="21" fillId="11" borderId="33" xfId="1" applyFont="1" applyFill="1" applyBorder="1" applyAlignment="1">
      <alignment horizontal="center" vertical="center"/>
    </xf>
    <xf numFmtId="0" fontId="15" fillId="12" borderId="34" xfId="1" applyFill="1" applyBorder="1" applyAlignment="1">
      <alignment horizontal="left" vertical="center" indent="1"/>
    </xf>
    <xf numFmtId="0" fontId="15" fillId="12" borderId="35" xfId="1" applyFill="1" applyBorder="1"/>
    <xf numFmtId="49" fontId="21" fillId="12" borderId="35" xfId="1" applyNumberFormat="1" applyFont="1" applyFill="1" applyBorder="1" applyAlignment="1">
      <alignment horizontal="left" vertical="center"/>
    </xf>
    <xf numFmtId="0" fontId="21" fillId="12" borderId="35" xfId="1" applyFont="1" applyFill="1" applyBorder="1"/>
    <xf numFmtId="0" fontId="21" fillId="12" borderId="36" xfId="1" applyFont="1" applyFill="1" applyBorder="1"/>
    <xf numFmtId="0" fontId="15" fillId="0" borderId="30" xfId="1" applyBorder="1" applyAlignment="1">
      <alignment horizontal="left" vertical="center" indent="1"/>
    </xf>
    <xf numFmtId="49" fontId="21" fillId="0" borderId="19" xfId="1" applyNumberFormat="1" applyFont="1" applyAlignment="1">
      <alignment horizontal="left" vertical="center"/>
    </xf>
    <xf numFmtId="0" fontId="21" fillId="0" borderId="19" xfId="1" applyFont="1" applyAlignment="1">
      <alignment vertical="center"/>
    </xf>
    <xf numFmtId="0" fontId="15" fillId="0" borderId="19" xfId="1" applyAlignment="1">
      <alignment horizontal="right" vertical="center"/>
    </xf>
    <xf numFmtId="0" fontId="15" fillId="0" borderId="33" xfId="1" applyBorder="1"/>
    <xf numFmtId="0" fontId="21" fillId="0" borderId="30" xfId="1" applyFont="1" applyBorder="1" applyAlignment="1">
      <alignment horizontal="left" vertical="center" indent="1"/>
    </xf>
    <xf numFmtId="0" fontId="21" fillId="0" borderId="34" xfId="1" applyFont="1" applyBorder="1" applyAlignment="1">
      <alignment horizontal="left" vertical="center" indent="1"/>
    </xf>
    <xf numFmtId="49" fontId="21" fillId="0" borderId="35" xfId="1" applyNumberFormat="1" applyFont="1" applyBorder="1" applyAlignment="1">
      <alignment horizontal="right" vertical="center"/>
    </xf>
    <xf numFmtId="49" fontId="21" fillId="0" borderId="35" xfId="1" applyNumberFormat="1" applyFont="1" applyBorder="1" applyAlignment="1">
      <alignment horizontal="left" vertical="center"/>
    </xf>
    <xf numFmtId="0" fontId="21" fillId="0" borderId="35" xfId="1" applyFont="1" applyBorder="1" applyAlignment="1">
      <alignment vertical="center"/>
    </xf>
    <xf numFmtId="0" fontId="15" fillId="0" borderId="35" xfId="1" applyBorder="1" applyAlignment="1">
      <alignment vertical="center"/>
    </xf>
    <xf numFmtId="0" fontId="15" fillId="0" borderId="36" xfId="1" applyBorder="1"/>
    <xf numFmtId="0" fontId="21" fillId="0" borderId="19" xfId="1" applyFont="1" applyAlignment="1">
      <alignment horizontal="left" vertical="center"/>
    </xf>
    <xf numFmtId="0" fontId="15" fillId="0" borderId="34" xfId="1" applyBorder="1" applyAlignment="1">
      <alignment horizontal="left" indent="1"/>
    </xf>
    <xf numFmtId="0" fontId="21" fillId="0" borderId="35" xfId="1" applyFont="1" applyBorder="1" applyAlignment="1">
      <alignment horizontal="right" vertical="center"/>
    </xf>
    <xf numFmtId="0" fontId="21" fillId="0" borderId="35" xfId="1" applyFont="1" applyBorder="1" applyAlignment="1">
      <alignment horizontal="left" vertical="center"/>
    </xf>
    <xf numFmtId="0" fontId="15" fillId="0" borderId="35" xfId="1" applyBorder="1"/>
    <xf numFmtId="0" fontId="15" fillId="0" borderId="35" xfId="1" applyBorder="1" applyAlignment="1">
      <alignment horizontal="right"/>
    </xf>
    <xf numFmtId="49" fontId="21" fillId="0" borderId="31" xfId="1" applyNumberFormat="1" applyFont="1" applyBorder="1" applyAlignment="1">
      <alignment horizontal="left" vertical="center"/>
    </xf>
    <xf numFmtId="49" fontId="21" fillId="0" borderId="19" xfId="1" applyNumberFormat="1" applyFont="1" applyAlignment="1">
      <alignment horizontal="left" vertical="center"/>
    </xf>
    <xf numFmtId="49" fontId="21" fillId="0" borderId="35" xfId="1" applyNumberFormat="1" applyFont="1" applyBorder="1" applyAlignment="1">
      <alignment horizontal="left" vertical="center"/>
    </xf>
    <xf numFmtId="0" fontId="15" fillId="0" borderId="35" xfId="1" applyBorder="1" applyAlignment="1">
      <alignment horizontal="right" vertical="center"/>
    </xf>
    <xf numFmtId="0" fontId="15" fillId="0" borderId="37" xfId="1" applyBorder="1" applyAlignment="1">
      <alignment horizontal="left" vertical="top" indent="1"/>
    </xf>
    <xf numFmtId="0" fontId="15" fillId="0" borderId="31" xfId="1" applyBorder="1" applyAlignment="1">
      <alignment vertical="top"/>
    </xf>
    <xf numFmtId="0" fontId="21" fillId="0" borderId="31" xfId="1" applyFont="1" applyBorder="1" applyAlignment="1">
      <alignment horizontal="left" vertical="top"/>
    </xf>
    <xf numFmtId="0" fontId="21" fillId="0" borderId="31" xfId="1" applyFont="1" applyBorder="1" applyAlignment="1">
      <alignment vertical="center"/>
    </xf>
    <xf numFmtId="0" fontId="15" fillId="0" borderId="31" xfId="1" applyBorder="1" applyAlignment="1">
      <alignment horizontal="right" vertical="center"/>
    </xf>
    <xf numFmtId="0" fontId="15" fillId="0" borderId="32" xfId="1" applyBorder="1"/>
    <xf numFmtId="0" fontId="15" fillId="0" borderId="35" xfId="1" applyBorder="1" applyAlignment="1">
      <alignment horizontal="left"/>
    </xf>
    <xf numFmtId="1" fontId="15" fillId="0" borderId="35" xfId="1" applyNumberFormat="1" applyBorder="1" applyAlignment="1">
      <alignment horizontal="right" indent="1"/>
    </xf>
    <xf numFmtId="0" fontId="15" fillId="0" borderId="35" xfId="1" applyBorder="1" applyAlignment="1">
      <alignment horizontal="right" indent="1"/>
    </xf>
    <xf numFmtId="0" fontId="15" fillId="0" borderId="36" xfId="1" applyBorder="1" applyAlignment="1">
      <alignment horizontal="right" indent="1"/>
    </xf>
    <xf numFmtId="49" fontId="15" fillId="0" borderId="30" xfId="1" applyNumberFormat="1" applyBorder="1"/>
    <xf numFmtId="49" fontId="15" fillId="0" borderId="38" xfId="1" applyNumberFormat="1" applyBorder="1" applyAlignment="1">
      <alignment horizontal="left" vertical="center" indent="1"/>
    </xf>
    <xf numFmtId="0" fontId="15" fillId="0" borderId="39" xfId="1" applyBorder="1" applyAlignment="1">
      <alignment horizontal="left" vertical="center"/>
    </xf>
    <xf numFmtId="0" fontId="15" fillId="0" borderId="39" xfId="1" applyBorder="1"/>
    <xf numFmtId="4" fontId="23" fillId="0" borderId="40" xfId="1" applyNumberFormat="1" applyFont="1" applyBorder="1" applyAlignment="1">
      <alignment horizontal="right" vertical="center" indent="1"/>
    </xf>
    <xf numFmtId="4" fontId="23" fillId="0" borderId="41" xfId="1" applyNumberFormat="1" applyFont="1" applyBorder="1" applyAlignment="1">
      <alignment horizontal="right" vertical="center" indent="1"/>
    </xf>
    <xf numFmtId="4" fontId="23" fillId="0" borderId="42" xfId="1" applyNumberFormat="1" applyFont="1" applyBorder="1" applyAlignment="1">
      <alignment horizontal="right" vertical="center" indent="1"/>
    </xf>
    <xf numFmtId="0" fontId="21" fillId="0" borderId="38" xfId="1" applyFont="1" applyBorder="1" applyAlignment="1">
      <alignment horizontal="left" vertical="center" indent="1"/>
    </xf>
    <xf numFmtId="0" fontId="21" fillId="0" borderId="39" xfId="1" applyFont="1" applyBorder="1" applyAlignment="1">
      <alignment horizontal="left" vertical="center"/>
    </xf>
    <xf numFmtId="0" fontId="21" fillId="0" borderId="39" xfId="1" applyFont="1" applyBorder="1"/>
    <xf numFmtId="4" fontId="24" fillId="0" borderId="40" xfId="1" applyNumberFormat="1" applyFont="1" applyBorder="1" applyAlignment="1">
      <alignment horizontal="right" vertical="center" indent="1"/>
    </xf>
    <xf numFmtId="4" fontId="24" fillId="0" borderId="41" xfId="1" applyNumberFormat="1" applyFont="1" applyBorder="1" applyAlignment="1">
      <alignment horizontal="right" vertical="center" indent="1"/>
    </xf>
    <xf numFmtId="4" fontId="24" fillId="0" borderId="42" xfId="1" applyNumberFormat="1" applyFont="1" applyBorder="1" applyAlignment="1">
      <alignment horizontal="right" vertical="center" indent="1"/>
    </xf>
    <xf numFmtId="0" fontId="15" fillId="0" borderId="38" xfId="1" applyBorder="1" applyAlignment="1">
      <alignment horizontal="left" indent="1"/>
    </xf>
    <xf numFmtId="1" fontId="21" fillId="0" borderId="39" xfId="1" applyNumberFormat="1" applyFont="1" applyBorder="1" applyAlignment="1">
      <alignment horizontal="right" vertical="center"/>
    </xf>
    <xf numFmtId="0" fontId="15" fillId="0" borderId="39" xfId="1" applyBorder="1" applyAlignment="1">
      <alignment horizontal="left" vertical="center" indent="1"/>
    </xf>
    <xf numFmtId="0" fontId="21" fillId="0" borderId="39" xfId="1" applyFont="1" applyBorder="1" applyAlignment="1">
      <alignment vertical="center"/>
    </xf>
    <xf numFmtId="49" fontId="15" fillId="0" borderId="42" xfId="1" applyNumberFormat="1" applyBorder="1" applyAlignment="1">
      <alignment horizontal="left" vertical="center"/>
    </xf>
    <xf numFmtId="0" fontId="15" fillId="0" borderId="38" xfId="1" applyBorder="1" applyAlignment="1">
      <alignment horizontal="left" vertical="center" indent="1"/>
    </xf>
    <xf numFmtId="1" fontId="21" fillId="0" borderId="40" xfId="1" applyNumberFormat="1" applyFont="1" applyBorder="1" applyAlignment="1">
      <alignment horizontal="right" vertical="center"/>
    </xf>
    <xf numFmtId="4" fontId="24" fillId="0" borderId="40" xfId="1" applyNumberFormat="1" applyFont="1" applyBorder="1" applyAlignment="1">
      <alignment vertical="center"/>
    </xf>
    <xf numFmtId="4" fontId="24" fillId="0" borderId="39" xfId="1" applyNumberFormat="1" applyFont="1" applyBorder="1" applyAlignment="1">
      <alignment vertical="center"/>
    </xf>
    <xf numFmtId="4" fontId="24" fillId="0" borderId="40" xfId="1" applyNumberFormat="1" applyFont="1" applyBorder="1" applyAlignment="1">
      <alignment horizontal="right" vertical="center"/>
    </xf>
    <xf numFmtId="4" fontId="24" fillId="0" borderId="39" xfId="1" applyNumberFormat="1" applyFont="1" applyBorder="1" applyAlignment="1">
      <alignment horizontal="right" vertical="center"/>
    </xf>
    <xf numFmtId="0" fontId="15" fillId="0" borderId="34" xfId="1" applyBorder="1" applyAlignment="1">
      <alignment horizontal="left" vertical="center" indent="1"/>
    </xf>
    <xf numFmtId="0" fontId="15" fillId="0" borderId="35" xfId="1" applyBorder="1" applyAlignment="1">
      <alignment horizontal="left" vertical="center"/>
    </xf>
    <xf numFmtId="1" fontId="21" fillId="0" borderId="43" xfId="1" applyNumberFormat="1" applyFont="1" applyBorder="1" applyAlignment="1">
      <alignment horizontal="right" vertical="center"/>
    </xf>
    <xf numFmtId="0" fontId="15" fillId="0" borderId="35" xfId="1" applyBorder="1" applyAlignment="1">
      <alignment horizontal="left" vertical="center" indent="1"/>
    </xf>
    <xf numFmtId="4" fontId="24" fillId="0" borderId="43" xfId="1" applyNumberFormat="1" applyFont="1" applyBorder="1" applyAlignment="1">
      <alignment horizontal="right" vertical="center"/>
    </xf>
    <xf numFmtId="4" fontId="24" fillId="0" borderId="35" xfId="1" applyNumberFormat="1" applyFont="1" applyBorder="1" applyAlignment="1">
      <alignment horizontal="right" vertical="center"/>
    </xf>
    <xf numFmtId="49" fontId="15" fillId="0" borderId="36" xfId="1" applyNumberFormat="1" applyBorder="1" applyAlignment="1">
      <alignment horizontal="left" vertical="center"/>
    </xf>
    <xf numFmtId="0" fontId="19" fillId="12" borderId="44" xfId="1" applyFont="1" applyFill="1" applyBorder="1" applyAlignment="1">
      <alignment horizontal="left" vertical="center" indent="1"/>
    </xf>
    <xf numFmtId="0" fontId="22" fillId="12" borderId="45" xfId="1" applyFont="1" applyFill="1" applyBorder="1" applyAlignment="1">
      <alignment horizontal="left" vertical="center"/>
    </xf>
    <xf numFmtId="0" fontId="15" fillId="12" borderId="45" xfId="1" applyFill="1" applyBorder="1" applyAlignment="1">
      <alignment horizontal="left" vertical="center"/>
    </xf>
    <xf numFmtId="4" fontId="19" fillId="12" borderId="45" xfId="1" applyNumberFormat="1" applyFont="1" applyFill="1" applyBorder="1" applyAlignment="1">
      <alignment horizontal="left" vertical="center"/>
    </xf>
    <xf numFmtId="4" fontId="25" fillId="12" borderId="45" xfId="1" applyNumberFormat="1" applyFont="1" applyFill="1" applyBorder="1" applyAlignment="1">
      <alignment horizontal="right" vertical="center"/>
    </xf>
    <xf numFmtId="2" fontId="25" fillId="12" borderId="45" xfId="1" applyNumberFormat="1" applyFont="1" applyFill="1" applyBorder="1" applyAlignment="1">
      <alignment horizontal="right" vertical="center"/>
    </xf>
    <xf numFmtId="49" fontId="15" fillId="12" borderId="46" xfId="1" applyNumberFormat="1" applyFill="1" applyBorder="1" applyAlignment="1">
      <alignment horizontal="left" vertical="center"/>
    </xf>
    <xf numFmtId="0" fontId="19" fillId="11" borderId="44" xfId="1" applyFont="1" applyFill="1" applyBorder="1" applyAlignment="1">
      <alignment horizontal="left" vertical="center" indent="1"/>
    </xf>
    <xf numFmtId="0" fontId="15" fillId="11" borderId="45" xfId="1" applyFill="1" applyBorder="1"/>
    <xf numFmtId="4" fontId="25" fillId="11" borderId="45" xfId="1" applyNumberFormat="1" applyFont="1" applyFill="1" applyBorder="1" applyAlignment="1">
      <alignment horizontal="right" vertical="center"/>
    </xf>
    <xf numFmtId="49" fontId="21" fillId="11" borderId="46" xfId="1" applyNumberFormat="1" applyFont="1" applyFill="1" applyBorder="1" applyAlignment="1">
      <alignment horizontal="left" vertical="center"/>
    </xf>
    <xf numFmtId="0" fontId="15" fillId="0" borderId="33" xfId="1" applyBorder="1" applyAlignment="1">
      <alignment horizontal="right"/>
    </xf>
    <xf numFmtId="0" fontId="15" fillId="0" borderId="30" xfId="1" applyBorder="1" applyAlignment="1">
      <alignment horizontal="right"/>
    </xf>
    <xf numFmtId="0" fontId="15" fillId="0" borderId="19" xfId="1" applyAlignment="1">
      <alignment horizontal="center" vertical="center"/>
    </xf>
    <xf numFmtId="0" fontId="21" fillId="0" borderId="35" xfId="1" applyFont="1" applyBorder="1" applyAlignment="1">
      <alignment vertical="top"/>
    </xf>
    <xf numFmtId="14" fontId="21" fillId="0" borderId="35" xfId="1" applyNumberFormat="1" applyFont="1" applyBorder="1" applyAlignment="1">
      <alignment horizontal="center" vertical="top"/>
    </xf>
    <xf numFmtId="0" fontId="21" fillId="0" borderId="30" xfId="1" applyFont="1" applyBorder="1"/>
    <xf numFmtId="0" fontId="21" fillId="0" borderId="19" xfId="1" applyFont="1"/>
    <xf numFmtId="0" fontId="21" fillId="0" borderId="35" xfId="1" applyFont="1" applyBorder="1" applyAlignment="1">
      <alignment horizontal="center"/>
    </xf>
    <xf numFmtId="0" fontId="21" fillId="0" borderId="33" xfId="1" applyFont="1" applyBorder="1" applyAlignment="1">
      <alignment horizontal="right"/>
    </xf>
    <xf numFmtId="0" fontId="15" fillId="0" borderId="31" xfId="1" applyBorder="1" applyAlignment="1">
      <alignment horizontal="center"/>
    </xf>
    <xf numFmtId="0" fontId="15" fillId="0" borderId="19" xfId="1" applyAlignment="1">
      <alignment horizontal="center"/>
    </xf>
    <xf numFmtId="0" fontId="15" fillId="0" borderId="47" xfId="1" applyBorder="1"/>
    <xf numFmtId="0" fontId="15" fillId="0" borderId="48" xfId="1" applyBorder="1"/>
    <xf numFmtId="0" fontId="15" fillId="0" borderId="49" xfId="1" applyBorder="1" applyAlignment="1">
      <alignment horizontal="right"/>
    </xf>
    <xf numFmtId="0" fontId="19" fillId="0" borderId="19" xfId="1" applyFont="1" applyAlignment="1">
      <alignment horizontal="left"/>
    </xf>
    <xf numFmtId="0" fontId="16" fillId="0" borderId="19" xfId="1" applyFont="1" applyAlignment="1">
      <alignment horizontal="center"/>
    </xf>
    <xf numFmtId="0" fontId="16" fillId="0" borderId="19" xfId="1" applyFont="1" applyAlignment="1">
      <alignment horizontal="center" shrinkToFit="1"/>
    </xf>
    <xf numFmtId="3" fontId="15" fillId="0" borderId="50" xfId="1" applyNumberFormat="1" applyBorder="1"/>
    <xf numFmtId="3" fontId="26" fillId="12" borderId="51" xfId="1" applyNumberFormat="1" applyFont="1" applyFill="1" applyBorder="1" applyAlignment="1">
      <alignment vertical="center"/>
    </xf>
    <xf numFmtId="3" fontId="26" fillId="12" borderId="31" xfId="1" applyNumberFormat="1" applyFont="1" applyFill="1" applyBorder="1" applyAlignment="1">
      <alignment vertical="center"/>
    </xf>
    <xf numFmtId="3" fontId="26" fillId="12" borderId="31" xfId="1" applyNumberFormat="1" applyFont="1" applyFill="1" applyBorder="1" applyAlignment="1">
      <alignment vertical="center" wrapText="1"/>
    </xf>
    <xf numFmtId="3" fontId="27" fillId="12" borderId="52" xfId="1" applyNumberFormat="1" applyFont="1" applyFill="1" applyBorder="1" applyAlignment="1">
      <alignment horizontal="center" vertical="center" wrapText="1" shrinkToFit="1"/>
    </xf>
    <xf numFmtId="3" fontId="26" fillId="12" borderId="52" xfId="1" applyNumberFormat="1" applyFont="1" applyFill="1" applyBorder="1" applyAlignment="1">
      <alignment horizontal="center" vertical="center" wrapText="1" shrinkToFit="1"/>
    </xf>
    <xf numFmtId="3" fontId="26" fillId="12" borderId="52" xfId="1" applyNumberFormat="1" applyFont="1" applyFill="1" applyBorder="1" applyAlignment="1">
      <alignment horizontal="center" vertical="center" wrapText="1"/>
    </xf>
    <xf numFmtId="3" fontId="15" fillId="0" borderId="40" xfId="1" applyNumberFormat="1" applyBorder="1"/>
    <xf numFmtId="3" fontId="15" fillId="0" borderId="39" xfId="1" applyNumberFormat="1" applyBorder="1"/>
    <xf numFmtId="3" fontId="15" fillId="0" borderId="39" xfId="1" applyNumberFormat="1" applyBorder="1" applyAlignment="1">
      <alignment wrapText="1"/>
    </xf>
    <xf numFmtId="3" fontId="20" fillId="0" borderId="53" xfId="1" applyNumberFormat="1" applyFont="1" applyBorder="1" applyAlignment="1">
      <alignment horizontal="right" wrapText="1" shrinkToFit="1"/>
    </xf>
    <xf numFmtId="3" fontId="20" fillId="0" borderId="53" xfId="1" applyNumberFormat="1" applyFont="1" applyBorder="1" applyAlignment="1">
      <alignment horizontal="right" shrinkToFit="1"/>
    </xf>
    <xf numFmtId="3" fontId="15" fillId="0" borderId="53" xfId="1" applyNumberFormat="1" applyBorder="1" applyAlignment="1">
      <alignment shrinkToFit="1"/>
    </xf>
    <xf numFmtId="3" fontId="15" fillId="0" borderId="53" xfId="1" applyNumberFormat="1" applyBorder="1"/>
    <xf numFmtId="3" fontId="15" fillId="13" borderId="40" xfId="1" applyNumberFormat="1" applyFill="1" applyBorder="1"/>
    <xf numFmtId="3" fontId="15" fillId="13" borderId="39" xfId="1" applyNumberFormat="1" applyFill="1" applyBorder="1"/>
    <xf numFmtId="3" fontId="15" fillId="13" borderId="41" xfId="1" applyNumberFormat="1" applyFill="1" applyBorder="1"/>
    <xf numFmtId="3" fontId="15" fillId="13" borderId="54" xfId="1" applyNumberFormat="1" applyFill="1" applyBorder="1" applyAlignment="1">
      <alignment wrapText="1" shrinkToFit="1"/>
    </xf>
    <xf numFmtId="3" fontId="15" fillId="13" borderId="54" xfId="1" applyNumberFormat="1" applyFill="1" applyBorder="1" applyAlignment="1">
      <alignment shrinkToFit="1"/>
    </xf>
    <xf numFmtId="3" fontId="15" fillId="13" borderId="54" xfId="1" applyNumberFormat="1" applyFill="1" applyBorder="1"/>
    <xf numFmtId="4" fontId="15" fillId="0" borderId="19" xfId="1" applyNumberFormat="1"/>
  </cellXfs>
  <cellStyles count="2">
    <cellStyle name="Normální" xfId="0" builtinId="0"/>
    <cellStyle name="Normální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customschemas.google.com/relationships/workbookmetadata" Target="metadata"/><Relationship Id="rId3" Type="http://schemas.openxmlformats.org/officeDocument/2006/relationships/worksheet" Target="worksheets/sheet3.xml"/><Relationship Id="rId7" Type="http://schemas.openxmlformats.org/officeDocument/2006/relationships/externalLink" Target="externalLinks/externalLink4.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3.xml"/><Relationship Id="rId11" Type="http://schemas.openxmlformats.org/officeDocument/2006/relationships/sharedStrings" Target="sharedStrings.xml"/><Relationship Id="rId5" Type="http://schemas.openxmlformats.org/officeDocument/2006/relationships/externalLink" Target="externalLinks/externalLink2.xml"/><Relationship Id="rId10" Type="http://schemas.openxmlformats.org/officeDocument/2006/relationships/styles" Target="styles.xml"/><Relationship Id="rId4" Type="http://schemas.openxmlformats.org/officeDocument/2006/relationships/externalLink" Target="externalLinks/externalLink1.xml"/><Relationship Id="rId9"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w0321kou\AppData\Local\Temp\Temp1_VZ%2014_21_Projektov&#225;%20dokumentace.zip\VZ%2014_21_Projektov&#225;%20dokumentace\.rozpo&#269;et_v&#253;kaz%20v&#253;m&#283;r\VV_Celkovy_MS_Lumumby.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Program%20Files\Stavitel++\Templates\Rozpocty\Sablona.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BUILDpowerS\Templates\Rozpocty\Sablona.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w0321kou/Plocha/Z&#352;%20F%20Formana%2045%20ITI-PD/Konektivita/Z&#352;%20Formana_OVA_konektivita_v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okyny pro vyplnění"/>
      <sheetName val="Stavba"/>
      <sheetName val="VzorPolozky"/>
      <sheetName val="1 1 Pol"/>
      <sheetName val="1 2 Pol"/>
      <sheetName val="Celková rek. SoD+Kup. smlouva"/>
    </sheetNames>
    <sheetDataSet>
      <sheetData sheetId="0" refreshError="1"/>
      <sheetData sheetId="1">
        <row r="23">
          <cell r="G23">
            <v>0</v>
          </cell>
        </row>
        <row r="24">
          <cell r="G24">
            <v>0</v>
          </cell>
        </row>
        <row r="25">
          <cell r="G25">
            <v>0</v>
          </cell>
        </row>
        <row r="26">
          <cell r="G26">
            <v>0</v>
          </cell>
        </row>
        <row r="29">
          <cell r="G29">
            <v>0</v>
          </cell>
          <cell r="J29" t="str">
            <v>CZK</v>
          </cell>
        </row>
      </sheetData>
      <sheetData sheetId="2" refreshError="1"/>
      <sheetData sheetId="3"/>
      <sheetData sheetId="4"/>
      <sheetData sheetId="5"/>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í list"/>
      <sheetName val="Rekapitulace"/>
      <sheetName val="VzorPolozky"/>
    </sheetNames>
    <sheetDataSet>
      <sheetData sheetId="0"/>
      <sheetData sheetId="1" refreshError="1"/>
      <sheetData sheetId="2"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í list"/>
      <sheetName val="Rekapitulace"/>
      <sheetName val="VzorPolozky"/>
    </sheetNames>
    <sheetDataSet>
      <sheetData sheetId="0"/>
      <sheetData sheetId="1" refreshError="1"/>
      <sheetData sheetId="2"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kapitulace"/>
      <sheetName val="KONEKTIVITA"/>
      <sheetName val="SLP"/>
    </sheetNames>
    <sheetDataSet>
      <sheetData sheetId="0"/>
      <sheetData sheetId="1"/>
      <sheetData sheetId="2"/>
    </sheetDataSet>
  </externalBook>
</externalLink>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66FF66"/>
  </sheetPr>
  <dimension ref="A1:O40"/>
  <sheetViews>
    <sheetView showGridLines="0" tabSelected="1" topLeftCell="B1" zoomScaleNormal="100" zoomScaleSheetLayoutView="75" workbookViewId="0">
      <selection activeCell="I18" sqref="I18:J18"/>
    </sheetView>
  </sheetViews>
  <sheetFormatPr defaultColWidth="9" defaultRowHeight="12.75" x14ac:dyDescent="0.2"/>
  <cols>
    <col min="1" max="1" width="8.42578125" style="75" hidden="1" customWidth="1"/>
    <col min="2" max="2" width="9.140625" style="75" customWidth="1"/>
    <col min="3" max="3" width="7.42578125" style="75" customWidth="1"/>
    <col min="4" max="4" width="13.42578125" style="75" customWidth="1"/>
    <col min="5" max="5" width="12.140625" style="75" customWidth="1"/>
    <col min="6" max="6" width="11.42578125" style="75" customWidth="1"/>
    <col min="7" max="9" width="12.7109375" style="75" customWidth="1"/>
    <col min="10" max="10" width="6.7109375" style="75" customWidth="1"/>
    <col min="11" max="11" width="4.28515625" style="75" customWidth="1"/>
    <col min="12" max="15" width="10.7109375" style="75" customWidth="1"/>
    <col min="16" max="51" width="9" style="75"/>
    <col min="52" max="52" width="92.42578125" style="75" customWidth="1"/>
    <col min="53" max="16384" width="9" style="75"/>
  </cols>
  <sheetData>
    <row r="1" spans="1:15" ht="33.75" customHeight="1" x14ac:dyDescent="0.2">
      <c r="A1" s="71" t="s">
        <v>90</v>
      </c>
      <c r="B1" s="72" t="s">
        <v>91</v>
      </c>
      <c r="C1" s="73"/>
      <c r="D1" s="73"/>
      <c r="E1" s="73"/>
      <c r="F1" s="73"/>
      <c r="G1" s="73"/>
      <c r="H1" s="73"/>
      <c r="I1" s="73"/>
      <c r="J1" s="74"/>
    </row>
    <row r="2" spans="1:15" ht="23.25" customHeight="1" x14ac:dyDescent="0.2">
      <c r="A2" s="76"/>
      <c r="B2" s="77" t="s">
        <v>92</v>
      </c>
      <c r="C2" s="78"/>
      <c r="D2" s="79" t="s">
        <v>128</v>
      </c>
      <c r="E2" s="80"/>
      <c r="F2" s="80"/>
      <c r="G2" s="80"/>
      <c r="H2" s="80"/>
      <c r="I2" s="80"/>
      <c r="J2" s="81"/>
      <c r="O2" s="82"/>
    </row>
    <row r="3" spans="1:15" ht="23.25" customHeight="1" x14ac:dyDescent="0.2">
      <c r="A3" s="76"/>
      <c r="B3" s="83" t="s">
        <v>94</v>
      </c>
      <c r="C3" s="84"/>
      <c r="D3" s="85" t="s">
        <v>129</v>
      </c>
      <c r="E3" s="86"/>
      <c r="F3" s="86"/>
      <c r="G3" s="86"/>
      <c r="H3" s="86"/>
      <c r="I3" s="86"/>
      <c r="J3" s="87"/>
    </row>
    <row r="4" spans="1:15" ht="23.25" hidden="1" customHeight="1" x14ac:dyDescent="0.2">
      <c r="A4" s="76"/>
      <c r="B4" s="88" t="s">
        <v>95</v>
      </c>
      <c r="C4" s="89"/>
      <c r="D4" s="90"/>
      <c r="E4" s="90"/>
      <c r="F4" s="91"/>
      <c r="G4" s="91"/>
      <c r="H4" s="91"/>
      <c r="I4" s="91"/>
      <c r="J4" s="92"/>
    </row>
    <row r="5" spans="1:15" ht="24" customHeight="1" x14ac:dyDescent="0.2">
      <c r="A5" s="76"/>
      <c r="B5" s="93" t="s">
        <v>96</v>
      </c>
      <c r="D5" s="94"/>
      <c r="E5" s="95"/>
      <c r="F5" s="95"/>
      <c r="G5" s="95"/>
      <c r="H5" s="96" t="s">
        <v>97</v>
      </c>
      <c r="I5" s="94"/>
      <c r="J5" s="97"/>
    </row>
    <row r="6" spans="1:15" ht="15.75" customHeight="1" x14ac:dyDescent="0.2">
      <c r="A6" s="76"/>
      <c r="B6" s="98"/>
      <c r="C6" s="95"/>
      <c r="D6" s="94"/>
      <c r="E6" s="95"/>
      <c r="F6" s="95"/>
      <c r="G6" s="95"/>
      <c r="H6" s="96" t="s">
        <v>98</v>
      </c>
      <c r="I6" s="94"/>
      <c r="J6" s="97"/>
    </row>
    <row r="7" spans="1:15" ht="15.75" customHeight="1" x14ac:dyDescent="0.2">
      <c r="A7" s="76"/>
      <c r="B7" s="99"/>
      <c r="C7" s="100"/>
      <c r="D7" s="101"/>
      <c r="E7" s="102"/>
      <c r="F7" s="102"/>
      <c r="G7" s="102"/>
      <c r="H7" s="103"/>
      <c r="I7" s="102"/>
      <c r="J7" s="104"/>
    </row>
    <row r="8" spans="1:15" ht="24" hidden="1" customHeight="1" x14ac:dyDescent="0.2">
      <c r="A8" s="76"/>
      <c r="B8" s="93" t="s">
        <v>99</v>
      </c>
      <c r="D8" s="105"/>
      <c r="H8" s="96" t="s">
        <v>97</v>
      </c>
      <c r="I8" s="105"/>
      <c r="J8" s="97"/>
    </row>
    <row r="9" spans="1:15" ht="15.75" hidden="1" customHeight="1" x14ac:dyDescent="0.2">
      <c r="A9" s="76"/>
      <c r="B9" s="76"/>
      <c r="D9" s="105"/>
      <c r="H9" s="96" t="s">
        <v>98</v>
      </c>
      <c r="I9" s="105"/>
      <c r="J9" s="97"/>
    </row>
    <row r="10" spans="1:15" ht="15.75" hidden="1" customHeight="1" x14ac:dyDescent="0.2">
      <c r="A10" s="76"/>
      <c r="B10" s="106"/>
      <c r="C10" s="107"/>
      <c r="D10" s="108"/>
      <c r="E10" s="103"/>
      <c r="F10" s="103"/>
      <c r="G10" s="109"/>
      <c r="H10" s="109"/>
      <c r="I10" s="110"/>
      <c r="J10" s="104"/>
    </row>
    <row r="11" spans="1:15" ht="24" customHeight="1" x14ac:dyDescent="0.2">
      <c r="A11" s="76"/>
      <c r="B11" s="93" t="s">
        <v>100</v>
      </c>
      <c r="D11" s="111"/>
      <c r="E11" s="111"/>
      <c r="F11" s="111"/>
      <c r="G11" s="111"/>
      <c r="H11" s="96" t="s">
        <v>97</v>
      </c>
      <c r="I11" s="94"/>
      <c r="J11" s="97"/>
    </row>
    <row r="12" spans="1:15" ht="15.75" customHeight="1" x14ac:dyDescent="0.2">
      <c r="A12" s="76"/>
      <c r="B12" s="98"/>
      <c r="C12" s="95"/>
      <c r="D12" s="112"/>
      <c r="E12" s="112"/>
      <c r="F12" s="112"/>
      <c r="G12" s="112"/>
      <c r="H12" s="96" t="s">
        <v>98</v>
      </c>
      <c r="I12" s="94"/>
      <c r="J12" s="97"/>
    </row>
    <row r="13" spans="1:15" ht="15.75" customHeight="1" x14ac:dyDescent="0.2">
      <c r="A13" s="76"/>
      <c r="B13" s="99"/>
      <c r="C13" s="100"/>
      <c r="D13" s="113"/>
      <c r="E13" s="113"/>
      <c r="F13" s="113"/>
      <c r="G13" s="113"/>
      <c r="H13" s="114"/>
      <c r="I13" s="102"/>
      <c r="J13" s="104"/>
    </row>
    <row r="14" spans="1:15" ht="24" customHeight="1" x14ac:dyDescent="0.2">
      <c r="A14" s="76"/>
      <c r="B14" s="115" t="s">
        <v>101</v>
      </c>
      <c r="C14" s="116"/>
      <c r="D14" s="117"/>
      <c r="E14" s="118"/>
      <c r="F14" s="118"/>
      <c r="G14" s="118"/>
      <c r="H14" s="119"/>
      <c r="I14" s="118"/>
      <c r="J14" s="120"/>
    </row>
    <row r="15" spans="1:15" ht="32.25" customHeight="1" x14ac:dyDescent="0.2">
      <c r="A15" s="76"/>
      <c r="B15" s="106" t="s">
        <v>102</v>
      </c>
      <c r="C15" s="121"/>
      <c r="D15" s="109"/>
      <c r="E15" s="122"/>
      <c r="F15" s="122"/>
      <c r="G15" s="123"/>
      <c r="H15" s="123"/>
      <c r="I15" s="123" t="s">
        <v>103</v>
      </c>
      <c r="J15" s="124"/>
    </row>
    <row r="16" spans="1:15" ht="23.25" customHeight="1" x14ac:dyDescent="0.2">
      <c r="A16" s="125" t="s">
        <v>104</v>
      </c>
      <c r="B16" s="126" t="s">
        <v>105</v>
      </c>
      <c r="C16" s="127"/>
      <c r="D16" s="128"/>
      <c r="E16" s="129"/>
      <c r="F16" s="130"/>
      <c r="G16" s="129"/>
      <c r="H16" s="130"/>
      <c r="I16" s="129">
        <f>KONEKTIVITA!F24</f>
        <v>0</v>
      </c>
      <c r="J16" s="131"/>
    </row>
    <row r="17" spans="1:10" ht="23.25" customHeight="1" x14ac:dyDescent="0.2">
      <c r="A17" s="125" t="s">
        <v>106</v>
      </c>
      <c r="B17" s="126" t="s">
        <v>107</v>
      </c>
      <c r="C17" s="127"/>
      <c r="D17" s="128"/>
      <c r="E17" s="129"/>
      <c r="F17" s="130"/>
      <c r="G17" s="129"/>
      <c r="H17" s="130"/>
      <c r="I17" s="129">
        <f>SLP!F23</f>
        <v>0</v>
      </c>
      <c r="J17" s="131"/>
    </row>
    <row r="18" spans="1:10" ht="23.25" customHeight="1" x14ac:dyDescent="0.2">
      <c r="A18" s="76"/>
      <c r="B18" s="132" t="s">
        <v>103</v>
      </c>
      <c r="C18" s="133"/>
      <c r="D18" s="134"/>
      <c r="E18" s="135"/>
      <c r="F18" s="136"/>
      <c r="G18" s="135"/>
      <c r="H18" s="136"/>
      <c r="I18" s="135">
        <f>SUM(I16:J17)</f>
        <v>0</v>
      </c>
      <c r="J18" s="137"/>
    </row>
    <row r="19" spans="1:10" ht="33" customHeight="1" x14ac:dyDescent="0.2">
      <c r="A19" s="76"/>
      <c r="B19" s="138" t="s">
        <v>108</v>
      </c>
      <c r="C19" s="127"/>
      <c r="D19" s="128"/>
      <c r="E19" s="139"/>
      <c r="F19" s="140"/>
      <c r="G19" s="141"/>
      <c r="H19" s="141"/>
      <c r="I19" s="141"/>
      <c r="J19" s="142"/>
    </row>
    <row r="20" spans="1:10" ht="23.25" customHeight="1" x14ac:dyDescent="0.2">
      <c r="A20" s="76"/>
      <c r="B20" s="143" t="s">
        <v>109</v>
      </c>
      <c r="C20" s="127"/>
      <c r="D20" s="128"/>
      <c r="E20" s="144">
        <v>15</v>
      </c>
      <c r="F20" s="140" t="s">
        <v>110</v>
      </c>
      <c r="G20" s="145">
        <v>0</v>
      </c>
      <c r="H20" s="146"/>
      <c r="I20" s="146"/>
      <c r="J20" s="142" t="str">
        <f t="shared" ref="J20:J24" si="0">Mena</f>
        <v>CZK</v>
      </c>
    </row>
    <row r="21" spans="1:10" ht="23.25" customHeight="1" x14ac:dyDescent="0.2">
      <c r="A21" s="76"/>
      <c r="B21" s="143" t="s">
        <v>111</v>
      </c>
      <c r="C21" s="127"/>
      <c r="D21" s="128"/>
      <c r="E21" s="144">
        <f>SazbaDPH1</f>
        <v>15</v>
      </c>
      <c r="F21" s="140" t="s">
        <v>110</v>
      </c>
      <c r="G21" s="147">
        <v>0</v>
      </c>
      <c r="H21" s="148"/>
      <c r="I21" s="148"/>
      <c r="J21" s="142" t="str">
        <f t="shared" si="0"/>
        <v>CZK</v>
      </c>
    </row>
    <row r="22" spans="1:10" ht="23.25" customHeight="1" x14ac:dyDescent="0.2">
      <c r="A22" s="76"/>
      <c r="B22" s="143" t="s">
        <v>112</v>
      </c>
      <c r="C22" s="127"/>
      <c r="D22" s="128"/>
      <c r="E22" s="144">
        <v>21</v>
      </c>
      <c r="F22" s="140" t="s">
        <v>110</v>
      </c>
      <c r="G22" s="145">
        <f>I18</f>
        <v>0</v>
      </c>
      <c r="H22" s="146"/>
      <c r="I22" s="146"/>
      <c r="J22" s="142" t="str">
        <f t="shared" si="0"/>
        <v>CZK</v>
      </c>
    </row>
    <row r="23" spans="1:10" ht="23.25" customHeight="1" thickBot="1" x14ac:dyDescent="0.25">
      <c r="A23" s="76"/>
      <c r="B23" s="149" t="s">
        <v>113</v>
      </c>
      <c r="C23" s="150"/>
      <c r="D23" s="109"/>
      <c r="E23" s="151">
        <f>SazbaDPH2</f>
        <v>21</v>
      </c>
      <c r="F23" s="152" t="s">
        <v>110</v>
      </c>
      <c r="G23" s="153">
        <f>CenaCelkem-ZakladDPHZakl</f>
        <v>0</v>
      </c>
      <c r="H23" s="154"/>
      <c r="I23" s="154"/>
      <c r="J23" s="155" t="str">
        <f t="shared" si="0"/>
        <v>CZK</v>
      </c>
    </row>
    <row r="24" spans="1:10" ht="27.75" hidden="1" customHeight="1" thickBot="1" x14ac:dyDescent="0.25">
      <c r="A24" s="76"/>
      <c r="B24" s="156" t="s">
        <v>114</v>
      </c>
      <c r="C24" s="157"/>
      <c r="D24" s="157"/>
      <c r="E24" s="158"/>
      <c r="F24" s="159"/>
      <c r="G24" s="160">
        <v>569231.73</v>
      </c>
      <c r="H24" s="161"/>
      <c r="I24" s="161"/>
      <c r="J24" s="162" t="str">
        <f t="shared" si="0"/>
        <v>CZK</v>
      </c>
    </row>
    <row r="25" spans="1:10" ht="27.75" customHeight="1" thickBot="1" x14ac:dyDescent="0.25">
      <c r="A25" s="76"/>
      <c r="B25" s="163" t="s">
        <v>115</v>
      </c>
      <c r="C25" s="164"/>
      <c r="D25" s="164"/>
      <c r="E25" s="164"/>
      <c r="F25" s="164"/>
      <c r="G25" s="165">
        <f>ZakladDPHZakl*1.21</f>
        <v>0</v>
      </c>
      <c r="H25" s="165"/>
      <c r="I25" s="165"/>
      <c r="J25" s="166" t="s">
        <v>116</v>
      </c>
    </row>
    <row r="26" spans="1:10" ht="12.75" customHeight="1" x14ac:dyDescent="0.2">
      <c r="A26" s="76"/>
      <c r="B26" s="76"/>
      <c r="J26" s="167"/>
    </row>
    <row r="27" spans="1:10" ht="30" customHeight="1" x14ac:dyDescent="0.2">
      <c r="A27" s="76"/>
      <c r="B27" s="76"/>
      <c r="J27" s="167"/>
    </row>
    <row r="28" spans="1:10" ht="18.75" customHeight="1" x14ac:dyDescent="0.2">
      <c r="A28" s="76"/>
      <c r="B28" s="168"/>
      <c r="C28" s="169" t="s">
        <v>117</v>
      </c>
      <c r="D28" s="170"/>
      <c r="E28" s="170"/>
      <c r="F28" s="169" t="s">
        <v>118</v>
      </c>
      <c r="G28" s="170"/>
      <c r="H28" s="171"/>
      <c r="I28" s="170"/>
      <c r="J28" s="167"/>
    </row>
    <row r="29" spans="1:10" ht="47.25" customHeight="1" x14ac:dyDescent="0.2">
      <c r="A29" s="76"/>
      <c r="B29" s="76"/>
      <c r="J29" s="167"/>
    </row>
    <row r="30" spans="1:10" s="173" customFormat="1" ht="18.75" customHeight="1" x14ac:dyDescent="0.2">
      <c r="A30" s="172"/>
      <c r="B30" s="172"/>
      <c r="D30" s="174"/>
      <c r="E30" s="174"/>
      <c r="G30" s="174"/>
      <c r="H30" s="174"/>
      <c r="I30" s="174"/>
      <c r="J30" s="175"/>
    </row>
    <row r="31" spans="1:10" ht="12.75" customHeight="1" x14ac:dyDescent="0.2">
      <c r="A31" s="76"/>
      <c r="B31" s="76"/>
      <c r="D31" s="176" t="s">
        <v>119</v>
      </c>
      <c r="E31" s="176"/>
      <c r="H31" s="177" t="s">
        <v>120</v>
      </c>
      <c r="J31" s="167"/>
    </row>
    <row r="32" spans="1:10" ht="13.5" customHeight="1" thickBot="1" x14ac:dyDescent="0.25">
      <c r="A32" s="178"/>
      <c r="B32" s="178"/>
      <c r="C32" s="179"/>
      <c r="D32" s="179"/>
      <c r="E32" s="179"/>
      <c r="F32" s="179"/>
      <c r="G32" s="179"/>
      <c r="H32" s="179"/>
      <c r="I32" s="179"/>
      <c r="J32" s="180"/>
    </row>
    <row r="33" spans="1:10" ht="27" hidden="1" customHeight="1" x14ac:dyDescent="0.25">
      <c r="B33" s="181" t="s">
        <v>121</v>
      </c>
      <c r="C33" s="182"/>
      <c r="D33" s="182"/>
      <c r="E33" s="182"/>
      <c r="F33" s="183"/>
      <c r="G33" s="183"/>
      <c r="H33" s="183"/>
      <c r="I33" s="183"/>
      <c r="J33" s="182"/>
    </row>
    <row r="34" spans="1:10" ht="25.5" hidden="1" customHeight="1" x14ac:dyDescent="0.2">
      <c r="A34" s="184" t="s">
        <v>122</v>
      </c>
      <c r="B34" s="185" t="s">
        <v>123</v>
      </c>
      <c r="C34" s="186" t="s">
        <v>3</v>
      </c>
      <c r="D34" s="187"/>
      <c r="E34" s="187"/>
      <c r="F34" s="188" t="str">
        <f>B20</f>
        <v>Základ pro sníženou DPH</v>
      </c>
      <c r="G34" s="188" t="str">
        <f>B22</f>
        <v>Základ pro základní DPH</v>
      </c>
      <c r="H34" s="189" t="s">
        <v>124</v>
      </c>
      <c r="I34" s="189" t="s">
        <v>125</v>
      </c>
      <c r="J34" s="190" t="s">
        <v>110</v>
      </c>
    </row>
    <row r="35" spans="1:10" ht="25.5" hidden="1" customHeight="1" x14ac:dyDescent="0.2">
      <c r="A35" s="184">
        <v>1</v>
      </c>
      <c r="B35" s="191" t="s">
        <v>126</v>
      </c>
      <c r="C35" s="192" t="s">
        <v>93</v>
      </c>
      <c r="D35" s="193"/>
      <c r="E35" s="193"/>
      <c r="F35" s="194">
        <v>0</v>
      </c>
      <c r="G35" s="195">
        <v>569231.73</v>
      </c>
      <c r="H35" s="196">
        <v>119539</v>
      </c>
      <c r="I35" s="196">
        <v>688770.73</v>
      </c>
      <c r="J35" s="197">
        <f>IF(CenaCelkemVypocet=0,"",I35/CenaCelkemVypocet*100)</f>
        <v>100</v>
      </c>
    </row>
    <row r="36" spans="1:10" ht="25.5" hidden="1" customHeight="1" x14ac:dyDescent="0.2">
      <c r="A36" s="184"/>
      <c r="B36" s="198" t="s">
        <v>127</v>
      </c>
      <c r="C36" s="199"/>
      <c r="D36" s="199"/>
      <c r="E36" s="200"/>
      <c r="F36" s="201">
        <f>SUMIF(A35:A35,"=1",F35:F35)</f>
        <v>0</v>
      </c>
      <c r="G36" s="202">
        <f>SUMIF(A35:A35,"=1",G35:G35)</f>
        <v>569231.73</v>
      </c>
      <c r="H36" s="202">
        <f>SUMIF(A35:A35,"=1",H35:H35)</f>
        <v>119539</v>
      </c>
      <c r="I36" s="202">
        <f>SUMIF(A35:A35,"=1",I35:I35)</f>
        <v>688770.73</v>
      </c>
      <c r="J36" s="203">
        <f>SUMIF(A35:A35,"=1",J35:J35)</f>
        <v>100</v>
      </c>
    </row>
    <row r="38" spans="1:10" x14ac:dyDescent="0.2">
      <c r="F38" s="204"/>
      <c r="G38" s="204"/>
      <c r="H38" s="204"/>
      <c r="I38" s="204"/>
      <c r="J38" s="204"/>
    </row>
    <row r="39" spans="1:10" x14ac:dyDescent="0.2">
      <c r="F39" s="204"/>
      <c r="G39" s="204"/>
      <c r="H39" s="204"/>
      <c r="I39" s="204"/>
      <c r="J39" s="204"/>
    </row>
    <row r="40" spans="1:10" x14ac:dyDescent="0.2">
      <c r="F40" s="204"/>
      <c r="G40" s="204"/>
      <c r="H40" s="204"/>
      <c r="I40" s="204"/>
      <c r="J40" s="204"/>
    </row>
  </sheetData>
  <mergeCells count="29">
    <mergeCell ref="D30:E30"/>
    <mergeCell ref="G30:I30"/>
    <mergeCell ref="D31:E31"/>
    <mergeCell ref="C35:E35"/>
    <mergeCell ref="B36:E36"/>
    <mergeCell ref="G20:I20"/>
    <mergeCell ref="G21:I21"/>
    <mergeCell ref="G22:I22"/>
    <mergeCell ref="G23:I23"/>
    <mergeCell ref="G24:I24"/>
    <mergeCell ref="G25:I25"/>
    <mergeCell ref="E17:F17"/>
    <mergeCell ref="G17:H17"/>
    <mergeCell ref="I17:J17"/>
    <mergeCell ref="E18:F18"/>
    <mergeCell ref="G18:H18"/>
    <mergeCell ref="I18:J18"/>
    <mergeCell ref="E15:F15"/>
    <mergeCell ref="G15:H15"/>
    <mergeCell ref="I15:J15"/>
    <mergeCell ref="E16:F16"/>
    <mergeCell ref="G16:H16"/>
    <mergeCell ref="I16:J16"/>
    <mergeCell ref="B1:J1"/>
    <mergeCell ref="D2:J2"/>
    <mergeCell ref="D3:J3"/>
    <mergeCell ref="D11:G11"/>
    <mergeCell ref="D12:G12"/>
    <mergeCell ref="D13:G13"/>
  </mergeCells>
  <pageMargins left="0.39370078740157483" right="0.19685039370078741" top="0.59055118110236227" bottom="0.39370078740157483" header="0" footer="0.19685039370078741"/>
  <pageSetup paperSize="9" fitToHeight="9999" orientation="portrait" horizontalDpi="300" verticalDpi="300" r:id="rId1"/>
  <headerFooter alignWithMargins="0">
    <oddFooter>&amp;L&amp;9Zpracováno programem &amp;"Arial CE,Tučné"RTS Stavitel +,  © RTS, a.s.&amp;R&amp;9Stránka &amp;P z &amp;N</oddFooter>
  </headerFooter>
  <rowBreaks count="1" manualBreakCount="1">
    <brk id="32" max="9" man="1"/>
  </rowBreaks>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000"/>
  <sheetViews>
    <sheetView topLeftCell="A10" workbookViewId="0">
      <selection activeCell="E11" sqref="E11:E12"/>
    </sheetView>
  </sheetViews>
  <sheetFormatPr defaultColWidth="12.5703125" defaultRowHeight="15" customHeight="1" x14ac:dyDescent="0.2"/>
  <cols>
    <col min="1" max="1" width="17.28515625" customWidth="1"/>
    <col min="2" max="2" width="69.42578125" customWidth="1"/>
    <col min="3" max="3" width="9" customWidth="1"/>
    <col min="4" max="4" width="4.42578125" customWidth="1"/>
    <col min="5" max="5" width="9.140625" customWidth="1"/>
    <col min="6" max="6" width="13.42578125" customWidth="1"/>
    <col min="7" max="7" width="13.140625" customWidth="1"/>
    <col min="8" max="8" width="14.5703125" customWidth="1"/>
    <col min="9" max="9" width="13.7109375" customWidth="1"/>
    <col min="10" max="10" width="14" customWidth="1"/>
    <col min="11" max="26" width="9.5703125" customWidth="1"/>
  </cols>
  <sheetData>
    <row r="1" spans="1:10" ht="39.75" customHeight="1" x14ac:dyDescent="0.2">
      <c r="A1" s="53" t="s">
        <v>0</v>
      </c>
      <c r="B1" s="54"/>
      <c r="C1" s="54"/>
      <c r="D1" s="54"/>
      <c r="E1" s="54"/>
      <c r="F1" s="54"/>
      <c r="G1" s="54"/>
      <c r="H1" s="54"/>
      <c r="I1" s="54"/>
    </row>
    <row r="2" spans="1:10" ht="12.75" customHeight="1" x14ac:dyDescent="0.2">
      <c r="A2" s="55" t="s">
        <v>1</v>
      </c>
      <c r="B2" s="56"/>
      <c r="C2" s="56"/>
      <c r="D2" s="56"/>
      <c r="E2" s="56"/>
      <c r="F2" s="56"/>
      <c r="G2" s="56"/>
      <c r="H2" s="56"/>
      <c r="I2" s="57"/>
    </row>
    <row r="3" spans="1:10" ht="12.75" customHeight="1" x14ac:dyDescent="0.2">
      <c r="A3" s="58"/>
      <c r="B3" s="59"/>
      <c r="C3" s="59"/>
      <c r="D3" s="59"/>
      <c r="E3" s="59"/>
      <c r="F3" s="59"/>
      <c r="G3" s="59"/>
      <c r="H3" s="59"/>
      <c r="I3" s="60"/>
    </row>
    <row r="4" spans="1:10" ht="30" customHeight="1" x14ac:dyDescent="0.2">
      <c r="A4" s="61" t="s">
        <v>2</v>
      </c>
      <c r="B4" s="62"/>
      <c r="C4" s="62"/>
      <c r="D4" s="62"/>
      <c r="E4" s="62"/>
      <c r="F4" s="62"/>
      <c r="G4" s="62"/>
      <c r="H4" s="62"/>
      <c r="I4" s="63"/>
    </row>
    <row r="5" spans="1:10" ht="38.25" customHeight="1" x14ac:dyDescent="0.2">
      <c r="A5" s="1" t="s">
        <v>3</v>
      </c>
      <c r="B5" s="2" t="s">
        <v>4</v>
      </c>
      <c r="C5" s="3" t="s">
        <v>5</v>
      </c>
      <c r="D5" s="1" t="s">
        <v>6</v>
      </c>
      <c r="E5" s="1" t="s">
        <v>7</v>
      </c>
      <c r="F5" s="1" t="s">
        <v>8</v>
      </c>
      <c r="G5" s="1" t="s">
        <v>9</v>
      </c>
      <c r="H5" s="4" t="s">
        <v>10</v>
      </c>
      <c r="I5" s="5" t="s">
        <v>11</v>
      </c>
    </row>
    <row r="6" spans="1:10" ht="68.25" customHeight="1" x14ac:dyDescent="0.2">
      <c r="A6" s="6" t="s">
        <v>12</v>
      </c>
      <c r="B6" s="7" t="s">
        <v>13</v>
      </c>
      <c r="C6" s="8" t="s">
        <v>14</v>
      </c>
      <c r="D6" s="8">
        <v>1</v>
      </c>
      <c r="E6" s="9">
        <v>0</v>
      </c>
      <c r="F6" s="10">
        <f t="shared" ref="F6:F23" si="0">ABS(D6*E6)</f>
        <v>0</v>
      </c>
      <c r="G6" s="10">
        <f t="shared" ref="G6:G24" si="1">ABS(H6-F6)</f>
        <v>0</v>
      </c>
      <c r="H6" s="11">
        <f t="shared" ref="H6:H24" si="2">ABS(F6*1.21)</f>
        <v>0</v>
      </c>
      <c r="I6" s="12"/>
    </row>
    <row r="7" spans="1:10" ht="57" customHeight="1" x14ac:dyDescent="0.2">
      <c r="A7" s="8" t="s">
        <v>15</v>
      </c>
      <c r="B7" s="7" t="s">
        <v>16</v>
      </c>
      <c r="C7" s="8" t="s">
        <v>17</v>
      </c>
      <c r="D7" s="8">
        <v>1</v>
      </c>
      <c r="E7" s="9">
        <v>0</v>
      </c>
      <c r="F7" s="10">
        <f t="shared" si="0"/>
        <v>0</v>
      </c>
      <c r="G7" s="10">
        <f t="shared" si="1"/>
        <v>0</v>
      </c>
      <c r="H7" s="11">
        <f t="shared" si="2"/>
        <v>0</v>
      </c>
      <c r="I7" s="12"/>
      <c r="J7" s="13"/>
    </row>
    <row r="8" spans="1:10" ht="60" x14ac:dyDescent="0.2">
      <c r="A8" s="6" t="s">
        <v>18</v>
      </c>
      <c r="B8" s="14" t="s">
        <v>19</v>
      </c>
      <c r="C8" s="8" t="s">
        <v>20</v>
      </c>
      <c r="D8" s="8">
        <v>15</v>
      </c>
      <c r="E8" s="9">
        <v>0</v>
      </c>
      <c r="F8" s="10">
        <f t="shared" si="0"/>
        <v>0</v>
      </c>
      <c r="G8" s="10">
        <f t="shared" si="1"/>
        <v>0</v>
      </c>
      <c r="H8" s="11">
        <f t="shared" si="2"/>
        <v>0</v>
      </c>
      <c r="I8" s="15"/>
    </row>
    <row r="9" spans="1:10" ht="48" x14ac:dyDescent="0.2">
      <c r="A9" s="16" t="s">
        <v>21</v>
      </c>
      <c r="B9" s="7" t="s">
        <v>22</v>
      </c>
      <c r="C9" s="8" t="s">
        <v>17</v>
      </c>
      <c r="D9" s="8">
        <v>1</v>
      </c>
      <c r="E9" s="9">
        <v>0</v>
      </c>
      <c r="F9" s="10">
        <f t="shared" si="0"/>
        <v>0</v>
      </c>
      <c r="G9" s="10">
        <f t="shared" si="1"/>
        <v>0</v>
      </c>
      <c r="H9" s="11">
        <f t="shared" si="2"/>
        <v>0</v>
      </c>
      <c r="I9" s="17"/>
    </row>
    <row r="10" spans="1:10" ht="213.75" customHeight="1" x14ac:dyDescent="0.2">
      <c r="A10" s="16" t="s">
        <v>23</v>
      </c>
      <c r="B10" s="7" t="s">
        <v>24</v>
      </c>
      <c r="C10" s="8" t="s">
        <v>17</v>
      </c>
      <c r="D10" s="8">
        <v>1</v>
      </c>
      <c r="E10" s="9">
        <v>0</v>
      </c>
      <c r="F10" s="10">
        <f t="shared" si="0"/>
        <v>0</v>
      </c>
      <c r="G10" s="10">
        <f t="shared" si="1"/>
        <v>0</v>
      </c>
      <c r="H10" s="11">
        <f t="shared" si="2"/>
        <v>0</v>
      </c>
      <c r="I10" s="12"/>
    </row>
    <row r="11" spans="1:10" ht="60" x14ac:dyDescent="0.2">
      <c r="A11" s="18" t="s">
        <v>25</v>
      </c>
      <c r="B11" s="7" t="s">
        <v>26</v>
      </c>
      <c r="C11" s="8" t="s">
        <v>14</v>
      </c>
      <c r="D11" s="8">
        <v>1</v>
      </c>
      <c r="E11" s="9">
        <v>0</v>
      </c>
      <c r="F11" s="10">
        <f t="shared" si="0"/>
        <v>0</v>
      </c>
      <c r="G11" s="10">
        <f t="shared" si="1"/>
        <v>0</v>
      </c>
      <c r="H11" s="11">
        <f t="shared" si="2"/>
        <v>0</v>
      </c>
      <c r="I11" s="19"/>
    </row>
    <row r="12" spans="1:10" ht="43.5" customHeight="1" x14ac:dyDescent="0.2">
      <c r="A12" s="16" t="s">
        <v>27</v>
      </c>
      <c r="B12" s="20" t="s">
        <v>28</v>
      </c>
      <c r="C12" s="6" t="s">
        <v>14</v>
      </c>
      <c r="D12" s="6">
        <v>1</v>
      </c>
      <c r="E12" s="9">
        <v>0</v>
      </c>
      <c r="F12" s="10">
        <f t="shared" si="0"/>
        <v>0</v>
      </c>
      <c r="G12" s="10">
        <f t="shared" si="1"/>
        <v>0</v>
      </c>
      <c r="H12" s="11">
        <f t="shared" si="2"/>
        <v>0</v>
      </c>
      <c r="I12" s="12"/>
    </row>
    <row r="13" spans="1:10" ht="36.75" customHeight="1" x14ac:dyDescent="0.2">
      <c r="A13" s="6" t="s">
        <v>29</v>
      </c>
      <c r="B13" s="7" t="s">
        <v>30</v>
      </c>
      <c r="C13" s="8" t="s">
        <v>14</v>
      </c>
      <c r="D13" s="8">
        <v>12</v>
      </c>
      <c r="E13" s="9">
        <v>0</v>
      </c>
      <c r="F13" s="10">
        <f t="shared" si="0"/>
        <v>0</v>
      </c>
      <c r="G13" s="10">
        <f t="shared" si="1"/>
        <v>0</v>
      </c>
      <c r="H13" s="11">
        <f t="shared" si="2"/>
        <v>0</v>
      </c>
      <c r="I13" s="17"/>
    </row>
    <row r="14" spans="1:10" ht="60" x14ac:dyDescent="0.2">
      <c r="A14" s="6" t="s">
        <v>31</v>
      </c>
      <c r="B14" s="7" t="s">
        <v>32</v>
      </c>
      <c r="C14" s="6" t="s">
        <v>14</v>
      </c>
      <c r="D14" s="6">
        <v>5</v>
      </c>
      <c r="E14" s="9">
        <v>0</v>
      </c>
      <c r="F14" s="10">
        <f t="shared" si="0"/>
        <v>0</v>
      </c>
      <c r="G14" s="10">
        <f t="shared" si="1"/>
        <v>0</v>
      </c>
      <c r="H14" s="11">
        <f t="shared" si="2"/>
        <v>0</v>
      </c>
      <c r="I14" s="12"/>
    </row>
    <row r="15" spans="1:10" ht="72" x14ac:dyDescent="0.2">
      <c r="A15" s="6" t="s">
        <v>33</v>
      </c>
      <c r="B15" s="7" t="s">
        <v>34</v>
      </c>
      <c r="C15" s="8" t="s">
        <v>14</v>
      </c>
      <c r="D15" s="8">
        <v>4</v>
      </c>
      <c r="E15" s="9">
        <v>0</v>
      </c>
      <c r="F15" s="10">
        <f t="shared" si="0"/>
        <v>0</v>
      </c>
      <c r="G15" s="10">
        <f t="shared" si="1"/>
        <v>0</v>
      </c>
      <c r="H15" s="11">
        <f t="shared" si="2"/>
        <v>0</v>
      </c>
      <c r="I15" s="12"/>
    </row>
    <row r="16" spans="1:10" ht="45.75" customHeight="1" x14ac:dyDescent="0.2">
      <c r="A16" s="6" t="s">
        <v>35</v>
      </c>
      <c r="B16" s="7" t="s">
        <v>36</v>
      </c>
      <c r="C16" s="8" t="s">
        <v>14</v>
      </c>
      <c r="D16" s="21">
        <v>2</v>
      </c>
      <c r="E16" s="9">
        <v>0</v>
      </c>
      <c r="F16" s="10">
        <f t="shared" si="0"/>
        <v>0</v>
      </c>
      <c r="G16" s="10">
        <f t="shared" si="1"/>
        <v>0</v>
      </c>
      <c r="H16" s="11">
        <f t="shared" si="2"/>
        <v>0</v>
      </c>
      <c r="I16" s="12"/>
    </row>
    <row r="17" spans="1:9" ht="30.75" customHeight="1" x14ac:dyDescent="0.2">
      <c r="A17" s="6" t="s">
        <v>29</v>
      </c>
      <c r="B17" s="7" t="s">
        <v>37</v>
      </c>
      <c r="C17" s="8" t="s">
        <v>14</v>
      </c>
      <c r="D17" s="8">
        <v>12</v>
      </c>
      <c r="E17" s="9">
        <v>0</v>
      </c>
      <c r="F17" s="10">
        <f t="shared" si="0"/>
        <v>0</v>
      </c>
      <c r="G17" s="10">
        <f t="shared" si="1"/>
        <v>0</v>
      </c>
      <c r="H17" s="11">
        <f t="shared" si="2"/>
        <v>0</v>
      </c>
      <c r="I17" s="15"/>
    </row>
    <row r="18" spans="1:9" ht="64.5" customHeight="1" x14ac:dyDescent="0.2">
      <c r="A18" s="8" t="s">
        <v>38</v>
      </c>
      <c r="B18" s="7" t="s">
        <v>39</v>
      </c>
      <c r="C18" s="8" t="s">
        <v>14</v>
      </c>
      <c r="D18" s="8">
        <v>33</v>
      </c>
      <c r="E18" s="9">
        <v>0</v>
      </c>
      <c r="F18" s="10">
        <f t="shared" si="0"/>
        <v>0</v>
      </c>
      <c r="G18" s="10">
        <f t="shared" si="1"/>
        <v>0</v>
      </c>
      <c r="H18" s="11">
        <f t="shared" si="2"/>
        <v>0</v>
      </c>
      <c r="I18" s="12"/>
    </row>
    <row r="19" spans="1:9" ht="43.5" customHeight="1" x14ac:dyDescent="0.2">
      <c r="A19" s="18" t="s">
        <v>40</v>
      </c>
      <c r="B19" s="7" t="s">
        <v>41</v>
      </c>
      <c r="C19" s="8" t="s">
        <v>14</v>
      </c>
      <c r="D19" s="8">
        <v>1</v>
      </c>
      <c r="E19" s="9">
        <v>0</v>
      </c>
      <c r="F19" s="10">
        <f t="shared" si="0"/>
        <v>0</v>
      </c>
      <c r="G19" s="10">
        <f t="shared" si="1"/>
        <v>0</v>
      </c>
      <c r="H19" s="11">
        <f t="shared" si="2"/>
        <v>0</v>
      </c>
      <c r="I19" s="15"/>
    </row>
    <row r="20" spans="1:9" ht="19.5" customHeight="1" x14ac:dyDescent="0.2">
      <c r="A20" s="22" t="s">
        <v>42</v>
      </c>
      <c r="B20" s="7" t="s">
        <v>43</v>
      </c>
      <c r="C20" s="8" t="s">
        <v>14</v>
      </c>
      <c r="D20" s="8">
        <v>4</v>
      </c>
      <c r="E20" s="9">
        <v>0</v>
      </c>
      <c r="F20" s="10">
        <f t="shared" si="0"/>
        <v>0</v>
      </c>
      <c r="G20" s="10">
        <f t="shared" si="1"/>
        <v>0</v>
      </c>
      <c r="H20" s="11">
        <f t="shared" si="2"/>
        <v>0</v>
      </c>
      <c r="I20" s="15"/>
    </row>
    <row r="21" spans="1:9" ht="72" x14ac:dyDescent="0.2">
      <c r="A21" s="23" t="s">
        <v>44</v>
      </c>
      <c r="B21" s="7" t="s">
        <v>45</v>
      </c>
      <c r="C21" s="8" t="s">
        <v>14</v>
      </c>
      <c r="D21" s="8">
        <v>1</v>
      </c>
      <c r="E21" s="9">
        <v>0</v>
      </c>
      <c r="F21" s="10">
        <f t="shared" si="0"/>
        <v>0</v>
      </c>
      <c r="G21" s="10">
        <f t="shared" si="1"/>
        <v>0</v>
      </c>
      <c r="H21" s="11">
        <f t="shared" si="2"/>
        <v>0</v>
      </c>
      <c r="I21" s="15"/>
    </row>
    <row r="22" spans="1:9" ht="36" customHeight="1" x14ac:dyDescent="0.2">
      <c r="A22" s="18" t="s">
        <v>46</v>
      </c>
      <c r="B22" s="7" t="s">
        <v>47</v>
      </c>
      <c r="C22" s="8" t="s">
        <v>14</v>
      </c>
      <c r="D22" s="8">
        <v>1</v>
      </c>
      <c r="E22" s="9">
        <v>0</v>
      </c>
      <c r="F22" s="10">
        <f t="shared" si="0"/>
        <v>0</v>
      </c>
      <c r="G22" s="10">
        <f t="shared" si="1"/>
        <v>0</v>
      </c>
      <c r="H22" s="11">
        <f t="shared" si="2"/>
        <v>0</v>
      </c>
      <c r="I22" s="15"/>
    </row>
    <row r="23" spans="1:9" ht="39.75" customHeight="1" x14ac:dyDescent="0.2">
      <c r="A23" s="18" t="s">
        <v>48</v>
      </c>
      <c r="B23" s="7" t="s">
        <v>49</v>
      </c>
      <c r="C23" s="8" t="s">
        <v>14</v>
      </c>
      <c r="D23" s="8">
        <v>3</v>
      </c>
      <c r="E23" s="9">
        <v>0</v>
      </c>
      <c r="F23" s="10">
        <f t="shared" si="0"/>
        <v>0</v>
      </c>
      <c r="G23" s="10">
        <f t="shared" si="1"/>
        <v>0</v>
      </c>
      <c r="H23" s="11">
        <f t="shared" si="2"/>
        <v>0</v>
      </c>
      <c r="I23" s="15"/>
    </row>
    <row r="24" spans="1:9" ht="15.75" customHeight="1" x14ac:dyDescent="0.25">
      <c r="A24" s="24"/>
      <c r="B24" s="25" t="s">
        <v>50</v>
      </c>
      <c r="C24" s="26"/>
      <c r="D24" s="26"/>
      <c r="E24" s="27"/>
      <c r="F24" s="27">
        <f>SUM(F6:F23)</f>
        <v>0</v>
      </c>
      <c r="G24" s="27">
        <f t="shared" si="1"/>
        <v>0</v>
      </c>
      <c r="H24" s="27">
        <f t="shared" si="2"/>
        <v>0</v>
      </c>
      <c r="I24" s="28"/>
    </row>
    <row r="25" spans="1:9" ht="12.75" customHeight="1" x14ac:dyDescent="0.2">
      <c r="A25" s="29"/>
      <c r="B25" s="64" t="s">
        <v>51</v>
      </c>
      <c r="C25" s="30"/>
      <c r="D25" s="30"/>
      <c r="E25" s="30"/>
      <c r="F25" s="30"/>
      <c r="G25" s="30"/>
      <c r="H25" s="30"/>
      <c r="I25" s="29"/>
    </row>
    <row r="26" spans="1:9" ht="12.75" customHeight="1" x14ac:dyDescent="0.2">
      <c r="A26" s="29"/>
      <c r="B26" s="65"/>
      <c r="C26" s="30"/>
      <c r="D26" s="30"/>
      <c r="E26" s="30"/>
      <c r="F26" s="30"/>
      <c r="G26" s="30"/>
      <c r="H26" s="30"/>
      <c r="I26" s="29"/>
    </row>
    <row r="27" spans="1:9" ht="12.75" customHeight="1" x14ac:dyDescent="0.2"/>
    <row r="28" spans="1:9" ht="12.75" customHeight="1" x14ac:dyDescent="0.2"/>
    <row r="29" spans="1:9" ht="12.75" customHeight="1" x14ac:dyDescent="0.2"/>
    <row r="30" spans="1:9" ht="12.75" customHeight="1" x14ac:dyDescent="0.2"/>
    <row r="31" spans="1:9" ht="12.75" customHeight="1" x14ac:dyDescent="0.2"/>
    <row r="32" spans="1:9" ht="12.75" customHeight="1" x14ac:dyDescent="0.2"/>
    <row r="33" ht="12.75" customHeight="1" x14ac:dyDescent="0.2"/>
    <row r="34" ht="12.75" customHeight="1" x14ac:dyDescent="0.2"/>
    <row r="35" ht="12.75" customHeight="1" x14ac:dyDescent="0.2"/>
    <row r="36" ht="12.75" customHeight="1" x14ac:dyDescent="0.2"/>
    <row r="37" ht="12.75" customHeight="1" x14ac:dyDescent="0.2"/>
    <row r="38" ht="12.75" customHeight="1" x14ac:dyDescent="0.2"/>
    <row r="39" ht="12.75" customHeight="1" x14ac:dyDescent="0.2"/>
    <row r="40" ht="12.75" customHeight="1" x14ac:dyDescent="0.2"/>
    <row r="41" ht="12.75" customHeight="1" x14ac:dyDescent="0.2"/>
    <row r="42" ht="12.75" customHeight="1" x14ac:dyDescent="0.2"/>
    <row r="43" ht="12.75" customHeight="1" x14ac:dyDescent="0.2"/>
    <row r="44" ht="12.75" customHeight="1" x14ac:dyDescent="0.2"/>
    <row r="45" ht="12.75" customHeight="1" x14ac:dyDescent="0.2"/>
    <row r="46" ht="12.75" customHeight="1" x14ac:dyDescent="0.2"/>
    <row r="47" ht="12.75" customHeight="1" x14ac:dyDescent="0.2"/>
    <row r="48" ht="12.75" customHeight="1" x14ac:dyDescent="0.2"/>
    <row r="49" ht="12.75" customHeight="1" x14ac:dyDescent="0.2"/>
    <row r="50" ht="12.75" customHeight="1" x14ac:dyDescent="0.2"/>
    <row r="51" ht="12.75" customHeight="1" x14ac:dyDescent="0.2"/>
    <row r="52" ht="12.75" customHeight="1" x14ac:dyDescent="0.2"/>
    <row r="53" ht="12.75" customHeight="1" x14ac:dyDescent="0.2"/>
    <row r="54" ht="12.75" customHeight="1" x14ac:dyDescent="0.2"/>
    <row r="55" ht="12.75" customHeight="1" x14ac:dyDescent="0.2"/>
    <row r="56" ht="12.75" customHeight="1" x14ac:dyDescent="0.2"/>
    <row r="57" ht="12.75" customHeight="1" x14ac:dyDescent="0.2"/>
    <row r="58" ht="12.75" customHeight="1" x14ac:dyDescent="0.2"/>
    <row r="59" ht="12.75" customHeight="1" x14ac:dyDescent="0.2"/>
    <row r="60" ht="12.75" customHeight="1" x14ac:dyDescent="0.2"/>
    <row r="61" ht="12.75" customHeight="1" x14ac:dyDescent="0.2"/>
    <row r="62" ht="12.75" customHeight="1" x14ac:dyDescent="0.2"/>
    <row r="63" ht="12.75" customHeight="1" x14ac:dyDescent="0.2"/>
    <row r="64" ht="12.75" customHeight="1" x14ac:dyDescent="0.2"/>
    <row r="65" ht="12.75" customHeight="1" x14ac:dyDescent="0.2"/>
    <row r="66" ht="12.75" customHeight="1" x14ac:dyDescent="0.2"/>
    <row r="67" ht="12.75" customHeight="1" x14ac:dyDescent="0.2"/>
    <row r="68" ht="12.75" customHeight="1" x14ac:dyDescent="0.2"/>
    <row r="69" ht="12.75" customHeight="1" x14ac:dyDescent="0.2"/>
    <row r="70" ht="12.75" customHeight="1" x14ac:dyDescent="0.2"/>
    <row r="71" ht="12.75" customHeight="1" x14ac:dyDescent="0.2"/>
    <row r="72" ht="12.75" customHeight="1" x14ac:dyDescent="0.2"/>
    <row r="73" ht="12.75" customHeight="1" x14ac:dyDescent="0.2"/>
    <row r="74" ht="12.75" customHeight="1" x14ac:dyDescent="0.2"/>
    <row r="75" ht="12.75" customHeight="1" x14ac:dyDescent="0.2"/>
    <row r="76" ht="12.75" customHeight="1" x14ac:dyDescent="0.2"/>
    <row r="77" ht="12.75" customHeight="1" x14ac:dyDescent="0.2"/>
    <row r="78" ht="12.75" customHeight="1" x14ac:dyDescent="0.2"/>
    <row r="79" ht="12.75" customHeight="1" x14ac:dyDescent="0.2"/>
    <row r="80" ht="12.75" customHeight="1" x14ac:dyDescent="0.2"/>
    <row r="81" ht="12.75" customHeight="1" x14ac:dyDescent="0.2"/>
    <row r="82" ht="12.75" customHeight="1" x14ac:dyDescent="0.2"/>
    <row r="83" ht="12.75" customHeight="1" x14ac:dyDescent="0.2"/>
    <row r="84" ht="12.75" customHeight="1" x14ac:dyDescent="0.2"/>
    <row r="85" ht="12.75" customHeight="1" x14ac:dyDescent="0.2"/>
    <row r="86" ht="12.75" customHeight="1" x14ac:dyDescent="0.2"/>
    <row r="87" ht="12.75" customHeight="1" x14ac:dyDescent="0.2"/>
    <row r="88" ht="12.75" customHeight="1" x14ac:dyDescent="0.2"/>
    <row r="89" ht="12.75" customHeight="1" x14ac:dyDescent="0.2"/>
    <row r="90" ht="12.75" customHeight="1" x14ac:dyDescent="0.2"/>
    <row r="91" ht="12.75" customHeight="1" x14ac:dyDescent="0.2"/>
    <row r="92" ht="12.75" customHeight="1" x14ac:dyDescent="0.2"/>
    <row r="93" ht="12.75" customHeight="1" x14ac:dyDescent="0.2"/>
    <row r="94" ht="12.75" customHeight="1" x14ac:dyDescent="0.2"/>
    <row r="95" ht="12.75" customHeight="1" x14ac:dyDescent="0.2"/>
    <row r="96" ht="12.75" customHeight="1" x14ac:dyDescent="0.2"/>
    <row r="97" ht="12.75" customHeight="1" x14ac:dyDescent="0.2"/>
    <row r="98" ht="12.75" customHeight="1" x14ac:dyDescent="0.2"/>
    <row r="99" ht="12.75" customHeight="1" x14ac:dyDescent="0.2"/>
    <row r="100" ht="12.75" customHeight="1" x14ac:dyDescent="0.2"/>
    <row r="101" ht="12.75" customHeight="1" x14ac:dyDescent="0.2"/>
    <row r="102" ht="12.75" customHeight="1" x14ac:dyDescent="0.2"/>
    <row r="103" ht="12.75" customHeight="1" x14ac:dyDescent="0.2"/>
    <row r="104" ht="12.75" customHeight="1" x14ac:dyDescent="0.2"/>
    <row r="105" ht="12.75" customHeight="1" x14ac:dyDescent="0.2"/>
    <row r="106" ht="12.75" customHeight="1" x14ac:dyDescent="0.2"/>
    <row r="107" ht="12.75" customHeight="1" x14ac:dyDescent="0.2"/>
    <row r="108" ht="12.75" customHeight="1" x14ac:dyDescent="0.2"/>
    <row r="109" ht="12.75" customHeight="1" x14ac:dyDescent="0.2"/>
    <row r="110" ht="12.75" customHeight="1" x14ac:dyDescent="0.2"/>
    <row r="111" ht="12.75" customHeight="1" x14ac:dyDescent="0.2"/>
    <row r="112" ht="12.75" customHeight="1" x14ac:dyDescent="0.2"/>
    <row r="113" ht="12.75" customHeight="1" x14ac:dyDescent="0.2"/>
    <row r="114" ht="12.75" customHeight="1" x14ac:dyDescent="0.2"/>
    <row r="115" ht="12.75" customHeight="1" x14ac:dyDescent="0.2"/>
    <row r="116" ht="12.75" customHeight="1" x14ac:dyDescent="0.2"/>
    <row r="117" ht="12.75" customHeight="1" x14ac:dyDescent="0.2"/>
    <row r="118" ht="12.75" customHeight="1" x14ac:dyDescent="0.2"/>
    <row r="119" ht="12.75" customHeight="1" x14ac:dyDescent="0.2"/>
    <row r="120" ht="12.75" customHeight="1" x14ac:dyDescent="0.2"/>
    <row r="121" ht="12.75" customHeight="1" x14ac:dyDescent="0.2"/>
    <row r="122" ht="12.75" customHeight="1" x14ac:dyDescent="0.2"/>
    <row r="123" ht="12.75" customHeight="1" x14ac:dyDescent="0.2"/>
    <row r="124" ht="12.75" customHeight="1" x14ac:dyDescent="0.2"/>
    <row r="125" ht="12.75" customHeight="1" x14ac:dyDescent="0.2"/>
    <row r="126" ht="12.75" customHeight="1" x14ac:dyDescent="0.2"/>
    <row r="127" ht="12.75" customHeight="1" x14ac:dyDescent="0.2"/>
    <row r="128" ht="12.75" customHeight="1" x14ac:dyDescent="0.2"/>
    <row r="129" ht="12.75" customHeight="1" x14ac:dyDescent="0.2"/>
    <row r="130" ht="12.75" customHeight="1" x14ac:dyDescent="0.2"/>
    <row r="131" ht="12.75" customHeight="1" x14ac:dyDescent="0.2"/>
    <row r="132" ht="12.75" customHeight="1" x14ac:dyDescent="0.2"/>
    <row r="133" ht="12.75" customHeight="1" x14ac:dyDescent="0.2"/>
    <row r="134" ht="12.75" customHeight="1" x14ac:dyDescent="0.2"/>
    <row r="135" ht="12.75" customHeight="1" x14ac:dyDescent="0.2"/>
    <row r="136" ht="12.75" customHeight="1" x14ac:dyDescent="0.2"/>
    <row r="137" ht="12.75" customHeight="1" x14ac:dyDescent="0.2"/>
    <row r="138" ht="12.75" customHeight="1" x14ac:dyDescent="0.2"/>
    <row r="139" ht="12.75" customHeight="1" x14ac:dyDescent="0.2"/>
    <row r="140" ht="12.75" customHeight="1" x14ac:dyDescent="0.2"/>
    <row r="141" ht="12.75" customHeight="1" x14ac:dyDescent="0.2"/>
    <row r="142" ht="12.75" customHeight="1" x14ac:dyDescent="0.2"/>
    <row r="143" ht="12.75" customHeight="1" x14ac:dyDescent="0.2"/>
    <row r="144" ht="12.75" customHeight="1" x14ac:dyDescent="0.2"/>
    <row r="145" ht="12.75" customHeight="1" x14ac:dyDescent="0.2"/>
    <row r="146" ht="12.75" customHeight="1" x14ac:dyDescent="0.2"/>
    <row r="147" ht="12.75" customHeight="1" x14ac:dyDescent="0.2"/>
    <row r="148" ht="12.75" customHeight="1" x14ac:dyDescent="0.2"/>
    <row r="149" ht="12.75" customHeight="1" x14ac:dyDescent="0.2"/>
    <row r="150" ht="12.75" customHeight="1" x14ac:dyDescent="0.2"/>
    <row r="151" ht="12.75" customHeight="1" x14ac:dyDescent="0.2"/>
    <row r="152" ht="12.75" customHeight="1" x14ac:dyDescent="0.2"/>
    <row r="153" ht="12.75" customHeight="1" x14ac:dyDescent="0.2"/>
    <row r="154" ht="12.75" customHeight="1" x14ac:dyDescent="0.2"/>
    <row r="155" ht="12.75" customHeight="1" x14ac:dyDescent="0.2"/>
    <row r="156" ht="12.75" customHeight="1" x14ac:dyDescent="0.2"/>
    <row r="157" ht="12.75" customHeight="1" x14ac:dyDescent="0.2"/>
    <row r="158" ht="12.75" customHeight="1" x14ac:dyDescent="0.2"/>
    <row r="159" ht="12.75" customHeight="1" x14ac:dyDescent="0.2"/>
    <row r="160" ht="12.75" customHeight="1" x14ac:dyDescent="0.2"/>
    <row r="161" ht="12.75" customHeight="1" x14ac:dyDescent="0.2"/>
    <row r="162" ht="12.75" customHeight="1" x14ac:dyDescent="0.2"/>
    <row r="163" ht="12.75" customHeight="1" x14ac:dyDescent="0.2"/>
    <row r="164" ht="12.75" customHeight="1" x14ac:dyDescent="0.2"/>
    <row r="165" ht="12.75" customHeight="1" x14ac:dyDescent="0.2"/>
    <row r="166" ht="12.75" customHeight="1" x14ac:dyDescent="0.2"/>
    <row r="167" ht="12.75" customHeight="1" x14ac:dyDescent="0.2"/>
    <row r="168" ht="12.75" customHeight="1" x14ac:dyDescent="0.2"/>
    <row r="169" ht="12.75" customHeight="1" x14ac:dyDescent="0.2"/>
    <row r="170" ht="12.75" customHeight="1" x14ac:dyDescent="0.2"/>
    <row r="171" ht="12.75" customHeight="1" x14ac:dyDescent="0.2"/>
    <row r="172" ht="12.75" customHeight="1" x14ac:dyDescent="0.2"/>
    <row r="173" ht="12.75" customHeight="1" x14ac:dyDescent="0.2"/>
    <row r="174" ht="12.75" customHeight="1" x14ac:dyDescent="0.2"/>
    <row r="175" ht="12.75" customHeight="1" x14ac:dyDescent="0.2"/>
    <row r="176" ht="12.75" customHeight="1" x14ac:dyDescent="0.2"/>
    <row r="177" ht="12.75" customHeight="1" x14ac:dyDescent="0.2"/>
    <row r="178" ht="12.75" customHeight="1" x14ac:dyDescent="0.2"/>
    <row r="179" ht="12.75" customHeight="1" x14ac:dyDescent="0.2"/>
    <row r="180" ht="12.75" customHeight="1" x14ac:dyDescent="0.2"/>
    <row r="181" ht="12.75" customHeight="1" x14ac:dyDescent="0.2"/>
    <row r="182" ht="12.75" customHeight="1" x14ac:dyDescent="0.2"/>
    <row r="183" ht="12.75" customHeight="1" x14ac:dyDescent="0.2"/>
    <row r="184" ht="12.75" customHeight="1" x14ac:dyDescent="0.2"/>
    <row r="185" ht="12.75" customHeight="1" x14ac:dyDescent="0.2"/>
    <row r="186" ht="12.75" customHeight="1" x14ac:dyDescent="0.2"/>
    <row r="187" ht="12.75" customHeight="1" x14ac:dyDescent="0.2"/>
    <row r="188" ht="12.75" customHeight="1" x14ac:dyDescent="0.2"/>
    <row r="189" ht="12.75" customHeight="1" x14ac:dyDescent="0.2"/>
    <row r="190" ht="12.75" customHeight="1" x14ac:dyDescent="0.2"/>
    <row r="191" ht="12.75" customHeight="1" x14ac:dyDescent="0.2"/>
    <row r="192" ht="12.75" customHeight="1" x14ac:dyDescent="0.2"/>
    <row r="193" ht="12.75" customHeight="1" x14ac:dyDescent="0.2"/>
    <row r="194" ht="12.75" customHeight="1" x14ac:dyDescent="0.2"/>
    <row r="195" ht="12.75" customHeight="1" x14ac:dyDescent="0.2"/>
    <row r="196" ht="12.75" customHeight="1" x14ac:dyDescent="0.2"/>
    <row r="197" ht="12.75" customHeight="1" x14ac:dyDescent="0.2"/>
    <row r="198" ht="12.75" customHeight="1" x14ac:dyDescent="0.2"/>
    <row r="199" ht="12.75" customHeight="1" x14ac:dyDescent="0.2"/>
    <row r="200" ht="12.75" customHeight="1" x14ac:dyDescent="0.2"/>
    <row r="201" ht="12.75" customHeight="1" x14ac:dyDescent="0.2"/>
    <row r="202" ht="12.75" customHeight="1" x14ac:dyDescent="0.2"/>
    <row r="203" ht="12.75" customHeight="1" x14ac:dyDescent="0.2"/>
    <row r="204" ht="12.75" customHeight="1" x14ac:dyDescent="0.2"/>
    <row r="205" ht="12.75" customHeight="1" x14ac:dyDescent="0.2"/>
    <row r="206" ht="12.75" customHeight="1" x14ac:dyDescent="0.2"/>
    <row r="207" ht="12.75" customHeight="1" x14ac:dyDescent="0.2"/>
    <row r="208" ht="12.75" customHeight="1" x14ac:dyDescent="0.2"/>
    <row r="209" ht="12.75" customHeight="1" x14ac:dyDescent="0.2"/>
    <row r="210" ht="12.75" customHeight="1" x14ac:dyDescent="0.2"/>
    <row r="211" ht="12.75" customHeight="1" x14ac:dyDescent="0.2"/>
    <row r="212" ht="12.75" customHeight="1" x14ac:dyDescent="0.2"/>
    <row r="213" ht="12.75" customHeight="1" x14ac:dyDescent="0.2"/>
    <row r="214" ht="12.75" customHeight="1" x14ac:dyDescent="0.2"/>
    <row r="215" ht="12.75" customHeight="1" x14ac:dyDescent="0.2"/>
    <row r="216" ht="12.75" customHeight="1" x14ac:dyDescent="0.2"/>
    <row r="217" ht="12.75" customHeight="1" x14ac:dyDescent="0.2"/>
    <row r="218" ht="12.75" customHeight="1" x14ac:dyDescent="0.2"/>
    <row r="219" ht="12.75" customHeight="1" x14ac:dyDescent="0.2"/>
    <row r="220" ht="12.75" customHeight="1" x14ac:dyDescent="0.2"/>
    <row r="221" ht="12.75" customHeight="1" x14ac:dyDescent="0.2"/>
    <row r="222" ht="12.75" customHeight="1" x14ac:dyDescent="0.2"/>
    <row r="223" ht="12.75" customHeight="1" x14ac:dyDescent="0.2"/>
    <row r="224" ht="12.75" customHeight="1" x14ac:dyDescent="0.2"/>
    <row r="225" ht="12.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sheetData>
  <mergeCells count="4">
    <mergeCell ref="A1:I1"/>
    <mergeCell ref="A2:I3"/>
    <mergeCell ref="A4:I4"/>
    <mergeCell ref="B25:B26"/>
  </mergeCells>
  <pageMargins left="0.7" right="0.7" top="0.75" bottom="0.75" header="0" footer="0"/>
  <pageSetup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000"/>
  <sheetViews>
    <sheetView workbookViewId="0">
      <selection activeCell="E14" sqref="E14:E15"/>
    </sheetView>
  </sheetViews>
  <sheetFormatPr defaultColWidth="12.5703125" defaultRowHeight="15" customHeight="1" x14ac:dyDescent="0.2"/>
  <cols>
    <col min="1" max="1" width="20.5703125" customWidth="1"/>
    <col min="2" max="2" width="72.42578125" customWidth="1"/>
    <col min="3" max="3" width="7.42578125" customWidth="1"/>
    <col min="4" max="4" width="5.28515625" customWidth="1"/>
    <col min="5" max="5" width="9.140625" customWidth="1"/>
    <col min="6" max="6" width="13.42578125" customWidth="1"/>
    <col min="7" max="7" width="13.140625" customWidth="1"/>
    <col min="8" max="8" width="14.5703125" customWidth="1"/>
    <col min="9" max="9" width="6.140625" customWidth="1"/>
    <col min="10" max="26" width="9.5703125" customWidth="1"/>
  </cols>
  <sheetData>
    <row r="1" spans="1:9" ht="42" customHeight="1" x14ac:dyDescent="0.2">
      <c r="A1" s="66" t="s">
        <v>0</v>
      </c>
      <c r="B1" s="54"/>
      <c r="C1" s="54"/>
      <c r="D1" s="54"/>
      <c r="E1" s="54"/>
      <c r="F1" s="54"/>
      <c r="G1" s="54"/>
      <c r="H1" s="54"/>
      <c r="I1" s="54"/>
    </row>
    <row r="2" spans="1:9" ht="12.75" customHeight="1" x14ac:dyDescent="0.2">
      <c r="A2" s="55" t="s">
        <v>52</v>
      </c>
      <c r="B2" s="56"/>
      <c r="C2" s="56"/>
      <c r="D2" s="56"/>
      <c r="E2" s="56"/>
      <c r="F2" s="56"/>
      <c r="G2" s="56"/>
      <c r="H2" s="57"/>
    </row>
    <row r="3" spans="1:9" ht="12.75" customHeight="1" x14ac:dyDescent="0.2">
      <c r="A3" s="58"/>
      <c r="B3" s="59"/>
      <c r="C3" s="59"/>
      <c r="D3" s="59"/>
      <c r="E3" s="59"/>
      <c r="F3" s="59"/>
      <c r="G3" s="59"/>
      <c r="H3" s="60"/>
    </row>
    <row r="4" spans="1:9" ht="15" customHeight="1" x14ac:dyDescent="0.2">
      <c r="A4" s="67"/>
      <c r="B4" s="62"/>
      <c r="C4" s="62"/>
      <c r="D4" s="62"/>
      <c r="E4" s="62"/>
      <c r="F4" s="62"/>
      <c r="G4" s="62"/>
      <c r="H4" s="62"/>
      <c r="I4" s="63"/>
    </row>
    <row r="5" spans="1:9" ht="12.75" customHeight="1" x14ac:dyDescent="0.2">
      <c r="A5" s="1" t="s">
        <v>3</v>
      </c>
      <c r="B5" s="2" t="s">
        <v>4</v>
      </c>
      <c r="C5" s="3" t="s">
        <v>5</v>
      </c>
      <c r="D5" s="1" t="s">
        <v>6</v>
      </c>
      <c r="E5" s="1" t="s">
        <v>7</v>
      </c>
      <c r="F5" s="1" t="s">
        <v>8</v>
      </c>
      <c r="G5" s="1" t="s">
        <v>9</v>
      </c>
      <c r="H5" s="1" t="s">
        <v>10</v>
      </c>
    </row>
    <row r="6" spans="1:9" ht="25.5" customHeight="1" x14ac:dyDescent="0.2">
      <c r="A6" s="31" t="s">
        <v>53</v>
      </c>
      <c r="B6" s="32" t="s">
        <v>54</v>
      </c>
      <c r="C6" s="8" t="s">
        <v>14</v>
      </c>
      <c r="D6" s="8">
        <v>1</v>
      </c>
      <c r="E6" s="9">
        <v>0</v>
      </c>
      <c r="F6" s="10">
        <f t="shared" ref="F6:F22" si="0">ABS(D6*E6)</f>
        <v>0</v>
      </c>
      <c r="G6" s="10">
        <f t="shared" ref="G6:G23" si="1">ABS(H6-F6)</f>
        <v>0</v>
      </c>
      <c r="H6" s="33">
        <f t="shared" ref="H6:H23" si="2">ABS(F6*1.21)</f>
        <v>0</v>
      </c>
    </row>
    <row r="7" spans="1:9" ht="25.5" customHeight="1" x14ac:dyDescent="0.2">
      <c r="A7" s="34" t="s">
        <v>55</v>
      </c>
      <c r="B7" s="35" t="s">
        <v>56</v>
      </c>
      <c r="C7" s="36" t="s">
        <v>14</v>
      </c>
      <c r="D7" s="36">
        <v>2</v>
      </c>
      <c r="E7" s="9">
        <v>0</v>
      </c>
      <c r="F7" s="37">
        <f t="shared" si="0"/>
        <v>0</v>
      </c>
      <c r="G7" s="37">
        <f t="shared" si="1"/>
        <v>0</v>
      </c>
      <c r="H7" s="38">
        <f t="shared" si="2"/>
        <v>0</v>
      </c>
    </row>
    <row r="8" spans="1:9" ht="39.75" customHeight="1" x14ac:dyDescent="0.2">
      <c r="A8" s="39" t="s">
        <v>57</v>
      </c>
      <c r="B8" s="35" t="s">
        <v>58</v>
      </c>
      <c r="C8" s="36" t="s">
        <v>59</v>
      </c>
      <c r="D8" s="40">
        <v>2</v>
      </c>
      <c r="E8" s="9">
        <v>0</v>
      </c>
      <c r="F8" s="37">
        <f t="shared" si="0"/>
        <v>0</v>
      </c>
      <c r="G8" s="37">
        <f t="shared" si="1"/>
        <v>0</v>
      </c>
      <c r="H8" s="38">
        <f t="shared" si="2"/>
        <v>0</v>
      </c>
    </row>
    <row r="9" spans="1:9" ht="27.75" customHeight="1" x14ac:dyDescent="0.2">
      <c r="A9" s="31" t="s">
        <v>60</v>
      </c>
      <c r="B9" s="32" t="s">
        <v>61</v>
      </c>
      <c r="C9" s="8" t="s">
        <v>14</v>
      </c>
      <c r="D9" s="41">
        <v>1</v>
      </c>
      <c r="E9" s="9">
        <v>0</v>
      </c>
      <c r="F9" s="10">
        <f t="shared" si="0"/>
        <v>0</v>
      </c>
      <c r="G9" s="10">
        <f t="shared" si="1"/>
        <v>0</v>
      </c>
      <c r="H9" s="33">
        <f t="shared" si="2"/>
        <v>0</v>
      </c>
    </row>
    <row r="10" spans="1:9" ht="60" x14ac:dyDescent="0.2">
      <c r="A10" s="31" t="s">
        <v>62</v>
      </c>
      <c r="B10" s="32" t="s">
        <v>63</v>
      </c>
      <c r="C10" s="8" t="s">
        <v>64</v>
      </c>
      <c r="D10" s="8">
        <v>14200</v>
      </c>
      <c r="E10" s="9">
        <v>0</v>
      </c>
      <c r="F10" s="10">
        <f t="shared" si="0"/>
        <v>0</v>
      </c>
      <c r="G10" s="10">
        <f t="shared" si="1"/>
        <v>0</v>
      </c>
      <c r="H10" s="33">
        <f t="shared" si="2"/>
        <v>0</v>
      </c>
    </row>
    <row r="11" spans="1:9" ht="28.5" customHeight="1" x14ac:dyDescent="0.2">
      <c r="A11" s="31" t="s">
        <v>65</v>
      </c>
      <c r="B11" s="32" t="s">
        <v>66</v>
      </c>
      <c r="C11" s="8" t="s">
        <v>14</v>
      </c>
      <c r="D11" s="8">
        <v>14</v>
      </c>
      <c r="E11" s="9">
        <v>0</v>
      </c>
      <c r="F11" s="10">
        <f t="shared" si="0"/>
        <v>0</v>
      </c>
      <c r="G11" s="10">
        <f t="shared" si="1"/>
        <v>0</v>
      </c>
      <c r="H11" s="33">
        <f t="shared" si="2"/>
        <v>0</v>
      </c>
    </row>
    <row r="12" spans="1:9" ht="22.5" customHeight="1" x14ac:dyDescent="0.2">
      <c r="A12" s="31" t="s">
        <v>67</v>
      </c>
      <c r="B12" s="32" t="s">
        <v>68</v>
      </c>
      <c r="C12" s="8" t="s">
        <v>14</v>
      </c>
      <c r="D12" s="8">
        <v>14</v>
      </c>
      <c r="E12" s="9">
        <v>0</v>
      </c>
      <c r="F12" s="10">
        <f t="shared" si="0"/>
        <v>0</v>
      </c>
      <c r="G12" s="10">
        <f t="shared" si="1"/>
        <v>0</v>
      </c>
      <c r="H12" s="33">
        <f t="shared" si="2"/>
        <v>0</v>
      </c>
    </row>
    <row r="13" spans="1:9" ht="26.25" customHeight="1" x14ac:dyDescent="0.2">
      <c r="A13" s="31" t="s">
        <v>69</v>
      </c>
      <c r="B13" s="32" t="s">
        <v>70</v>
      </c>
      <c r="C13" s="8" t="s">
        <v>14</v>
      </c>
      <c r="D13" s="8">
        <v>105</v>
      </c>
      <c r="E13" s="9">
        <v>0</v>
      </c>
      <c r="F13" s="10">
        <f t="shared" si="0"/>
        <v>0</v>
      </c>
      <c r="G13" s="10">
        <f t="shared" si="1"/>
        <v>0</v>
      </c>
      <c r="H13" s="33">
        <f t="shared" si="2"/>
        <v>0</v>
      </c>
    </row>
    <row r="14" spans="1:9" ht="26.25" customHeight="1" x14ac:dyDescent="0.2">
      <c r="A14" s="42" t="s">
        <v>71</v>
      </c>
      <c r="B14" s="43" t="s">
        <v>72</v>
      </c>
      <c r="C14" s="44" t="s">
        <v>14</v>
      </c>
      <c r="D14" s="44">
        <v>20</v>
      </c>
      <c r="E14" s="45">
        <v>0</v>
      </c>
      <c r="F14" s="46">
        <f t="shared" si="0"/>
        <v>0</v>
      </c>
      <c r="G14" s="46">
        <f t="shared" si="1"/>
        <v>0</v>
      </c>
      <c r="H14" s="47">
        <f t="shared" si="2"/>
        <v>0</v>
      </c>
    </row>
    <row r="15" spans="1:9" ht="17.25" customHeight="1" x14ac:dyDescent="0.2">
      <c r="A15" s="31" t="s">
        <v>73</v>
      </c>
      <c r="B15" s="32" t="s">
        <v>74</v>
      </c>
      <c r="C15" s="8" t="s">
        <v>14</v>
      </c>
      <c r="D15" s="8">
        <v>1</v>
      </c>
      <c r="E15" s="45">
        <v>0</v>
      </c>
      <c r="F15" s="10">
        <f t="shared" si="0"/>
        <v>0</v>
      </c>
      <c r="G15" s="10">
        <f t="shared" si="1"/>
        <v>0</v>
      </c>
      <c r="H15" s="33">
        <f t="shared" si="2"/>
        <v>0</v>
      </c>
    </row>
    <row r="16" spans="1:9" ht="18" customHeight="1" x14ac:dyDescent="0.2">
      <c r="A16" s="31" t="s">
        <v>75</v>
      </c>
      <c r="B16" s="32" t="s">
        <v>76</v>
      </c>
      <c r="C16" s="8" t="s">
        <v>14</v>
      </c>
      <c r="D16" s="8">
        <v>230</v>
      </c>
      <c r="E16" s="9">
        <v>0</v>
      </c>
      <c r="F16" s="10">
        <f t="shared" si="0"/>
        <v>0</v>
      </c>
      <c r="G16" s="10">
        <f t="shared" si="1"/>
        <v>0</v>
      </c>
      <c r="H16" s="33">
        <f t="shared" si="2"/>
        <v>0</v>
      </c>
    </row>
    <row r="17" spans="1:8" ht="16.5" customHeight="1" x14ac:dyDescent="0.2">
      <c r="A17" s="31" t="s">
        <v>77</v>
      </c>
      <c r="B17" s="32" t="s">
        <v>78</v>
      </c>
      <c r="C17" s="8" t="s">
        <v>14</v>
      </c>
      <c r="D17" s="8">
        <v>260</v>
      </c>
      <c r="E17" s="9">
        <v>0</v>
      </c>
      <c r="F17" s="10">
        <f t="shared" si="0"/>
        <v>0</v>
      </c>
      <c r="G17" s="10">
        <f t="shared" si="1"/>
        <v>0</v>
      </c>
      <c r="H17" s="33">
        <f t="shared" si="2"/>
        <v>0</v>
      </c>
    </row>
    <row r="18" spans="1:8" ht="30.75" customHeight="1" x14ac:dyDescent="0.2">
      <c r="A18" s="48" t="s">
        <v>79</v>
      </c>
      <c r="B18" s="49" t="s">
        <v>80</v>
      </c>
      <c r="C18" s="8" t="s">
        <v>14</v>
      </c>
      <c r="D18" s="41">
        <v>6</v>
      </c>
      <c r="E18" s="9">
        <v>0</v>
      </c>
      <c r="F18" s="10">
        <f t="shared" si="0"/>
        <v>0</v>
      </c>
      <c r="G18" s="10">
        <f t="shared" si="1"/>
        <v>0</v>
      </c>
      <c r="H18" s="33">
        <f t="shared" si="2"/>
        <v>0</v>
      </c>
    </row>
    <row r="19" spans="1:8" ht="39.75" customHeight="1" x14ac:dyDescent="0.2">
      <c r="A19" s="48" t="s">
        <v>81</v>
      </c>
      <c r="B19" s="49" t="s">
        <v>82</v>
      </c>
      <c r="C19" s="8" t="s">
        <v>64</v>
      </c>
      <c r="D19" s="41">
        <v>310</v>
      </c>
      <c r="E19" s="9">
        <v>0</v>
      </c>
      <c r="F19" s="10">
        <f t="shared" si="0"/>
        <v>0</v>
      </c>
      <c r="G19" s="10">
        <f t="shared" si="1"/>
        <v>0</v>
      </c>
      <c r="H19" s="33">
        <f t="shared" si="2"/>
        <v>0</v>
      </c>
    </row>
    <row r="20" spans="1:8" ht="16.5" customHeight="1" x14ac:dyDescent="0.2">
      <c r="A20" s="48" t="s">
        <v>83</v>
      </c>
      <c r="B20" s="31" t="s">
        <v>84</v>
      </c>
      <c r="C20" s="8" t="s">
        <v>14</v>
      </c>
      <c r="D20" s="41">
        <v>24</v>
      </c>
      <c r="E20" s="9">
        <v>0</v>
      </c>
      <c r="F20" s="10">
        <f t="shared" si="0"/>
        <v>0</v>
      </c>
      <c r="G20" s="10">
        <f t="shared" si="1"/>
        <v>0</v>
      </c>
      <c r="H20" s="33">
        <f t="shared" si="2"/>
        <v>0</v>
      </c>
    </row>
    <row r="21" spans="1:8" ht="16.5" customHeight="1" x14ac:dyDescent="0.2">
      <c r="A21" s="48" t="s">
        <v>85</v>
      </c>
      <c r="B21" s="31" t="s">
        <v>86</v>
      </c>
      <c r="C21" s="8" t="s">
        <v>87</v>
      </c>
      <c r="D21" s="8">
        <v>20</v>
      </c>
      <c r="E21" s="9">
        <v>0</v>
      </c>
      <c r="F21" s="10">
        <f t="shared" si="0"/>
        <v>0</v>
      </c>
      <c r="G21" s="10">
        <f t="shared" si="1"/>
        <v>0</v>
      </c>
      <c r="H21" s="33">
        <f t="shared" si="2"/>
        <v>0</v>
      </c>
    </row>
    <row r="22" spans="1:8" ht="16.5" customHeight="1" x14ac:dyDescent="0.2">
      <c r="A22" s="48" t="s">
        <v>85</v>
      </c>
      <c r="B22" s="31" t="s">
        <v>88</v>
      </c>
      <c r="C22" s="8" t="s">
        <v>59</v>
      </c>
      <c r="D22" s="8">
        <v>1</v>
      </c>
      <c r="E22" s="9">
        <v>0</v>
      </c>
      <c r="F22" s="10">
        <f t="shared" si="0"/>
        <v>0</v>
      </c>
      <c r="G22" s="10">
        <f t="shared" si="1"/>
        <v>0</v>
      </c>
      <c r="H22" s="33">
        <f t="shared" si="2"/>
        <v>0</v>
      </c>
    </row>
    <row r="23" spans="1:8" ht="15.75" customHeight="1" x14ac:dyDescent="0.25">
      <c r="A23" s="68" t="s">
        <v>89</v>
      </c>
      <c r="B23" s="69"/>
      <c r="C23" s="50"/>
      <c r="D23" s="50"/>
      <c r="E23" s="51"/>
      <c r="F23" s="51">
        <f>SUM(F6:F22)</f>
        <v>0</v>
      </c>
      <c r="G23" s="51">
        <f t="shared" si="1"/>
        <v>0</v>
      </c>
      <c r="H23" s="51">
        <f t="shared" si="2"/>
        <v>0</v>
      </c>
    </row>
    <row r="24" spans="1:8" ht="12.75" customHeight="1" x14ac:dyDescent="0.2">
      <c r="B24" s="70" t="s">
        <v>51</v>
      </c>
      <c r="C24" s="30"/>
      <c r="D24" s="30"/>
      <c r="E24" s="30"/>
      <c r="F24" s="30"/>
      <c r="G24" s="30"/>
      <c r="H24" s="30"/>
    </row>
    <row r="25" spans="1:8" ht="12.75" customHeight="1" x14ac:dyDescent="0.2">
      <c r="B25" s="65"/>
      <c r="C25" s="30"/>
      <c r="D25" s="30"/>
      <c r="E25" s="30"/>
      <c r="F25" s="30"/>
      <c r="G25" s="30"/>
      <c r="H25" s="30"/>
    </row>
    <row r="26" spans="1:8" ht="12.75" customHeight="1" x14ac:dyDescent="0.2">
      <c r="B26" s="52"/>
    </row>
    <row r="27" spans="1:8" ht="12.75" customHeight="1" x14ac:dyDescent="0.2">
      <c r="B27" s="52"/>
    </row>
    <row r="28" spans="1:8" ht="12.75" customHeight="1" x14ac:dyDescent="0.2">
      <c r="B28" s="52"/>
    </row>
    <row r="29" spans="1:8" ht="12.75" customHeight="1" x14ac:dyDescent="0.2">
      <c r="B29" s="52"/>
    </row>
    <row r="30" spans="1:8" ht="12.75" customHeight="1" x14ac:dyDescent="0.2">
      <c r="B30" s="52"/>
    </row>
    <row r="31" spans="1:8" ht="12.75" customHeight="1" x14ac:dyDescent="0.2">
      <c r="B31" s="52"/>
    </row>
    <row r="32" spans="1:8" ht="12.75" customHeight="1" x14ac:dyDescent="0.2">
      <c r="B32" s="52"/>
    </row>
    <row r="33" spans="2:2" ht="12.75" customHeight="1" x14ac:dyDescent="0.2">
      <c r="B33" s="52"/>
    </row>
    <row r="34" spans="2:2" ht="12.75" customHeight="1" x14ac:dyDescent="0.2">
      <c r="B34" s="52"/>
    </row>
    <row r="35" spans="2:2" ht="12.75" customHeight="1" x14ac:dyDescent="0.2">
      <c r="B35" s="52"/>
    </row>
    <row r="36" spans="2:2" ht="12.75" customHeight="1" x14ac:dyDescent="0.2">
      <c r="B36" s="52"/>
    </row>
    <row r="37" spans="2:2" ht="12.75" customHeight="1" x14ac:dyDescent="0.2">
      <c r="B37" s="52"/>
    </row>
    <row r="38" spans="2:2" ht="12.75" customHeight="1" x14ac:dyDescent="0.2">
      <c r="B38" s="52"/>
    </row>
    <row r="39" spans="2:2" ht="12.75" customHeight="1" x14ac:dyDescent="0.2">
      <c r="B39" s="52"/>
    </row>
    <row r="40" spans="2:2" ht="12.75" customHeight="1" x14ac:dyDescent="0.2">
      <c r="B40" s="52"/>
    </row>
    <row r="41" spans="2:2" ht="12.75" customHeight="1" x14ac:dyDescent="0.2">
      <c r="B41" s="52"/>
    </row>
    <row r="42" spans="2:2" ht="12.75" customHeight="1" x14ac:dyDescent="0.2">
      <c r="B42" s="52"/>
    </row>
    <row r="43" spans="2:2" ht="12.75" customHeight="1" x14ac:dyDescent="0.2">
      <c r="B43" s="52"/>
    </row>
    <row r="44" spans="2:2" ht="12.75" customHeight="1" x14ac:dyDescent="0.2">
      <c r="B44" s="52"/>
    </row>
    <row r="45" spans="2:2" ht="12.75" customHeight="1" x14ac:dyDescent="0.2">
      <c r="B45" s="52"/>
    </row>
    <row r="46" spans="2:2" ht="12.75" customHeight="1" x14ac:dyDescent="0.2">
      <c r="B46" s="52"/>
    </row>
    <row r="47" spans="2:2" ht="12.75" customHeight="1" x14ac:dyDescent="0.2">
      <c r="B47" s="52"/>
    </row>
    <row r="48" spans="2:2" ht="12.75" customHeight="1" x14ac:dyDescent="0.2">
      <c r="B48" s="52"/>
    </row>
    <row r="49" spans="2:2" ht="12.75" customHeight="1" x14ac:dyDescent="0.2">
      <c r="B49" s="52"/>
    </row>
    <row r="50" spans="2:2" ht="12.75" customHeight="1" x14ac:dyDescent="0.2">
      <c r="B50" s="52"/>
    </row>
    <row r="51" spans="2:2" ht="12.75" customHeight="1" x14ac:dyDescent="0.2">
      <c r="B51" s="52"/>
    </row>
    <row r="52" spans="2:2" ht="12.75" customHeight="1" x14ac:dyDescent="0.2">
      <c r="B52" s="52"/>
    </row>
    <row r="53" spans="2:2" ht="12.75" customHeight="1" x14ac:dyDescent="0.2">
      <c r="B53" s="52"/>
    </row>
    <row r="54" spans="2:2" ht="12.75" customHeight="1" x14ac:dyDescent="0.2">
      <c r="B54" s="52"/>
    </row>
    <row r="55" spans="2:2" ht="12.75" customHeight="1" x14ac:dyDescent="0.2">
      <c r="B55" s="52"/>
    </row>
    <row r="56" spans="2:2" ht="12.75" customHeight="1" x14ac:dyDescent="0.2">
      <c r="B56" s="52"/>
    </row>
    <row r="57" spans="2:2" ht="12.75" customHeight="1" x14ac:dyDescent="0.2">
      <c r="B57" s="52"/>
    </row>
    <row r="58" spans="2:2" ht="12.75" customHeight="1" x14ac:dyDescent="0.2">
      <c r="B58" s="52"/>
    </row>
    <row r="59" spans="2:2" ht="12.75" customHeight="1" x14ac:dyDescent="0.2">
      <c r="B59" s="52"/>
    </row>
    <row r="60" spans="2:2" ht="12.75" customHeight="1" x14ac:dyDescent="0.2">
      <c r="B60" s="52"/>
    </row>
    <row r="61" spans="2:2" ht="12.75" customHeight="1" x14ac:dyDescent="0.2">
      <c r="B61" s="52"/>
    </row>
    <row r="62" spans="2:2" ht="12.75" customHeight="1" x14ac:dyDescent="0.2">
      <c r="B62" s="52"/>
    </row>
    <row r="63" spans="2:2" ht="12.75" customHeight="1" x14ac:dyDescent="0.2">
      <c r="B63" s="52"/>
    </row>
    <row r="64" spans="2:2" ht="12.75" customHeight="1" x14ac:dyDescent="0.2">
      <c r="B64" s="52"/>
    </row>
    <row r="65" spans="2:2" ht="12.75" customHeight="1" x14ac:dyDescent="0.2">
      <c r="B65" s="52"/>
    </row>
    <row r="66" spans="2:2" ht="12.75" customHeight="1" x14ac:dyDescent="0.2">
      <c r="B66" s="52"/>
    </row>
    <row r="67" spans="2:2" ht="12.75" customHeight="1" x14ac:dyDescent="0.2">
      <c r="B67" s="52"/>
    </row>
    <row r="68" spans="2:2" ht="12.75" customHeight="1" x14ac:dyDescent="0.2">
      <c r="B68" s="52"/>
    </row>
    <row r="69" spans="2:2" ht="12.75" customHeight="1" x14ac:dyDescent="0.2">
      <c r="B69" s="52"/>
    </row>
    <row r="70" spans="2:2" ht="12.75" customHeight="1" x14ac:dyDescent="0.2">
      <c r="B70" s="52"/>
    </row>
    <row r="71" spans="2:2" ht="12.75" customHeight="1" x14ac:dyDescent="0.2">
      <c r="B71" s="52"/>
    </row>
    <row r="72" spans="2:2" ht="12.75" customHeight="1" x14ac:dyDescent="0.2">
      <c r="B72" s="52"/>
    </row>
    <row r="73" spans="2:2" ht="12.75" customHeight="1" x14ac:dyDescent="0.2">
      <c r="B73" s="52"/>
    </row>
    <row r="74" spans="2:2" ht="12.75" customHeight="1" x14ac:dyDescent="0.2">
      <c r="B74" s="52"/>
    </row>
    <row r="75" spans="2:2" ht="12.75" customHeight="1" x14ac:dyDescent="0.2">
      <c r="B75" s="52"/>
    </row>
    <row r="76" spans="2:2" ht="12.75" customHeight="1" x14ac:dyDescent="0.2">
      <c r="B76" s="52"/>
    </row>
    <row r="77" spans="2:2" ht="12.75" customHeight="1" x14ac:dyDescent="0.2">
      <c r="B77" s="52"/>
    </row>
    <row r="78" spans="2:2" ht="12.75" customHeight="1" x14ac:dyDescent="0.2">
      <c r="B78" s="52"/>
    </row>
    <row r="79" spans="2:2" ht="12.75" customHeight="1" x14ac:dyDescent="0.2">
      <c r="B79" s="52"/>
    </row>
    <row r="80" spans="2:2" ht="12.75" customHeight="1" x14ac:dyDescent="0.2">
      <c r="B80" s="52"/>
    </row>
    <row r="81" spans="2:2" ht="12.75" customHeight="1" x14ac:dyDescent="0.2">
      <c r="B81" s="52"/>
    </row>
    <row r="82" spans="2:2" ht="12.75" customHeight="1" x14ac:dyDescent="0.2">
      <c r="B82" s="52"/>
    </row>
    <row r="83" spans="2:2" ht="12.75" customHeight="1" x14ac:dyDescent="0.2">
      <c r="B83" s="52"/>
    </row>
    <row r="84" spans="2:2" ht="12.75" customHeight="1" x14ac:dyDescent="0.2">
      <c r="B84" s="52"/>
    </row>
    <row r="85" spans="2:2" ht="12.75" customHeight="1" x14ac:dyDescent="0.2">
      <c r="B85" s="52"/>
    </row>
    <row r="86" spans="2:2" ht="12.75" customHeight="1" x14ac:dyDescent="0.2">
      <c r="B86" s="52"/>
    </row>
    <row r="87" spans="2:2" ht="12.75" customHeight="1" x14ac:dyDescent="0.2">
      <c r="B87" s="52"/>
    </row>
    <row r="88" spans="2:2" ht="12.75" customHeight="1" x14ac:dyDescent="0.2">
      <c r="B88" s="52"/>
    </row>
    <row r="89" spans="2:2" ht="12.75" customHeight="1" x14ac:dyDescent="0.2">
      <c r="B89" s="52"/>
    </row>
    <row r="90" spans="2:2" ht="12.75" customHeight="1" x14ac:dyDescent="0.2">
      <c r="B90" s="52"/>
    </row>
    <row r="91" spans="2:2" ht="12.75" customHeight="1" x14ac:dyDescent="0.2">
      <c r="B91" s="52"/>
    </row>
    <row r="92" spans="2:2" ht="12.75" customHeight="1" x14ac:dyDescent="0.2">
      <c r="B92" s="52"/>
    </row>
    <row r="93" spans="2:2" ht="12.75" customHeight="1" x14ac:dyDescent="0.2">
      <c r="B93" s="52"/>
    </row>
    <row r="94" spans="2:2" ht="12.75" customHeight="1" x14ac:dyDescent="0.2">
      <c r="B94" s="52"/>
    </row>
    <row r="95" spans="2:2" ht="12.75" customHeight="1" x14ac:dyDescent="0.2">
      <c r="B95" s="52"/>
    </row>
    <row r="96" spans="2:2" ht="12.75" customHeight="1" x14ac:dyDescent="0.2">
      <c r="B96" s="52"/>
    </row>
    <row r="97" spans="2:2" ht="12.75" customHeight="1" x14ac:dyDescent="0.2">
      <c r="B97" s="52"/>
    </row>
    <row r="98" spans="2:2" ht="12.75" customHeight="1" x14ac:dyDescent="0.2">
      <c r="B98" s="52"/>
    </row>
    <row r="99" spans="2:2" ht="12.75" customHeight="1" x14ac:dyDescent="0.2">
      <c r="B99" s="52"/>
    </row>
    <row r="100" spans="2:2" ht="12.75" customHeight="1" x14ac:dyDescent="0.2">
      <c r="B100" s="52"/>
    </row>
    <row r="101" spans="2:2" ht="12.75" customHeight="1" x14ac:dyDescent="0.2">
      <c r="B101" s="52"/>
    </row>
    <row r="102" spans="2:2" ht="12.75" customHeight="1" x14ac:dyDescent="0.2">
      <c r="B102" s="52"/>
    </row>
    <row r="103" spans="2:2" ht="12.75" customHeight="1" x14ac:dyDescent="0.2">
      <c r="B103" s="52"/>
    </row>
    <row r="104" spans="2:2" ht="12.75" customHeight="1" x14ac:dyDescent="0.2">
      <c r="B104" s="52"/>
    </row>
    <row r="105" spans="2:2" ht="12.75" customHeight="1" x14ac:dyDescent="0.2">
      <c r="B105" s="52"/>
    </row>
    <row r="106" spans="2:2" ht="12.75" customHeight="1" x14ac:dyDescent="0.2">
      <c r="B106" s="52"/>
    </row>
    <row r="107" spans="2:2" ht="12.75" customHeight="1" x14ac:dyDescent="0.2">
      <c r="B107" s="52"/>
    </row>
    <row r="108" spans="2:2" ht="12.75" customHeight="1" x14ac:dyDescent="0.2">
      <c r="B108" s="52"/>
    </row>
    <row r="109" spans="2:2" ht="12.75" customHeight="1" x14ac:dyDescent="0.2">
      <c r="B109" s="52"/>
    </row>
    <row r="110" spans="2:2" ht="12.75" customHeight="1" x14ac:dyDescent="0.2">
      <c r="B110" s="52"/>
    </row>
    <row r="111" spans="2:2" ht="12.75" customHeight="1" x14ac:dyDescent="0.2">
      <c r="B111" s="52"/>
    </row>
    <row r="112" spans="2:2" ht="12.75" customHeight="1" x14ac:dyDescent="0.2">
      <c r="B112" s="52"/>
    </row>
    <row r="113" spans="2:2" ht="12.75" customHeight="1" x14ac:dyDescent="0.2">
      <c r="B113" s="52"/>
    </row>
    <row r="114" spans="2:2" ht="12.75" customHeight="1" x14ac:dyDescent="0.2">
      <c r="B114" s="52"/>
    </row>
    <row r="115" spans="2:2" ht="12.75" customHeight="1" x14ac:dyDescent="0.2">
      <c r="B115" s="52"/>
    </row>
    <row r="116" spans="2:2" ht="12.75" customHeight="1" x14ac:dyDescent="0.2">
      <c r="B116" s="52"/>
    </row>
    <row r="117" spans="2:2" ht="12.75" customHeight="1" x14ac:dyDescent="0.2">
      <c r="B117" s="52"/>
    </row>
    <row r="118" spans="2:2" ht="12.75" customHeight="1" x14ac:dyDescent="0.2">
      <c r="B118" s="52"/>
    </row>
    <row r="119" spans="2:2" ht="12.75" customHeight="1" x14ac:dyDescent="0.2">
      <c r="B119" s="52"/>
    </row>
    <row r="120" spans="2:2" ht="12.75" customHeight="1" x14ac:dyDescent="0.2">
      <c r="B120" s="52"/>
    </row>
    <row r="121" spans="2:2" ht="12.75" customHeight="1" x14ac:dyDescent="0.2">
      <c r="B121" s="52"/>
    </row>
    <row r="122" spans="2:2" ht="12.75" customHeight="1" x14ac:dyDescent="0.2">
      <c r="B122" s="52"/>
    </row>
    <row r="123" spans="2:2" ht="12.75" customHeight="1" x14ac:dyDescent="0.2">
      <c r="B123" s="52"/>
    </row>
    <row r="124" spans="2:2" ht="12.75" customHeight="1" x14ac:dyDescent="0.2">
      <c r="B124" s="52"/>
    </row>
    <row r="125" spans="2:2" ht="12.75" customHeight="1" x14ac:dyDescent="0.2">
      <c r="B125" s="52"/>
    </row>
    <row r="126" spans="2:2" ht="12.75" customHeight="1" x14ac:dyDescent="0.2">
      <c r="B126" s="52"/>
    </row>
    <row r="127" spans="2:2" ht="12.75" customHeight="1" x14ac:dyDescent="0.2">
      <c r="B127" s="52"/>
    </row>
    <row r="128" spans="2:2" ht="12.75" customHeight="1" x14ac:dyDescent="0.2">
      <c r="B128" s="52"/>
    </row>
    <row r="129" spans="2:2" ht="12.75" customHeight="1" x14ac:dyDescent="0.2">
      <c r="B129" s="52"/>
    </row>
    <row r="130" spans="2:2" ht="12.75" customHeight="1" x14ac:dyDescent="0.2">
      <c r="B130" s="52"/>
    </row>
    <row r="131" spans="2:2" ht="12.75" customHeight="1" x14ac:dyDescent="0.2">
      <c r="B131" s="52"/>
    </row>
    <row r="132" spans="2:2" ht="12.75" customHeight="1" x14ac:dyDescent="0.2">
      <c r="B132" s="52"/>
    </row>
    <row r="133" spans="2:2" ht="12.75" customHeight="1" x14ac:dyDescent="0.2">
      <c r="B133" s="52"/>
    </row>
    <row r="134" spans="2:2" ht="12.75" customHeight="1" x14ac:dyDescent="0.2">
      <c r="B134" s="52"/>
    </row>
    <row r="135" spans="2:2" ht="12.75" customHeight="1" x14ac:dyDescent="0.2">
      <c r="B135" s="52"/>
    </row>
    <row r="136" spans="2:2" ht="12.75" customHeight="1" x14ac:dyDescent="0.2">
      <c r="B136" s="52"/>
    </row>
    <row r="137" spans="2:2" ht="12.75" customHeight="1" x14ac:dyDescent="0.2">
      <c r="B137" s="52"/>
    </row>
    <row r="138" spans="2:2" ht="12.75" customHeight="1" x14ac:dyDescent="0.2">
      <c r="B138" s="52"/>
    </row>
    <row r="139" spans="2:2" ht="12.75" customHeight="1" x14ac:dyDescent="0.2">
      <c r="B139" s="52"/>
    </row>
    <row r="140" spans="2:2" ht="12.75" customHeight="1" x14ac:dyDescent="0.2">
      <c r="B140" s="52"/>
    </row>
    <row r="141" spans="2:2" ht="12.75" customHeight="1" x14ac:dyDescent="0.2">
      <c r="B141" s="52"/>
    </row>
    <row r="142" spans="2:2" ht="12.75" customHeight="1" x14ac:dyDescent="0.2">
      <c r="B142" s="52"/>
    </row>
    <row r="143" spans="2:2" ht="12.75" customHeight="1" x14ac:dyDescent="0.2">
      <c r="B143" s="52"/>
    </row>
    <row r="144" spans="2:2" ht="12.75" customHeight="1" x14ac:dyDescent="0.2">
      <c r="B144" s="52"/>
    </row>
    <row r="145" spans="2:2" ht="12.75" customHeight="1" x14ac:dyDescent="0.2">
      <c r="B145" s="52"/>
    </row>
    <row r="146" spans="2:2" ht="12.75" customHeight="1" x14ac:dyDescent="0.2">
      <c r="B146" s="52"/>
    </row>
    <row r="147" spans="2:2" ht="12.75" customHeight="1" x14ac:dyDescent="0.2">
      <c r="B147" s="52"/>
    </row>
    <row r="148" spans="2:2" ht="12.75" customHeight="1" x14ac:dyDescent="0.2">
      <c r="B148" s="52"/>
    </row>
    <row r="149" spans="2:2" ht="12.75" customHeight="1" x14ac:dyDescent="0.2">
      <c r="B149" s="52"/>
    </row>
    <row r="150" spans="2:2" ht="12.75" customHeight="1" x14ac:dyDescent="0.2">
      <c r="B150" s="52"/>
    </row>
    <row r="151" spans="2:2" ht="12.75" customHeight="1" x14ac:dyDescent="0.2">
      <c r="B151" s="52"/>
    </row>
    <row r="152" spans="2:2" ht="12.75" customHeight="1" x14ac:dyDescent="0.2">
      <c r="B152" s="52"/>
    </row>
    <row r="153" spans="2:2" ht="12.75" customHeight="1" x14ac:dyDescent="0.2">
      <c r="B153" s="52"/>
    </row>
    <row r="154" spans="2:2" ht="12.75" customHeight="1" x14ac:dyDescent="0.2">
      <c r="B154" s="52"/>
    </row>
    <row r="155" spans="2:2" ht="12.75" customHeight="1" x14ac:dyDescent="0.2">
      <c r="B155" s="52"/>
    </row>
    <row r="156" spans="2:2" ht="12.75" customHeight="1" x14ac:dyDescent="0.2">
      <c r="B156" s="52"/>
    </row>
    <row r="157" spans="2:2" ht="12.75" customHeight="1" x14ac:dyDescent="0.2">
      <c r="B157" s="52"/>
    </row>
    <row r="158" spans="2:2" ht="12.75" customHeight="1" x14ac:dyDescent="0.2">
      <c r="B158" s="52"/>
    </row>
    <row r="159" spans="2:2" ht="12.75" customHeight="1" x14ac:dyDescent="0.2">
      <c r="B159" s="52"/>
    </row>
    <row r="160" spans="2:2" ht="12.75" customHeight="1" x14ac:dyDescent="0.2">
      <c r="B160" s="52"/>
    </row>
    <row r="161" spans="2:2" ht="12.75" customHeight="1" x14ac:dyDescent="0.2">
      <c r="B161" s="52"/>
    </row>
    <row r="162" spans="2:2" ht="12.75" customHeight="1" x14ac:dyDescent="0.2">
      <c r="B162" s="52"/>
    </row>
    <row r="163" spans="2:2" ht="12.75" customHeight="1" x14ac:dyDescent="0.2">
      <c r="B163" s="52"/>
    </row>
    <row r="164" spans="2:2" ht="12.75" customHeight="1" x14ac:dyDescent="0.2">
      <c r="B164" s="52"/>
    </row>
    <row r="165" spans="2:2" ht="12.75" customHeight="1" x14ac:dyDescent="0.2">
      <c r="B165" s="52"/>
    </row>
    <row r="166" spans="2:2" ht="12.75" customHeight="1" x14ac:dyDescent="0.2">
      <c r="B166" s="52"/>
    </row>
    <row r="167" spans="2:2" ht="12.75" customHeight="1" x14ac:dyDescent="0.2">
      <c r="B167" s="52"/>
    </row>
    <row r="168" spans="2:2" ht="12.75" customHeight="1" x14ac:dyDescent="0.2">
      <c r="B168" s="52"/>
    </row>
    <row r="169" spans="2:2" ht="12.75" customHeight="1" x14ac:dyDescent="0.2">
      <c r="B169" s="52"/>
    </row>
    <row r="170" spans="2:2" ht="12.75" customHeight="1" x14ac:dyDescent="0.2">
      <c r="B170" s="52"/>
    </row>
    <row r="171" spans="2:2" ht="12.75" customHeight="1" x14ac:dyDescent="0.2">
      <c r="B171" s="52"/>
    </row>
    <row r="172" spans="2:2" ht="12.75" customHeight="1" x14ac:dyDescent="0.2">
      <c r="B172" s="52"/>
    </row>
    <row r="173" spans="2:2" ht="12.75" customHeight="1" x14ac:dyDescent="0.2">
      <c r="B173" s="52"/>
    </row>
    <row r="174" spans="2:2" ht="12.75" customHeight="1" x14ac:dyDescent="0.2">
      <c r="B174" s="52"/>
    </row>
    <row r="175" spans="2:2" ht="12.75" customHeight="1" x14ac:dyDescent="0.2">
      <c r="B175" s="52"/>
    </row>
    <row r="176" spans="2:2" ht="12.75" customHeight="1" x14ac:dyDescent="0.2">
      <c r="B176" s="52"/>
    </row>
    <row r="177" spans="2:2" ht="12.75" customHeight="1" x14ac:dyDescent="0.2">
      <c r="B177" s="52"/>
    </row>
    <row r="178" spans="2:2" ht="12.75" customHeight="1" x14ac:dyDescent="0.2">
      <c r="B178" s="52"/>
    </row>
    <row r="179" spans="2:2" ht="12.75" customHeight="1" x14ac:dyDescent="0.2">
      <c r="B179" s="52"/>
    </row>
    <row r="180" spans="2:2" ht="12.75" customHeight="1" x14ac:dyDescent="0.2">
      <c r="B180" s="52"/>
    </row>
    <row r="181" spans="2:2" ht="12.75" customHeight="1" x14ac:dyDescent="0.2">
      <c r="B181" s="52"/>
    </row>
    <row r="182" spans="2:2" ht="12.75" customHeight="1" x14ac:dyDescent="0.2">
      <c r="B182" s="52"/>
    </row>
    <row r="183" spans="2:2" ht="12.75" customHeight="1" x14ac:dyDescent="0.2">
      <c r="B183" s="52"/>
    </row>
    <row r="184" spans="2:2" ht="12.75" customHeight="1" x14ac:dyDescent="0.2">
      <c r="B184" s="52"/>
    </row>
    <row r="185" spans="2:2" ht="12.75" customHeight="1" x14ac:dyDescent="0.2">
      <c r="B185" s="52"/>
    </row>
    <row r="186" spans="2:2" ht="12.75" customHeight="1" x14ac:dyDescent="0.2">
      <c r="B186" s="52"/>
    </row>
    <row r="187" spans="2:2" ht="12.75" customHeight="1" x14ac:dyDescent="0.2">
      <c r="B187" s="52"/>
    </row>
    <row r="188" spans="2:2" ht="12.75" customHeight="1" x14ac:dyDescent="0.2">
      <c r="B188" s="52"/>
    </row>
    <row r="189" spans="2:2" ht="12.75" customHeight="1" x14ac:dyDescent="0.2">
      <c r="B189" s="52"/>
    </row>
    <row r="190" spans="2:2" ht="12.75" customHeight="1" x14ac:dyDescent="0.2">
      <c r="B190" s="52"/>
    </row>
    <row r="191" spans="2:2" ht="12.75" customHeight="1" x14ac:dyDescent="0.2">
      <c r="B191" s="52"/>
    </row>
    <row r="192" spans="2:2" ht="12.75" customHeight="1" x14ac:dyDescent="0.2">
      <c r="B192" s="52"/>
    </row>
    <row r="193" spans="2:2" ht="12.75" customHeight="1" x14ac:dyDescent="0.2">
      <c r="B193" s="52"/>
    </row>
    <row r="194" spans="2:2" ht="12.75" customHeight="1" x14ac:dyDescent="0.2">
      <c r="B194" s="52"/>
    </row>
    <row r="195" spans="2:2" ht="12.75" customHeight="1" x14ac:dyDescent="0.2">
      <c r="B195" s="52"/>
    </row>
    <row r="196" spans="2:2" ht="12.75" customHeight="1" x14ac:dyDescent="0.2">
      <c r="B196" s="52"/>
    </row>
    <row r="197" spans="2:2" ht="12.75" customHeight="1" x14ac:dyDescent="0.2">
      <c r="B197" s="52"/>
    </row>
    <row r="198" spans="2:2" ht="12.75" customHeight="1" x14ac:dyDescent="0.2">
      <c r="B198" s="52"/>
    </row>
    <row r="199" spans="2:2" ht="12.75" customHeight="1" x14ac:dyDescent="0.2">
      <c r="B199" s="52"/>
    </row>
    <row r="200" spans="2:2" ht="12.75" customHeight="1" x14ac:dyDescent="0.2">
      <c r="B200" s="52"/>
    </row>
    <row r="201" spans="2:2" ht="12.75" customHeight="1" x14ac:dyDescent="0.2">
      <c r="B201" s="52"/>
    </row>
    <row r="202" spans="2:2" ht="12.75" customHeight="1" x14ac:dyDescent="0.2">
      <c r="B202" s="52"/>
    </row>
    <row r="203" spans="2:2" ht="12.75" customHeight="1" x14ac:dyDescent="0.2">
      <c r="B203" s="52"/>
    </row>
    <row r="204" spans="2:2" ht="12.75" customHeight="1" x14ac:dyDescent="0.2">
      <c r="B204" s="52"/>
    </row>
    <row r="205" spans="2:2" ht="12.75" customHeight="1" x14ac:dyDescent="0.2">
      <c r="B205" s="52"/>
    </row>
    <row r="206" spans="2:2" ht="12.75" customHeight="1" x14ac:dyDescent="0.2">
      <c r="B206" s="52"/>
    </row>
    <row r="207" spans="2:2" ht="12.75" customHeight="1" x14ac:dyDescent="0.2">
      <c r="B207" s="52"/>
    </row>
    <row r="208" spans="2:2" ht="12.75" customHeight="1" x14ac:dyDescent="0.2">
      <c r="B208" s="52"/>
    </row>
    <row r="209" spans="2:2" ht="12.75" customHeight="1" x14ac:dyDescent="0.2">
      <c r="B209" s="52"/>
    </row>
    <row r="210" spans="2:2" ht="12.75" customHeight="1" x14ac:dyDescent="0.2">
      <c r="B210" s="52"/>
    </row>
    <row r="211" spans="2:2" ht="12.75" customHeight="1" x14ac:dyDescent="0.2">
      <c r="B211" s="52"/>
    </row>
    <row r="212" spans="2:2" ht="12.75" customHeight="1" x14ac:dyDescent="0.2">
      <c r="B212" s="52"/>
    </row>
    <row r="213" spans="2:2" ht="12.75" customHeight="1" x14ac:dyDescent="0.2">
      <c r="B213" s="52"/>
    </row>
    <row r="214" spans="2:2" ht="12.75" customHeight="1" x14ac:dyDescent="0.2">
      <c r="B214" s="52"/>
    </row>
    <row r="215" spans="2:2" ht="12.75" customHeight="1" x14ac:dyDescent="0.2">
      <c r="B215" s="52"/>
    </row>
    <row r="216" spans="2:2" ht="12.75" customHeight="1" x14ac:dyDescent="0.2">
      <c r="B216" s="52"/>
    </row>
    <row r="217" spans="2:2" ht="12.75" customHeight="1" x14ac:dyDescent="0.2">
      <c r="B217" s="52"/>
    </row>
    <row r="218" spans="2:2" ht="12.75" customHeight="1" x14ac:dyDescent="0.2">
      <c r="B218" s="52"/>
    </row>
    <row r="219" spans="2:2" ht="12.75" customHeight="1" x14ac:dyDescent="0.2">
      <c r="B219" s="52"/>
    </row>
    <row r="220" spans="2:2" ht="12.75" customHeight="1" x14ac:dyDescent="0.2">
      <c r="B220" s="52"/>
    </row>
    <row r="221" spans="2:2" ht="12.75" customHeight="1" x14ac:dyDescent="0.2">
      <c r="B221" s="52"/>
    </row>
    <row r="222" spans="2:2" ht="12.75" customHeight="1" x14ac:dyDescent="0.2">
      <c r="B222" s="52"/>
    </row>
    <row r="223" spans="2:2" ht="12.75" customHeight="1" x14ac:dyDescent="0.2">
      <c r="B223" s="52"/>
    </row>
    <row r="224" spans="2:2" ht="12.75" customHeight="1" x14ac:dyDescent="0.2">
      <c r="B224" s="52"/>
    </row>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sheetData>
  <mergeCells count="5">
    <mergeCell ref="A1:I1"/>
    <mergeCell ref="A2:H3"/>
    <mergeCell ref="A4:I4"/>
    <mergeCell ref="A23:B23"/>
    <mergeCell ref="B24:B25"/>
  </mergeCells>
  <pageMargins left="0.7" right="0.7" top="0.75" bottom="0.75" header="0" footer="0"/>
  <pageSetup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3</vt:i4>
      </vt:variant>
      <vt:variant>
        <vt:lpstr>Pojmenované oblasti</vt:lpstr>
      </vt:variant>
      <vt:variant>
        <vt:i4>45</vt:i4>
      </vt:variant>
    </vt:vector>
  </HeadingPairs>
  <TitlesOfParts>
    <vt:vector size="48" baseType="lpstr">
      <vt:lpstr>Rekapitulace</vt:lpstr>
      <vt:lpstr>KONEKTIVITA</vt:lpstr>
      <vt:lpstr>SLP</vt:lpstr>
      <vt:lpstr>Rekapitulace!CelkemDPHVypocet</vt:lpstr>
      <vt:lpstr>Rekapitulace!CenaCelkem</vt:lpstr>
      <vt:lpstr>CenaCelkemBezDPH</vt:lpstr>
      <vt:lpstr>Rekapitulace!CenaCelkemVypocet</vt:lpstr>
      <vt:lpstr>cisloobjektu</vt:lpstr>
      <vt:lpstr>Rekapitulace!CisloStavby</vt:lpstr>
      <vt:lpstr>CisloStavebnihoRozpoctu</vt:lpstr>
      <vt:lpstr>dadresa</vt:lpstr>
      <vt:lpstr>Rekapitulace!DIČ</vt:lpstr>
      <vt:lpstr>dmisto</vt:lpstr>
      <vt:lpstr>Rekapitulace!DPHSni</vt:lpstr>
      <vt:lpstr>Rekapitulace!DPHZakl</vt:lpstr>
      <vt:lpstr>Rekapitulace!dpsc</vt:lpstr>
      <vt:lpstr>Rekapitulace!IČO</vt:lpstr>
      <vt:lpstr>Rekapitulace!Mena</vt:lpstr>
      <vt:lpstr>MistoStavby</vt:lpstr>
      <vt:lpstr>nazevobjektu</vt:lpstr>
      <vt:lpstr>Rekapitulace!NazevStavby</vt:lpstr>
      <vt:lpstr>NazevStavebnihoRozpoctu</vt:lpstr>
      <vt:lpstr>oadresa</vt:lpstr>
      <vt:lpstr>Rekapitulace!Objednatel</vt:lpstr>
      <vt:lpstr>Rekapitulace!Objekt</vt:lpstr>
      <vt:lpstr>Rekapitulace!Oblast_tisku</vt:lpstr>
      <vt:lpstr>Rekapitulace!odic</vt:lpstr>
      <vt:lpstr>Rekapitulace!oico</vt:lpstr>
      <vt:lpstr>Rekapitulace!omisto</vt:lpstr>
      <vt:lpstr>Rekapitulace!onazev</vt:lpstr>
      <vt:lpstr>Rekapitulace!opsc</vt:lpstr>
      <vt:lpstr>padresa</vt:lpstr>
      <vt:lpstr>pdic</vt:lpstr>
      <vt:lpstr>pico</vt:lpstr>
      <vt:lpstr>pmisto</vt:lpstr>
      <vt:lpstr>PoptavkaID</vt:lpstr>
      <vt:lpstr>pPSC</vt:lpstr>
      <vt:lpstr>Projektant</vt:lpstr>
      <vt:lpstr>Rekapitulace!SazbaDPH1</vt:lpstr>
      <vt:lpstr>Rekapitulace!SazbaDPH2</vt:lpstr>
      <vt:lpstr>Vypracoval</vt:lpstr>
      <vt:lpstr>Rekapitulace!ZakladDPHSni</vt:lpstr>
      <vt:lpstr>Rekapitulace!ZakladDPHSniVypocet</vt:lpstr>
      <vt:lpstr>Rekapitulace!ZakladDPHZakl</vt:lpstr>
      <vt:lpstr>Rekapitulace!ZakladDPHZaklVypocet</vt:lpstr>
      <vt:lpstr>ZaObjednatele</vt:lpstr>
      <vt:lpstr>ZaZhotovitele</vt:lpstr>
      <vt:lpstr>Zhotovitel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Koukalová Markéta Ing.</cp:lastModifiedBy>
  <dcterms:created xsi:type="dcterms:W3CDTF">2018-04-10T08:25:02Z</dcterms:created>
  <dcterms:modified xsi:type="dcterms:W3CDTF">2024-03-04T14:01:06Z</dcterms:modified>
</cp:coreProperties>
</file>