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Pol'!$A$1:$Y$207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1" i="1" l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206" i="12"/>
  <c r="BA200" i="12"/>
  <c r="BA187" i="12"/>
  <c r="BA66" i="12"/>
  <c r="BA16" i="12"/>
  <c r="BA10" i="12"/>
  <c r="G9" i="12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5" i="12"/>
  <c r="I15" i="12"/>
  <c r="K15" i="12"/>
  <c r="M15" i="12"/>
  <c r="O15" i="12"/>
  <c r="Q15" i="12"/>
  <c r="V15" i="12"/>
  <c r="G21" i="12"/>
  <c r="I21" i="12"/>
  <c r="K21" i="12"/>
  <c r="M21" i="12"/>
  <c r="O21" i="12"/>
  <c r="Q21" i="12"/>
  <c r="V21" i="12"/>
  <c r="G37" i="12"/>
  <c r="I37" i="12"/>
  <c r="K37" i="12"/>
  <c r="M37" i="12"/>
  <c r="O37" i="12"/>
  <c r="Q37" i="12"/>
  <c r="V37" i="12"/>
  <c r="G42" i="12"/>
  <c r="M42" i="12" s="1"/>
  <c r="I42" i="12"/>
  <c r="K42" i="12"/>
  <c r="O42" i="12"/>
  <c r="Q42" i="12"/>
  <c r="V42" i="12"/>
  <c r="G47" i="12"/>
  <c r="M47" i="12" s="1"/>
  <c r="I47" i="12"/>
  <c r="K47" i="12"/>
  <c r="O47" i="12"/>
  <c r="Q47" i="12"/>
  <c r="V47" i="12"/>
  <c r="G50" i="12"/>
  <c r="M50" i="12" s="1"/>
  <c r="I50" i="12"/>
  <c r="K50" i="12"/>
  <c r="O50" i="12"/>
  <c r="Q50" i="12"/>
  <c r="V50" i="12"/>
  <c r="G52" i="12"/>
  <c r="I52" i="12"/>
  <c r="K52" i="12"/>
  <c r="M52" i="12"/>
  <c r="O52" i="12"/>
  <c r="Q52" i="12"/>
  <c r="V52" i="12"/>
  <c r="G54" i="12"/>
  <c r="M54" i="12" s="1"/>
  <c r="I54" i="12"/>
  <c r="K54" i="12"/>
  <c r="O54" i="12"/>
  <c r="Q54" i="12"/>
  <c r="V54" i="12"/>
  <c r="G58" i="12"/>
  <c r="M58" i="12" s="1"/>
  <c r="I58" i="12"/>
  <c r="K58" i="12"/>
  <c r="O58" i="12"/>
  <c r="Q58" i="12"/>
  <c r="V58" i="12"/>
  <c r="G62" i="12"/>
  <c r="I62" i="12"/>
  <c r="K62" i="12"/>
  <c r="M62" i="12"/>
  <c r="O62" i="12"/>
  <c r="Q62" i="12"/>
  <c r="V62" i="12"/>
  <c r="G65" i="12"/>
  <c r="I65" i="12"/>
  <c r="K65" i="12"/>
  <c r="M65" i="12"/>
  <c r="O65" i="12"/>
  <c r="Q65" i="12"/>
  <c r="V65" i="12"/>
  <c r="G68" i="12"/>
  <c r="M68" i="12" s="1"/>
  <c r="I68" i="12"/>
  <c r="K68" i="12"/>
  <c r="O68" i="12"/>
  <c r="Q68" i="12"/>
  <c r="V68" i="12"/>
  <c r="G71" i="12"/>
  <c r="M71" i="12" s="1"/>
  <c r="I71" i="12"/>
  <c r="K71" i="12"/>
  <c r="O71" i="12"/>
  <c r="Q71" i="12"/>
  <c r="V71" i="12"/>
  <c r="G76" i="12"/>
  <c r="M76" i="12" s="1"/>
  <c r="I76" i="12"/>
  <c r="K76" i="12"/>
  <c r="O76" i="12"/>
  <c r="Q76" i="12"/>
  <c r="V76" i="12"/>
  <c r="G80" i="12"/>
  <c r="I80" i="12"/>
  <c r="K80" i="12"/>
  <c r="M80" i="12"/>
  <c r="O80" i="12"/>
  <c r="Q80" i="12"/>
  <c r="V80" i="12"/>
  <c r="G83" i="12"/>
  <c r="M83" i="12" s="1"/>
  <c r="I83" i="12"/>
  <c r="K83" i="12"/>
  <c r="O83" i="12"/>
  <c r="Q83" i="12"/>
  <c r="V83" i="12"/>
  <c r="G85" i="12"/>
  <c r="I85" i="12"/>
  <c r="K85" i="12"/>
  <c r="M85" i="12"/>
  <c r="O85" i="12"/>
  <c r="Q85" i="12"/>
  <c r="V85" i="12"/>
  <c r="K87" i="12"/>
  <c r="V87" i="12"/>
  <c r="G88" i="12"/>
  <c r="I88" i="12"/>
  <c r="I87" i="12" s="1"/>
  <c r="K88" i="12"/>
  <c r="M88" i="12"/>
  <c r="O88" i="12"/>
  <c r="O87" i="12" s="1"/>
  <c r="Q88" i="12"/>
  <c r="Q87" i="12" s="1"/>
  <c r="V88" i="12"/>
  <c r="G93" i="12"/>
  <c r="G87" i="12" s="1"/>
  <c r="I93" i="12"/>
  <c r="K93" i="12"/>
  <c r="O93" i="12"/>
  <c r="Q93" i="12"/>
  <c r="V93" i="12"/>
  <c r="G96" i="12"/>
  <c r="I96" i="12"/>
  <c r="Q96" i="12"/>
  <c r="G97" i="12"/>
  <c r="M97" i="12" s="1"/>
  <c r="M96" i="12" s="1"/>
  <c r="I97" i="12"/>
  <c r="K97" i="12"/>
  <c r="K96" i="12" s="1"/>
  <c r="O97" i="12"/>
  <c r="O96" i="12" s="1"/>
  <c r="Q97" i="12"/>
  <c r="V97" i="12"/>
  <c r="V96" i="12" s="1"/>
  <c r="G102" i="12"/>
  <c r="I102" i="12"/>
  <c r="K102" i="12"/>
  <c r="M102" i="12"/>
  <c r="O102" i="12"/>
  <c r="Q102" i="12"/>
  <c r="V102" i="12"/>
  <c r="G106" i="12"/>
  <c r="G107" i="12"/>
  <c r="I107" i="12"/>
  <c r="I106" i="12" s="1"/>
  <c r="K107" i="12"/>
  <c r="K106" i="12" s="1"/>
  <c r="M107" i="12"/>
  <c r="O107" i="12"/>
  <c r="Q107" i="12"/>
  <c r="Q106" i="12" s="1"/>
  <c r="V107" i="12"/>
  <c r="G111" i="12"/>
  <c r="M111" i="12" s="1"/>
  <c r="I111" i="12"/>
  <c r="K111" i="12"/>
  <c r="O111" i="12"/>
  <c r="Q111" i="12"/>
  <c r="V111" i="12"/>
  <c r="V106" i="12" s="1"/>
  <c r="G113" i="12"/>
  <c r="I113" i="12"/>
  <c r="K113" i="12"/>
  <c r="M113" i="12"/>
  <c r="O113" i="12"/>
  <c r="Q113" i="12"/>
  <c r="V113" i="12"/>
  <c r="G117" i="12"/>
  <c r="M117" i="12" s="1"/>
  <c r="I117" i="12"/>
  <c r="K117" i="12"/>
  <c r="O117" i="12"/>
  <c r="O106" i="12" s="1"/>
  <c r="Q117" i="12"/>
  <c r="V117" i="12"/>
  <c r="G128" i="12"/>
  <c r="M128" i="12" s="1"/>
  <c r="I128" i="12"/>
  <c r="K128" i="12"/>
  <c r="O128" i="12"/>
  <c r="Q128" i="12"/>
  <c r="V128" i="12"/>
  <c r="G129" i="12"/>
  <c r="I129" i="12"/>
  <c r="K129" i="12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M131" i="12" s="1"/>
  <c r="I131" i="12"/>
  <c r="K131" i="12"/>
  <c r="O131" i="12"/>
  <c r="Q131" i="12"/>
  <c r="V131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6" i="12"/>
  <c r="M146" i="12" s="1"/>
  <c r="I146" i="12"/>
  <c r="K146" i="12"/>
  <c r="O146" i="12"/>
  <c r="Q146" i="12"/>
  <c r="V146" i="12"/>
  <c r="I148" i="12"/>
  <c r="O148" i="12"/>
  <c r="Q148" i="12"/>
  <c r="G149" i="12"/>
  <c r="G148" i="12" s="1"/>
  <c r="I149" i="12"/>
  <c r="K149" i="12"/>
  <c r="K148" i="12" s="1"/>
  <c r="O149" i="12"/>
  <c r="Q149" i="12"/>
  <c r="V149" i="12"/>
  <c r="V148" i="12" s="1"/>
  <c r="G151" i="12"/>
  <c r="G150" i="12" s="1"/>
  <c r="I151" i="12"/>
  <c r="K151" i="12"/>
  <c r="K150" i="12" s="1"/>
  <c r="O151" i="12"/>
  <c r="O150" i="12" s="1"/>
  <c r="Q151" i="12"/>
  <c r="Q150" i="12" s="1"/>
  <c r="V151" i="12"/>
  <c r="G154" i="12"/>
  <c r="M154" i="12" s="1"/>
  <c r="I154" i="12"/>
  <c r="I150" i="12" s="1"/>
  <c r="K154" i="12"/>
  <c r="O154" i="12"/>
  <c r="Q154" i="12"/>
  <c r="V154" i="12"/>
  <c r="G157" i="12"/>
  <c r="I157" i="12"/>
  <c r="K157" i="12"/>
  <c r="M157" i="12"/>
  <c r="O157" i="12"/>
  <c r="Q157" i="12"/>
  <c r="V157" i="12"/>
  <c r="V150" i="12" s="1"/>
  <c r="G160" i="12"/>
  <c r="I160" i="12"/>
  <c r="K160" i="12"/>
  <c r="M160" i="12"/>
  <c r="O160" i="12"/>
  <c r="Q160" i="12"/>
  <c r="V160" i="12"/>
  <c r="G163" i="12"/>
  <c r="M163" i="12" s="1"/>
  <c r="I163" i="12"/>
  <c r="K163" i="12"/>
  <c r="O163" i="12"/>
  <c r="Q163" i="12"/>
  <c r="V163" i="12"/>
  <c r="I165" i="12"/>
  <c r="O165" i="12"/>
  <c r="Q165" i="12"/>
  <c r="G166" i="12"/>
  <c r="G165" i="12" s="1"/>
  <c r="I166" i="12"/>
  <c r="K166" i="12"/>
  <c r="K165" i="12" s="1"/>
  <c r="O166" i="12"/>
  <c r="Q166" i="12"/>
  <c r="V166" i="12"/>
  <c r="V165" i="12" s="1"/>
  <c r="G171" i="12"/>
  <c r="G170" i="12" s="1"/>
  <c r="I171" i="12"/>
  <c r="K171" i="12"/>
  <c r="K170" i="12" s="1"/>
  <c r="O171" i="12"/>
  <c r="O170" i="12" s="1"/>
  <c r="Q171" i="12"/>
  <c r="Q170" i="12" s="1"/>
  <c r="V171" i="12"/>
  <c r="G174" i="12"/>
  <c r="M174" i="12" s="1"/>
  <c r="I174" i="12"/>
  <c r="I170" i="12" s="1"/>
  <c r="K174" i="12"/>
  <c r="O174" i="12"/>
  <c r="Q174" i="12"/>
  <c r="V174" i="12"/>
  <c r="G177" i="12"/>
  <c r="I177" i="12"/>
  <c r="K177" i="12"/>
  <c r="M177" i="12"/>
  <c r="O177" i="12"/>
  <c r="Q177" i="12"/>
  <c r="V177" i="12"/>
  <c r="V170" i="12" s="1"/>
  <c r="G180" i="12"/>
  <c r="I180" i="12"/>
  <c r="K180" i="12"/>
  <c r="M180" i="12"/>
  <c r="O180" i="12"/>
  <c r="Q180" i="12"/>
  <c r="V180" i="12"/>
  <c r="G182" i="12"/>
  <c r="M182" i="12" s="1"/>
  <c r="I182" i="12"/>
  <c r="K182" i="12"/>
  <c r="O182" i="12"/>
  <c r="Q182" i="12"/>
  <c r="V182" i="12"/>
  <c r="G185" i="12"/>
  <c r="I185" i="12"/>
  <c r="Q185" i="12"/>
  <c r="G186" i="12"/>
  <c r="M186" i="12" s="1"/>
  <c r="M185" i="12" s="1"/>
  <c r="I186" i="12"/>
  <c r="K186" i="12"/>
  <c r="K185" i="12" s="1"/>
  <c r="O186" i="12"/>
  <c r="Q186" i="12"/>
  <c r="V186" i="12"/>
  <c r="V185" i="12" s="1"/>
  <c r="G193" i="12"/>
  <c r="I193" i="12"/>
  <c r="K193" i="12"/>
  <c r="M193" i="12"/>
  <c r="O193" i="12"/>
  <c r="Q193" i="12"/>
  <c r="V193" i="12"/>
  <c r="G199" i="12"/>
  <c r="M199" i="12" s="1"/>
  <c r="I199" i="12"/>
  <c r="K199" i="12"/>
  <c r="O199" i="12"/>
  <c r="O185" i="12" s="1"/>
  <c r="Q199" i="12"/>
  <c r="V199" i="12"/>
  <c r="AE206" i="12"/>
  <c r="AF206" i="12"/>
  <c r="I20" i="1"/>
  <c r="I19" i="1"/>
  <c r="I18" i="1"/>
  <c r="I17" i="1"/>
  <c r="I16" i="1"/>
  <c r="I62" i="1"/>
  <c r="J61" i="1" s="1"/>
  <c r="F43" i="1"/>
  <c r="G23" i="1" s="1"/>
  <c r="G43" i="1"/>
  <c r="G25" i="1" s="1"/>
  <c r="A25" i="1" s="1"/>
  <c r="H42" i="1"/>
  <c r="I42" i="1" s="1"/>
  <c r="H41" i="1"/>
  <c r="I41" i="1" s="1"/>
  <c r="H40" i="1"/>
  <c r="H39" i="1"/>
  <c r="H43" i="1" s="1"/>
  <c r="G26" i="1" l="1"/>
  <c r="A26" i="1"/>
  <c r="A23" i="1"/>
  <c r="G28" i="1"/>
  <c r="M106" i="12"/>
  <c r="M9" i="12"/>
  <c r="M8" i="12" s="1"/>
  <c r="M166" i="12"/>
  <c r="M165" i="12" s="1"/>
  <c r="M149" i="12"/>
  <c r="M148" i="12" s="1"/>
  <c r="M171" i="12"/>
  <c r="M170" i="12" s="1"/>
  <c r="M151" i="12"/>
  <c r="M150" i="12" s="1"/>
  <c r="M93" i="12"/>
  <c r="M87" i="12" s="1"/>
  <c r="J59" i="1"/>
  <c r="J58" i="1"/>
  <c r="J60" i="1"/>
  <c r="J54" i="1"/>
  <c r="J55" i="1"/>
  <c r="J56" i="1"/>
  <c r="J53" i="1"/>
  <c r="J57" i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2" i="1" l="1"/>
  <c r="G24" i="1"/>
  <c r="A27" i="1" s="1"/>
  <c r="A24" i="1"/>
  <c r="J41" i="1"/>
  <c r="J39" i="1"/>
  <c r="J43" i="1" s="1"/>
  <c r="J42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<sst xmlns="http://schemas.openxmlformats.org/spreadsheetml/2006/main" count="924" uniqueCount="360">
  <si>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</si>
  <si>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</si>
  <si>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</si>
  <si>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</si>
  <si>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</si>
  <si>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</si>
  <si>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</si>
  <si>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</si>
  <si>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</si>
  <si>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</si>
  <si>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</si>
  <si>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</si>
  <si>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</si>
  <si>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</si>
  <si>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</si>
  <si>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</si>
  <si>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</si>
  <si>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</si>
  <si>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</si>
  <si>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</si>
  <si>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</si>
  <si>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</si>
  <si>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</si>
  <si>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</si>
  <si>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</si>
  <si>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</si>
  <si>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</si>
  <si>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</si>
  <si>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</si>
  <si>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</si>
  <si>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</si>
  <si>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</si>
  <si>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</si>
  <si>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</si>
  <si>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</si>
  <si>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</si>
  <si>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</si>
  <si>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</si>
  <si>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</si>
  <si>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</si>
  <si>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</si>
  <si>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</si>
  <si>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</si>
  <si>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</si>
  <si>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Dětské hřiště nové prvky</t>
  </si>
  <si>
    <t>Dětské hřiště</t>
  </si>
  <si>
    <t>Objekt:</t>
  </si>
  <si>
    <t>Rozpočet:</t>
  </si>
  <si>
    <t>2315</t>
  </si>
  <si>
    <t xml:space="preserve">Kosmonautů 15 </t>
  </si>
  <si>
    <t>Stavba</t>
  </si>
  <si>
    <t>Stavební objekt</t>
  </si>
  <si>
    <t>Celkem za stavbu</t>
  </si>
  <si>
    <t>CZK</t>
  </si>
  <si>
    <t>#POPS</t>
  </si>
  <si>
    <t xml:space="preserve">Popis stavby: 2315 - Kosmonautů 15 </t>
  </si>
  <si>
    <t>#POPO</t>
  </si>
  <si>
    <t>Popis objektu: 01 - Dětské hřiště</t>
  </si>
  <si>
    <t>#POPR</t>
  </si>
  <si>
    <t>Popis rozpočtu: 01 - Dětské hřiště nové prvky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</si>
  <si>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</si>
  <si>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</si>
  <si>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</si>
  <si>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</si>
  <si>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</si>
  <si>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</si>
  <si>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</si>
  <si>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</si>
  <si>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</si>
  <si>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</si>
  <si>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99</t>
  </si>
  <si>
    <t>Staveništní přesun hmot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</si>
  <si>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</si>
  <si>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</si>
  <si>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</si>
  <si>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</si>
  <si>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</si>
  <si>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</si>
  <si>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</si>
  <si>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</si>
  <si>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</si>
  <si>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</si>
  <si>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</si>
  <si>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</si>
  <si>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</si>
  <si>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</si>
  <si>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</si>
  <si>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</si>
  <si>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</si>
  <si>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</si>
  <si>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</si>
  <si>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</si>
  <si>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</si>
  <si>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</si>
  <si>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</si>
  <si>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</si>
  <si>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</si>
  <si>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</si>
  <si>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</si>
  <si>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</si>
  <si>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</si>
  <si>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</si>
  <si>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</si>
  <si>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</si>
  <si>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</si>
  <si>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</si>
  <si>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</si>
  <si>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</si>
  <si>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</si>
  <si>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</si>
  <si>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120901121RT3</t>
  </si>
  <si>
    <t>Bourání konstrukcí v odkopávkách a prokopávkách z betonu, prostého, těžkou technikou</t>
  </si>
  <si>
    <t>m3</t>
  </si>
  <si>
    <t>800-1</t>
  </si>
  <si>
    <t>RTS 24/ I</t>
  </si>
  <si>
    <t>RTS 22/ II</t>
  </si>
  <si>
    <t>Práce</t>
  </si>
  <si>
    <t>Běžná</t>
  </si>
  <si>
    <t>POL1_</t>
  </si>
  <si>
    <t>korytech vodotečí, melioračních kanálech s přemístěním suti na hromady na vzdálenost do 20 m nebo s naložením na dopravní prostředek,</t>
  </si>
  <si>
    <t>SPI</t>
  </si>
  <si>
    <t xml:space="preserve">Bourání betonu základy pískoviště ap. : </t>
  </si>
  <si>
    <t>VV</t>
  </si>
  <si>
    <t>4*0,25*0,6*3,0</t>
  </si>
  <si>
    <t>5*0,5*0,5*0,8</t>
  </si>
  <si>
    <t>3*2,0*0,2*0,8</t>
  </si>
  <si>
    <t>121101102R00</t>
  </si>
  <si>
    <t>Sejmutí ornice s přemístěním na vzdálenost přes 50 do 100 m</t>
  </si>
  <si>
    <t>RTS 23/ II</t>
  </si>
  <si>
    <t>POL1_1</t>
  </si>
  <si>
    <t>nebo lesní půdy, s vodorovným přemístěním na hromady v místě upotřebení nebo na dočasné či trvalé skládky se složením</t>
  </si>
  <si>
    <t>Pódium : 12,05*8,2</t>
  </si>
  <si>
    <t>Hlediště : 10,0*14,0</t>
  </si>
  <si>
    <t>Lavice se záhony : 3*1,0*12,0</t>
  </si>
  <si>
    <t>Koeficient Tl. 0,2m: -0,8</t>
  </si>
  <si>
    <t>122301101R00</t>
  </si>
  <si>
    <t>Odkopávky a  prokopávky nezapažené v hornině 4 do 100 m3</t>
  </si>
  <si>
    <t>s přehozením výkopku na vzdálenost do 3 m nebo s naložením na dopravní prostředek,</t>
  </si>
  <si>
    <t xml:space="preserve">Mobilní kontejnery : </t>
  </si>
  <si>
    <t>12*0,3*0,9</t>
  </si>
  <si>
    <t>6*0,3*0,9</t>
  </si>
  <si>
    <t/>
  </si>
  <si>
    <t xml:space="preserve">Herní prvky : </t>
  </si>
  <si>
    <t>14,0*0,3*0,3</t>
  </si>
  <si>
    <t>3*1,0*1,0*1,0</t>
  </si>
  <si>
    <t xml:space="preserve">Pódium : </t>
  </si>
  <si>
    <t>14,05*0,8*1,2</t>
  </si>
  <si>
    <t>2*1,0*0,8*1,2</t>
  </si>
  <si>
    <t xml:space="preserve">Hlediště : </t>
  </si>
  <si>
    <t>16,0*12,0*0,3</t>
  </si>
  <si>
    <t>139601103R00</t>
  </si>
  <si>
    <t>Ruční výkop jam, rýh a šachet v hornině 4</t>
  </si>
  <si>
    <t>s přehozením na vzdálenost do 5 m nebo s naložením na ruční dopravní prostředek</t>
  </si>
  <si>
    <t>3*0,5*0,5*0,8</t>
  </si>
  <si>
    <t>3*0,6*0,6*1,2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</si>
  <si>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</si>
  <si>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</si>
  <si>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</si>
  <si>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3 : 82,12800</t>
  </si>
  <si>
    <t>Odkaz na mn. položky pořadí 4 : 1,89600</t>
  </si>
  <si>
    <t>Odkaz na mn. položky pořadí 10 : 80,00000*-0,3</t>
  </si>
  <si>
    <t>162701109R00</t>
  </si>
  <si>
    <t>Vodorovné přemístění výkopku příplatek k ceně za každých dalších i započatých 1 000 m přes 10 000 m  z horniny 1 až 4</t>
  </si>
  <si>
    <t>Odkaz na mn. položky pořadí 5 : 60,02400</t>
  </si>
  <si>
    <t>167101101R00</t>
  </si>
  <si>
    <t>Nakládání, skládání, překládání neulehlého výkopku nakládání výkopku  do 100 m3, z horniny 1 až 4</t>
  </si>
  <si>
    <t>171201201R00</t>
  </si>
  <si>
    <t>Uložení sypaniny na dočasnou skládku tak, že na 1 m2 plochy připadá přes 2 m3 výkopku nebo ornice</t>
  </si>
  <si>
    <t>180402111R00</t>
  </si>
  <si>
    <t>Založení trávníku parkový trávník, výsevem, v rovině nebo na svahu do 1:5</t>
  </si>
  <si>
    <t>m2</t>
  </si>
  <si>
    <t>823-1</t>
  </si>
  <si>
    <t>na půdě předem připravené s pokosením, naložením, odvozem odpadu do 20 km a se složením,</t>
  </si>
  <si>
    <t xml:space="preserve">Zatravněná plocha : </t>
  </si>
  <si>
    <t>23,0*80,0</t>
  </si>
  <si>
    <t>181006114R00</t>
  </si>
  <si>
    <t>Rozprostření zemin schopných zúrodnění sklon svahu do 1:5, tloušťka přes 200 do 300 mm</t>
  </si>
  <si>
    <t>823-2</t>
  </si>
  <si>
    <t>v rovině a ve sklonu do 1:5 ve sklonu přes 1:5</t>
  </si>
  <si>
    <t xml:space="preserve">Prostor vedle pódia : </t>
  </si>
  <si>
    <t>10,0*8,0</t>
  </si>
  <si>
    <t>181101102R00</t>
  </si>
  <si>
    <t>Úprava pláně v zářezech v hornině 1 až 4, se zhutněním</t>
  </si>
  <si>
    <t>vyrovnáním výškových rozdílů, ploch vodorovných a ploch do sklonu 1 : 5.</t>
  </si>
  <si>
    <t>Odkaz na mn. položky pořadí 23 : 274,81000</t>
  </si>
  <si>
    <t>181301111R00</t>
  </si>
  <si>
    <t>Rozprostření a urovnání ornice v rovině v souvislé ploše přes 500 m2, tloušťka vrstvy do 100 mm</t>
  </si>
  <si>
    <t>s případným nutným přemístěním hromad nebo dočasných skládek na místo potřeby ze vzdálenosti do 30 m, v rovině nebo ve svahu do 1 : 5,</t>
  </si>
  <si>
    <t>Odkaz na mn. položky pořadí 9 : 1840,00000</t>
  </si>
  <si>
    <t>182001151R00</t>
  </si>
  <si>
    <t xml:space="preserve">Plošná úprava terénu prokypření rotavátorem,  </t>
  </si>
  <si>
    <t>s urovnáním povrchu, bez doplnění ornice, v hornině 1 až 4,</t>
  </si>
  <si>
    <t>184807111R00</t>
  </si>
  <si>
    <t>Ochrana stromu bedněním zřízení bednění</t>
  </si>
  <si>
    <t>před poškozením stavebním provozem,</t>
  </si>
  <si>
    <t>Včetně řeziva.</t>
  </si>
  <si>
    <t>POP</t>
  </si>
  <si>
    <t xml:space="preserve">Ochrana kmene stromů : </t>
  </si>
  <si>
    <t>10*2,5</t>
  </si>
  <si>
    <t>184807112R00</t>
  </si>
  <si>
    <t>Ochrana stromu bedněním odstranění bednění</t>
  </si>
  <si>
    <t>Odkaz na mn. položky pořadí 14 : 25,00000</t>
  </si>
  <si>
    <t>199000002R00</t>
  </si>
  <si>
    <t>Poplatky za skládku horniny 1- 4, skupina 17 05 04 z Katalogu odpadů</t>
  </si>
  <si>
    <t>Cena dle Pískovny Černovice. www.piskovna-cernovice.cz</t>
  </si>
  <si>
    <t>00572400R</t>
  </si>
  <si>
    <t>směs travní parková, pro běžnou zátěž</t>
  </si>
  <si>
    <t>kg</t>
  </si>
  <si>
    <t>SPCM</t>
  </si>
  <si>
    <t>Specifikace</t>
  </si>
  <si>
    <t>POL3_</t>
  </si>
  <si>
    <t>Odkaz na mn. položky pořadí 9 : 1840,00000*0,05</t>
  </si>
  <si>
    <t>10371500R</t>
  </si>
  <si>
    <t>Substrát zahradnický, volně ložený</t>
  </si>
  <si>
    <t>Odkaz na mn. položky pořadí 12 : 1840,00000*0,005</t>
  </si>
  <si>
    <t>274321211R00</t>
  </si>
  <si>
    <t>Beton základových pasů železový třídy C 12/15</t>
  </si>
  <si>
    <t>801-1</t>
  </si>
  <si>
    <t>včetně dodávky a uložení betonu, bez výztuže</t>
  </si>
  <si>
    <t>12*0,3*0,45</t>
  </si>
  <si>
    <t>6*0,3*0,45</t>
  </si>
  <si>
    <t>274361821R00</t>
  </si>
  <si>
    <t xml:space="preserve">Výztuž a svařované sítě základových pasů výztuž, z oceli 10505,  ,  </t>
  </si>
  <si>
    <t>t</t>
  </si>
  <si>
    <t>821-1</t>
  </si>
  <si>
    <t xml:space="preserve">50 kg/m3 : </t>
  </si>
  <si>
    <t>Odkaz na mn. položky pořadí 19 : 2,43000*0,05</t>
  </si>
  <si>
    <t>311112330RT4</t>
  </si>
  <si>
    <t>Stěny z betonových bednicích tvárnic a betonu šířky 300 mm, zálivka betonem C25/30</t>
  </si>
  <si>
    <t>(ztracené bednění) z betonových tvárnic a zálivka betonem,</t>
  </si>
  <si>
    <t>12*0,6</t>
  </si>
  <si>
    <t>6*0,6</t>
  </si>
  <si>
    <t>341361721R00</t>
  </si>
  <si>
    <t>Výztuž stěn a příček  z betonářské oceli B500B</t>
  </si>
  <si>
    <t>rovných i oblých, svislých i šikmých. Včetně distančních prvků.</t>
  </si>
  <si>
    <t xml:space="preserve">15 kg/m2 : </t>
  </si>
  <si>
    <t>Odkaz na mn. položky pořadí 21 : 10,80000*0,015</t>
  </si>
  <si>
    <t>564851111RT2</t>
  </si>
  <si>
    <t>Podklad ze štěrkodrti s rozprostřením a zhutněním frakce 0-32 mm, tloušťka po zhutnění 150 mm</t>
  </si>
  <si>
    <t>822-1</t>
  </si>
  <si>
    <t>564851111RT4</t>
  </si>
  <si>
    <t>Podklad ze štěrkodrti s rozprostřením a zhutněním frakce 0-63 mm, tloušťka po zhutnění 150 mm</t>
  </si>
  <si>
    <t>564922105R00</t>
  </si>
  <si>
    <t xml:space="preserve">Mlatový kryt z mechanicky zpevněného kameniva (MZK) frakce 0-4 mm tloušťka po zhutnění 50 mm,  </t>
  </si>
  <si>
    <t>s rozprostřením a zhutněním</t>
  </si>
  <si>
    <t>ks</t>
  </si>
  <si>
    <t>Úprava betonových hlavic</t>
  </si>
  <si>
    <t>Vlastní</t>
  </si>
  <si>
    <t>Indiv</t>
  </si>
  <si>
    <t xml:space="preserve">STÁVAJÍCÍ BETONOVÉ PRVKY (HLAVICE) OPRAVIT : </t>
  </si>
  <si>
    <t xml:space="preserve">REPROFILAČNÍ MALTOU DO MÍRNÉHO SPÁDU KE STRANÁM. : </t>
  </si>
  <si>
    <t xml:space="preserve">VYTVOŘIT OKAPOVÝ NOS. OPRAVIT OMÍTKU ZDIVA. : </t>
  </si>
  <si>
    <t xml:space="preserve">VRCHNÍ PLOCHU OPATŘIT VODOODPUDIVÝM NÁTĚREM : </t>
  </si>
  <si>
    <t xml:space="preserve">S ROZVRŽENÍM STANDARDNÍ ŠACHOVNICE. : </t>
  </si>
  <si>
    <t xml:space="preserve">PRVKY BUDOU SLOUŽIT PRO HRU PIŠKVOREK, : </t>
  </si>
  <si>
    <t xml:space="preserve">DÁMY, ŠACHŮ APOD. DÁLE MOHOU SLOUŽIT : </t>
  </si>
  <si>
    <t xml:space="preserve">PRO ODLOŽENÍ UČEBNÍCH POMŮCEK, : </t>
  </si>
  <si>
    <t xml:space="preserve">RESP. DROBNÝCH PŘEDMĚTŮ. : </t>
  </si>
  <si>
    <t>L</t>
  </si>
  <si>
    <t>D+M betonová lavice</t>
  </si>
  <si>
    <t>MLP</t>
  </si>
  <si>
    <t>Malý lanový park</t>
  </si>
  <si>
    <t>OK</t>
  </si>
  <si>
    <t>D+M obytný kontejner vč úpravy podloží</t>
  </si>
  <si>
    <t>OZ</t>
  </si>
  <si>
    <t>D+M opěrná stěna vč zem prací</t>
  </si>
  <si>
    <t>m</t>
  </si>
  <si>
    <t xml:space="preserve">Čelní strana : </t>
  </si>
  <si>
    <t>12,05</t>
  </si>
  <si>
    <t xml:space="preserve">Boční strany : </t>
  </si>
  <si>
    <t>2*2,5</t>
  </si>
  <si>
    <t>PAV</t>
  </si>
  <si>
    <t>Lanová pavučina</t>
  </si>
  <si>
    <t>PH</t>
  </si>
  <si>
    <t>Pružinová houpačka</t>
  </si>
  <si>
    <t>PKP</t>
  </si>
  <si>
    <t>Potrubní komunikační prvek</t>
  </si>
  <si>
    <t>PYR</t>
  </si>
  <si>
    <t>Lanová pyramida</t>
  </si>
  <si>
    <t>T</t>
  </si>
  <si>
    <t>D+M terasy vč. podkladních terčů</t>
  </si>
  <si>
    <t>12,05*8,2</t>
  </si>
  <si>
    <t>Z</t>
  </si>
  <si>
    <t>D+M betonový záhon</t>
  </si>
  <si>
    <t>69366057R</t>
  </si>
  <si>
    <t>Geosyntetika typ: geotextilie; netkaná; materiál: PP; tl (2 kPa) = 4,8 mm; plošná hmotnost = 400 g/m2; Pevnost v tahu podélně = 12,0 kN/m; Pevnost v tahu příčně = 32,0 kN/m</t>
  </si>
  <si>
    <t>Odkaz na mn. položky pořadí 38 : 274,81000*1,15</t>
  </si>
  <si>
    <t>568111112R00</t>
  </si>
  <si>
    <t>Vyztužení podkladní vrstvy z geotextilie, sklon povrchu do 1:5, role šířky do 7,5 m</t>
  </si>
  <si>
    <t>R-položka</t>
  </si>
  <si>
    <t>POL12_1</t>
  </si>
  <si>
    <t>998222012R00</t>
  </si>
  <si>
    <t xml:space="preserve">Přesun hmot pro zpevněné plochy s krytem z kameniva </t>
  </si>
  <si>
    <t>Přesun hmot</t>
  </si>
  <si>
    <t>POL7_</t>
  </si>
  <si>
    <t>767914830R00</t>
  </si>
  <si>
    <t>Demontáž oplocení demontáž rámového oplocení, výšky do 2,0 m</t>
  </si>
  <si>
    <t>800-767</t>
  </si>
  <si>
    <t xml:space="preserve">V místě mobilních kontejnerů : </t>
  </si>
  <si>
    <t>12,0</t>
  </si>
  <si>
    <t>767920240R00</t>
  </si>
  <si>
    <t>Montáž vrat a vrátek k oplocení osazovaných na sloupky ocelové, o ploše jednotlivě přes 6 do 8 m2</t>
  </si>
  <si>
    <t>kus</t>
  </si>
  <si>
    <t xml:space="preserve">Vstup na dvorek : </t>
  </si>
  <si>
    <t>767920840R00</t>
  </si>
  <si>
    <t>Demontáž vrat a vrátek k oplocení o ploše jednotlivě přes 6 do 10 m2</t>
  </si>
  <si>
    <t>767995106R00</t>
  </si>
  <si>
    <t>Výroba a montáž atypických kovovových doplňků staveb hmotnosti přes 100 do 250 kg</t>
  </si>
  <si>
    <t xml:space="preserve">Výroba nových vrat : </t>
  </si>
  <si>
    <t>2*240,0</t>
  </si>
  <si>
    <t>998767101R00</t>
  </si>
  <si>
    <t>Přesun hmot pro kovové stavební doplňk. konstrukce v objektech výšky do 6 m</t>
  </si>
  <si>
    <t>50 m vodorovně</t>
  </si>
  <si>
    <t>783122210R00</t>
  </si>
  <si>
    <t>Nátěry ocelových konstrukcí syntetické A - ocelová konstrukce těžká, jednonásobné + 2x email</t>
  </si>
  <si>
    <t>800-783</t>
  </si>
  <si>
    <t>na vzduchu schnoucí</t>
  </si>
  <si>
    <t xml:space="preserve">Vrata vstup na dvorek : </t>
  </si>
  <si>
    <t>2*3,0*2,5</t>
  </si>
  <si>
    <t>979087212R00</t>
  </si>
  <si>
    <t>Nakládání na dopravní prostředky suti</t>
  </si>
  <si>
    <t>pro vodorovnou dopravu</t>
  </si>
  <si>
    <t>Odkaz na mn. položky pořadí 1 : 3,76000*2,2</t>
  </si>
  <si>
    <t>979083513R00</t>
  </si>
  <si>
    <t>Vodorovné přemístění suti vodorovné přemístění suti a vybouraných hmot po suchu, bez naložení, se složením a hrubým urovnáním na vzdálenost do 1000 m</t>
  </si>
  <si>
    <t>800-2</t>
  </si>
  <si>
    <t>a vybouraných hmot po suchu, bez naložení ale se složením a hrubým urovnáním,</t>
  </si>
  <si>
    <t>Odkaz na mn. položky pořadí 46 : 8,27200</t>
  </si>
  <si>
    <t>979083519R00</t>
  </si>
  <si>
    <t>Vodorovné přemístění suti příplatek za každých dalších i započatých 1000 m</t>
  </si>
  <si>
    <t>Odkaz na mn. položky pořadí 46 : 8,27200*25</t>
  </si>
  <si>
    <t>979999978R00</t>
  </si>
  <si>
    <t>Poplatek za recyklaci, beton lehce vyztužený, kusovost do 1600 cm2, skupina 17 01 01 z Katalogu odpadů</t>
  </si>
  <si>
    <t>801-3</t>
  </si>
  <si>
    <t>979093111R00</t>
  </si>
  <si>
    <t>Uložení suti na skládku bez zhutnění</t>
  </si>
  <si>
    <t>800-6</t>
  </si>
  <si>
    <t>s hrubým urovnáním,</t>
  </si>
  <si>
    <t>005111021R</t>
  </si>
  <si>
    <t>Vytyčení inženýrských sítí</t>
  </si>
  <si>
    <t>Soubor</t>
  </si>
  <si>
    <t>VRN</t>
  </si>
  <si>
    <t>POL99_8</t>
  </si>
  <si>
    <t>Zaměření a vytýčení stávajících inženýrských sítí v místě stavby z hlediska jejich ochrany při provádění stavby.</t>
  </si>
  <si>
    <t xml:space="preserve">Položka obsahuje: : </t>
  </si>
  <si>
    <t xml:space="preserve">- zajištění vyjádření správců inž. sítí : </t>
  </si>
  <si>
    <t xml:space="preserve">- vytyčení inž. sítí : </t>
  </si>
  <si>
    <t xml:space="preserve">- předání dotčených inž. sítí správcům inž. sítí : </t>
  </si>
  <si>
    <t>005121 R</t>
  </si>
  <si>
    <t>Zařízení staveniště</t>
  </si>
  <si>
    <t>Veškeré náklady spojené s vybudováním, provozem a odstraněním zařízení staveniště.</t>
  </si>
  <si>
    <t xml:space="preserve">- mobilní oplocení : </t>
  </si>
  <si>
    <t xml:space="preserve">- mobilní WC : 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</si>
  <si>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</si>
  <si>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</si>
  <si>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</si>
  <si>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 xml:space="preserve">- výrobní dokumentaci vč. potřebné certifikace : </t>
  </si>
  <si>
    <t xml:space="preserve">- revizi (osvědčení) vč. požadovaných zkoušek o bezpečném užívání herních prvků :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</si>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</sst>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J80FgOsIsiyFRIELqNWmbu7UjfErvbhBFD7SqXjPkZcylmsSnz+loru4rZoptq02Y103z5/QlAMx9Arc5zoWhA==" saltValue="WHdcL6fEYNkFI6WdzLQyP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abSelected="1" topLeftCell="B20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48</v>
      </c>
      <c r="E2" s="115" t="s">
        <v>49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46</v>
      </c>
      <c r="C3" s="113"/>
      <c r="D3" s="119" t="s">
        <v>43</v>
      </c>
      <c r="E3" s="120" t="s">
        <v>45</v>
      </c>
      <c r="F3" s="121"/>
      <c r="G3" s="121"/>
      <c r="H3" s="121"/>
      <c r="I3" s="121"/>
      <c r="J3" s="122"/>
    </row>
    <row r="4" spans="1:15" ht="23.25" customHeight="1" x14ac:dyDescent="0.25">
      <c r="A4" s="111">
        <v>2281</v>
      </c>
      <c r="B4" s="123" t="s">
        <v>47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SUMIF(F53:F61,A16,I53:I61)+SUMIF(F53:F61,"PSU",I53:I61)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SUMIF(F53:F61,A17,I53:I61)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SUMIF(F53:F61,A18,I53:I61)</f>
        <v>0</v>
      </c>
      <c r="J18" s="85"/>
    </row>
    <row r="19" spans="1:10" ht="23.25" customHeight="1" x14ac:dyDescent="0.25">
      <c r="A19" s="196" t="s">
        <v>79</v>
      </c>
      <c r="B19" s="38" t="s">
        <v>27</v>
      </c>
      <c r="C19" s="62"/>
      <c r="D19" s="63"/>
      <c r="E19" s="83"/>
      <c r="F19" s="84"/>
      <c r="G19" s="83"/>
      <c r="H19" s="84"/>
      <c r="I19" s="83">
        <f>SUMIF(F53:F61,A19,I53:I61)</f>
        <v>0</v>
      </c>
      <c r="J19" s="85"/>
    </row>
    <row r="20" spans="1:10" ht="23.25" customHeight="1" x14ac:dyDescent="0.25">
      <c r="A20" s="196" t="s">
        <v>80</v>
      </c>
      <c r="B20" s="38" t="s">
        <v>28</v>
      </c>
      <c r="C20" s="62"/>
      <c r="D20" s="63"/>
      <c r="E20" s="83"/>
      <c r="F20" s="84"/>
      <c r="G20" s="83"/>
      <c r="H20" s="84"/>
      <c r="I20" s="83">
        <f>SUMIF(F53:F61,A20,I53:I61)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50</v>
      </c>
      <c r="C39" s="147"/>
      <c r="D39" s="147"/>
      <c r="E39" s="147"/>
      <c r="F39" s="148">
        <f>'01 01 Pol'!AE206</f>
        <v>0</v>
      </c>
      <c r="G39" s="149">
        <f>'01 01 Pol'!AF206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/>
      <c r="C40" s="153" t="s">
        <v>51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5">
      <c r="A41" s="136">
        <v>2</v>
      </c>
      <c r="B41" s="152" t="s">
        <v>43</v>
      </c>
      <c r="C41" s="153" t="s">
        <v>45</v>
      </c>
      <c r="D41" s="153"/>
      <c r="E41" s="153"/>
      <c r="F41" s="154">
        <f>'01 01 Pol'!AE206</f>
        <v>0</v>
      </c>
      <c r="G41" s="155">
        <f>'01 01 Pol'!AF206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57" t="s">
        <v>43</v>
      </c>
      <c r="C42" s="147" t="s">
        <v>44</v>
      </c>
      <c r="D42" s="147"/>
      <c r="E42" s="147"/>
      <c r="F42" s="158">
        <f>'01 01 Pol'!AE206</f>
        <v>0</v>
      </c>
      <c r="G42" s="150">
        <f>'01 01 Pol'!AF206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5">
      <c r="A43" s="136"/>
      <c r="B43" s="159" t="s">
        <v>52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5">
      <c r="A45" t="s">
        <v>54</v>
      </c>
      <c r="B45" t="s">
        <v>55</v>
      </c>
    </row>
    <row r="46" spans="1:10" x14ac:dyDescent="0.25">
      <c r="A46" t="s">
        <v>56</v>
      </c>
      <c r="B46" t="s">
        <v>57</v>
      </c>
    </row>
    <row r="47" spans="1:10" x14ac:dyDescent="0.25">
      <c r="A47" t="s">
        <v>58</v>
      </c>
      <c r="B47" t="s">
        <v>59</v>
      </c>
    </row>
    <row r="50" spans="1:10" ht="15.6" x14ac:dyDescent="0.3">
      <c r="B50" s="175" t="s">
        <v>60</v>
      </c>
    </row>
    <row r="52" spans="1:10" ht="25.5" customHeight="1" x14ac:dyDescent="0.25">
      <c r="A52" s="177"/>
      <c r="B52" s="180" t="s">
        <v>17</v>
      </c>
      <c r="C52" s="180" t="s">
        <v>5</v>
      </c>
      <c r="D52" s="181"/>
      <c r="E52" s="181"/>
      <c r="F52" s="182" t="s">
        <v>61</v>
      </c>
      <c r="G52" s="182"/>
      <c r="H52" s="182"/>
      <c r="I52" s="182" t="s">
        <v>29</v>
      </c>
      <c r="J52" s="182" t="s">
        <v>0</v>
      </c>
    </row>
    <row r="53" spans="1:10" ht="36.75" customHeight="1" x14ac:dyDescent="0.25">
      <c r="A53" s="178"/>
      <c r="B53" s="183" t="s">
        <v>62</v>
      </c>
      <c r="C53" s="184" t="s">
        <v>63</v>
      </c>
      <c r="D53" s="185"/>
      <c r="E53" s="185"/>
      <c r="F53" s="192" t="s">
        <v>24</v>
      </c>
      <c r="G53" s="193"/>
      <c r="H53" s="193"/>
      <c r="I53" s="193">
        <f>'01 01 Pol'!G8</f>
        <v>0</v>
      </c>
      <c r="J53" s="189" t="str">
        <f>IF(I62=0,"",I53/I62*100)</f>
        <v/>
      </c>
    </row>
    <row r="54" spans="1:10" ht="36.75" customHeight="1" x14ac:dyDescent="0.25">
      <c r="A54" s="178"/>
      <c r="B54" s="183" t="s">
        <v>64</v>
      </c>
      <c r="C54" s="184" t="s">
        <v>65</v>
      </c>
      <c r="D54" s="185"/>
      <c r="E54" s="185"/>
      <c r="F54" s="192" t="s">
        <v>24</v>
      </c>
      <c r="G54" s="193"/>
      <c r="H54" s="193"/>
      <c r="I54" s="193">
        <f>'01 01 Pol'!G87</f>
        <v>0</v>
      </c>
      <c r="J54" s="189" t="str">
        <f>IF(I62=0,"",I54/I62*100)</f>
        <v/>
      </c>
    </row>
    <row r="55" spans="1:10" ht="36.75" customHeight="1" x14ac:dyDescent="0.25">
      <c r="A55" s="178"/>
      <c r="B55" s="183" t="s">
        <v>66</v>
      </c>
      <c r="C55" s="184" t="s">
        <v>67</v>
      </c>
      <c r="D55" s="185"/>
      <c r="E55" s="185"/>
      <c r="F55" s="192" t="s">
        <v>24</v>
      </c>
      <c r="G55" s="193"/>
      <c r="H55" s="193"/>
      <c r="I55" s="193">
        <f>'01 01 Pol'!G96</f>
        <v>0</v>
      </c>
      <c r="J55" s="189" t="str">
        <f>IF(I62=0,"",I55/I62*100)</f>
        <v/>
      </c>
    </row>
    <row r="56" spans="1:10" ht="36.75" customHeight="1" x14ac:dyDescent="0.25">
      <c r="A56" s="178"/>
      <c r="B56" s="183" t="s">
        <v>68</v>
      </c>
      <c r="C56" s="184" t="s">
        <v>69</v>
      </c>
      <c r="D56" s="185"/>
      <c r="E56" s="185"/>
      <c r="F56" s="192" t="s">
        <v>24</v>
      </c>
      <c r="G56" s="193"/>
      <c r="H56" s="193"/>
      <c r="I56" s="193">
        <f>'01 01 Pol'!G106</f>
        <v>0</v>
      </c>
      <c r="J56" s="189" t="str">
        <f>IF(I62=0,"",I56/I62*100)</f>
        <v/>
      </c>
    </row>
    <row r="57" spans="1:10" ht="36.75" customHeight="1" x14ac:dyDescent="0.25">
      <c r="A57" s="178"/>
      <c r="B57" s="183" t="s">
        <v>70</v>
      </c>
      <c r="C57" s="184" t="s">
        <v>71</v>
      </c>
      <c r="D57" s="185"/>
      <c r="E57" s="185"/>
      <c r="F57" s="192" t="s">
        <v>24</v>
      </c>
      <c r="G57" s="193"/>
      <c r="H57" s="193"/>
      <c r="I57" s="193">
        <f>'01 01 Pol'!G148</f>
        <v>0</v>
      </c>
      <c r="J57" s="189" t="str">
        <f>IF(I62=0,"",I57/I62*100)</f>
        <v/>
      </c>
    </row>
    <row r="58" spans="1:10" ht="36.75" customHeight="1" x14ac:dyDescent="0.25">
      <c r="A58" s="178"/>
      <c r="B58" s="183" t="s">
        <v>72</v>
      </c>
      <c r="C58" s="184" t="s">
        <v>73</v>
      </c>
      <c r="D58" s="185"/>
      <c r="E58" s="185"/>
      <c r="F58" s="192" t="s">
        <v>25</v>
      </c>
      <c r="G58" s="193"/>
      <c r="H58" s="193"/>
      <c r="I58" s="193">
        <f>'01 01 Pol'!G150</f>
        <v>0</v>
      </c>
      <c r="J58" s="189" t="str">
        <f>IF(I62=0,"",I58/I62*100)</f>
        <v/>
      </c>
    </row>
    <row r="59" spans="1:10" ht="36.75" customHeight="1" x14ac:dyDescent="0.25">
      <c r="A59" s="178"/>
      <c r="B59" s="183" t="s">
        <v>74</v>
      </c>
      <c r="C59" s="184" t="s">
        <v>75</v>
      </c>
      <c r="D59" s="185"/>
      <c r="E59" s="185"/>
      <c r="F59" s="192" t="s">
        <v>25</v>
      </c>
      <c r="G59" s="193"/>
      <c r="H59" s="193"/>
      <c r="I59" s="193">
        <f>'01 01 Pol'!G165</f>
        <v>0</v>
      </c>
      <c r="J59" s="189" t="str">
        <f>IF(I62=0,"",I59/I62*100)</f>
        <v/>
      </c>
    </row>
    <row r="60" spans="1:10" ht="36.75" customHeight="1" x14ac:dyDescent="0.25">
      <c r="A60" s="178"/>
      <c r="B60" s="183" t="s">
        <v>76</v>
      </c>
      <c r="C60" s="184" t="s">
        <v>77</v>
      </c>
      <c r="D60" s="185"/>
      <c r="E60" s="185"/>
      <c r="F60" s="192" t="s">
        <v>78</v>
      </c>
      <c r="G60" s="193"/>
      <c r="H60" s="193"/>
      <c r="I60" s="193">
        <f>'01 01 Pol'!G170</f>
        <v>0</v>
      </c>
      <c r="J60" s="189" t="str">
        <f>IF(I62=0,"",I60/I62*100)</f>
        <v/>
      </c>
    </row>
    <row r="61" spans="1:10" ht="36.75" customHeight="1" x14ac:dyDescent="0.25">
      <c r="A61" s="178"/>
      <c r="B61" s="183" t="s">
        <v>79</v>
      </c>
      <c r="C61" s="184" t="s">
        <v>27</v>
      </c>
      <c r="D61" s="185"/>
      <c r="E61" s="185"/>
      <c r="F61" s="192" t="s">
        <v>79</v>
      </c>
      <c r="G61" s="193"/>
      <c r="H61" s="193"/>
      <c r="I61" s="193">
        <f>'01 01 Pol'!G185</f>
        <v>0</v>
      </c>
      <c r="J61" s="189" t="str">
        <f>IF(I62=0,"",I61/I62*100)</f>
        <v/>
      </c>
    </row>
    <row r="62" spans="1:10" ht="25.5" customHeight="1" x14ac:dyDescent="0.25">
      <c r="A62" s="179"/>
      <c r="B62" s="186" t="s">
        <v>1</v>
      </c>
      <c r="C62" s="187"/>
      <c r="D62" s="188"/>
      <c r="E62" s="188"/>
      <c r="F62" s="194"/>
      <c r="G62" s="195"/>
      <c r="H62" s="195"/>
      <c r="I62" s="195">
        <f>SUM(I53:I61)</f>
        <v>0</v>
      </c>
      <c r="J62" s="190">
        <f>SUM(J53:J61)</f>
        <v>0</v>
      </c>
    </row>
    <row r="63" spans="1:10" x14ac:dyDescent="0.25">
      <c r="F63" s="135"/>
      <c r="G63" s="135"/>
      <c r="H63" s="135"/>
      <c r="I63" s="135"/>
      <c r="J63" s="191"/>
    </row>
    <row r="64" spans="1:10" x14ac:dyDescent="0.25">
      <c r="F64" s="135"/>
      <c r="G64" s="135"/>
      <c r="H64" s="135"/>
      <c r="I64" s="135"/>
      <c r="J64" s="191"/>
    </row>
    <row r="65" spans="6:10" x14ac:dyDescent="0.25">
      <c r="F65" s="135"/>
      <c r="G65" s="135"/>
      <c r="H65" s="135"/>
      <c r="I65" s="135"/>
      <c r="J65" s="191"/>
    </row>
  </sheetData>
  <sheetProtection algorithmName="SHA-512" hashValue="4nahZ1dYZZnAYLQ3d9xQdlWJa2kxpXf6vbOVv47LK8oQmxKVNaco2w2WPHlcwyz1lViuJ4H/xm+XwwRxxF339A==" saltValue="fuHhrQC/dOfdFvXg8WftU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8:E58"/>
    <mergeCell ref="C59:E59"/>
    <mergeCell ref="C60:E60"/>
    <mergeCell ref="C61:E61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tSv+9io4i+ax2dF6DqfsLKgtD3tM8MYESIouks59qr/sEwRs220ac8X9nI8jyfN0SbEjY6KFbVf3G55vWZDogg==" saltValue="cWbmr4tKg+oE/c4xsa8kS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xSplit="1" topLeftCell="B1" activePane="topRight" state="frozen"/>
      <selection activeCell="A8" sqref="A8"/>
      <selection pane="topRight" activeCell="A9" sqref="A9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81</v>
      </c>
      <c r="B1" s="197"/>
      <c r="C1" s="197"/>
      <c r="D1" s="197"/>
      <c r="E1" s="197"/>
      <c r="F1" s="197"/>
      <c r="G1" s="197"/>
      <c r="AG1" t="s">
        <v>82</v>
      </c>
    </row>
    <row r="2" spans="1:60" ht="25.05" customHeight="1" x14ac:dyDescent="0.25">
      <c r="A2" s="198" t="s">
        <v>7</v>
      </c>
      <c r="B2" s="49" t="s">
        <v>48</v>
      </c>
      <c r="C2" s="201" t="s">
        <v>49</v>
      </c>
      <c r="D2" s="199"/>
      <c r="E2" s="199"/>
      <c r="F2" s="199"/>
      <c r="G2" s="200"/>
      <c r="AG2" t="s">
        <v>83</v>
      </c>
    </row>
    <row r="3" spans="1:60" ht="25.05" customHeight="1" x14ac:dyDescent="0.25">
      <c r="A3" s="198" t="s">
        <v>8</v>
      </c>
      <c r="B3" s="49" t="s">
        <v>43</v>
      </c>
      <c r="C3" s="201" t="s">
        <v>45</v>
      </c>
      <c r="D3" s="199"/>
      <c r="E3" s="199"/>
      <c r="F3" s="199"/>
      <c r="G3" s="200"/>
      <c r="AC3" s="176" t="s">
        <v>83</v>
      </c>
      <c r="AG3" t="s">
        <v>84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85</v>
      </c>
    </row>
    <row r="5" spans="1:60" x14ac:dyDescent="0.25">
      <c r="D5" s="10"/>
    </row>
    <row r="6" spans="1:60" ht="39.6" x14ac:dyDescent="0.25">
      <c r="A6" s="208" t="s">
        <v>86</v>
      </c>
      <c r="B6" s="210" t="s">
        <v>87</v>
      </c>
      <c r="C6" s="210" t="s">
        <v>88</v>
      </c>
      <c r="D6" s="209" t="s">
        <v>89</v>
      </c>
      <c r="E6" s="208" t="s">
        <v>90</v>
      </c>
      <c r="F6" s="207" t="s">
        <v>91</v>
      </c>
      <c r="G6" s="208" t="s">
        <v>29</v>
      </c>
      <c r="H6" s="211" t="s">
        <v>30</v>
      </c>
      <c r="I6" s="211" t="s">
        <v>92</v>
      </c>
      <c r="J6" s="211" t="s">
        <v>31</v>
      </c>
      <c r="K6" s="211" t="s">
        <v>93</v>
      </c>
      <c r="L6" s="211" t="s">
        <v>94</v>
      </c>
      <c r="M6" s="211" t="s">
        <v>95</v>
      </c>
      <c r="N6" s="211" t="s">
        <v>96</v>
      </c>
      <c r="O6" s="211" t="s">
        <v>97</v>
      </c>
      <c r="P6" s="211" t="s">
        <v>98</v>
      </c>
      <c r="Q6" s="211" t="s">
        <v>99</v>
      </c>
      <c r="R6" s="211" t="s">
        <v>100</v>
      </c>
      <c r="S6" s="211" t="s">
        <v>101</v>
      </c>
      <c r="T6" s="211" t="s">
        <v>102</v>
      </c>
      <c r="U6" s="211" t="s">
        <v>103</v>
      </c>
      <c r="V6" s="211" t="s">
        <v>104</v>
      </c>
      <c r="W6" s="211" t="s">
        <v>105</v>
      </c>
      <c r="X6" s="211" t="s">
        <v>106</v>
      </c>
      <c r="Y6" s="211" t="s">
        <v>107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8" t="s">
        <v>108</v>
      </c>
      <c r="B8" s="229" t="s">
        <v>62</v>
      </c>
      <c r="C8" s="253" t="s">
        <v>63</v>
      </c>
      <c r="D8" s="230"/>
      <c r="E8" s="231"/>
      <c r="F8" s="232"/>
      <c r="G8" s="232">
        <f>SUMIF(AG9:AG86,"&lt;&gt;NOR",G9:G86)</f>
        <v>0</v>
      </c>
      <c r="H8" s="232"/>
      <c r="I8" s="232">
        <f>SUM(I9:I86)</f>
        <v>0</v>
      </c>
      <c r="J8" s="232"/>
      <c r="K8" s="232">
        <f>SUM(K9:K86)</f>
        <v>0</v>
      </c>
      <c r="L8" s="232"/>
      <c r="M8" s="232">
        <f>SUM(M9:M86)</f>
        <v>0</v>
      </c>
      <c r="N8" s="231"/>
      <c r="O8" s="231">
        <f>SUM(O9:O86)</f>
        <v>5.85</v>
      </c>
      <c r="P8" s="231"/>
      <c r="Q8" s="231">
        <f>SUM(Q9:Q86)</f>
        <v>0</v>
      </c>
      <c r="R8" s="232"/>
      <c r="S8" s="232"/>
      <c r="T8" s="233"/>
      <c r="U8" s="227"/>
      <c r="V8" s="227">
        <f>SUM(V9:V86)</f>
        <v>237.08999999999997</v>
      </c>
      <c r="W8" s="227"/>
      <c r="X8" s="227"/>
      <c r="Y8" s="227"/>
      <c r="AG8" t="s">
        <v>109</v>
      </c>
    </row>
    <row r="9" spans="1:60" outlineLevel="1" x14ac:dyDescent="0.25">
      <c r="A9" s="235">
        <v>1</v>
      </c>
      <c r="B9" s="236" t="s">
        <v>110</v>
      </c>
      <c r="C9" s="254" t="s">
        <v>111</v>
      </c>
      <c r="D9" s="237" t="s">
        <v>112</v>
      </c>
      <c r="E9" s="238">
        <v>3.76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 t="s">
        <v>113</v>
      </c>
      <c r="S9" s="240" t="s">
        <v>114</v>
      </c>
      <c r="T9" s="241" t="s">
        <v>115</v>
      </c>
      <c r="U9" s="222">
        <v>0.77</v>
      </c>
      <c r="V9" s="222">
        <f>ROUND(E9*U9,2)</f>
        <v>2.9</v>
      </c>
      <c r="W9" s="222"/>
      <c r="X9" s="222" t="s">
        <v>116</v>
      </c>
      <c r="Y9" s="222" t="s">
        <v>117</v>
      </c>
      <c r="Z9" s="212"/>
      <c r="AA9" s="212"/>
      <c r="AB9" s="212"/>
      <c r="AC9" s="212"/>
      <c r="AD9" s="212"/>
      <c r="AE9" s="212"/>
      <c r="AF9" s="212"/>
      <c r="AG9" s="212" t="s">
        <v>118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5">
      <c r="A10" s="219"/>
      <c r="B10" s="220"/>
      <c r="C10" s="255" t="s">
        <v>119</v>
      </c>
      <c r="D10" s="243"/>
      <c r="E10" s="243"/>
      <c r="F10" s="243"/>
      <c r="G10" s="243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120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2" t="str">
        <f>C10</f>
        <v>korytech vodotečí, melioračních kanálech s přemístěním suti na hromady na vzdálenost do 20 m nebo s naložením na dopravní prostředek,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5">
      <c r="A11" s="219"/>
      <c r="B11" s="220"/>
      <c r="C11" s="256" t="s">
        <v>121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122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5">
      <c r="A12" s="219"/>
      <c r="B12" s="220"/>
      <c r="C12" s="256" t="s">
        <v>123</v>
      </c>
      <c r="D12" s="223"/>
      <c r="E12" s="224">
        <v>1.8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122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5">
      <c r="A13" s="219"/>
      <c r="B13" s="220"/>
      <c r="C13" s="256" t="s">
        <v>124</v>
      </c>
      <c r="D13" s="223"/>
      <c r="E13" s="224">
        <v>1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122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3" x14ac:dyDescent="0.25">
      <c r="A14" s="219"/>
      <c r="B14" s="220"/>
      <c r="C14" s="256" t="s">
        <v>125</v>
      </c>
      <c r="D14" s="223"/>
      <c r="E14" s="224">
        <v>0.96</v>
      </c>
      <c r="F14" s="222"/>
      <c r="G14" s="222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122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35">
        <v>2</v>
      </c>
      <c r="B15" s="236" t="s">
        <v>126</v>
      </c>
      <c r="C15" s="254" t="s">
        <v>127</v>
      </c>
      <c r="D15" s="237" t="s">
        <v>112</v>
      </c>
      <c r="E15" s="238">
        <v>54.962000000000003</v>
      </c>
      <c r="F15" s="239"/>
      <c r="G15" s="240">
        <f>ROUND(E15*F15,2)</f>
        <v>0</v>
      </c>
      <c r="H15" s="239"/>
      <c r="I15" s="240">
        <f>ROUND(E15*H15,2)</f>
        <v>0</v>
      </c>
      <c r="J15" s="239"/>
      <c r="K15" s="240">
        <f>ROUND(E15*J15,2)</f>
        <v>0</v>
      </c>
      <c r="L15" s="240">
        <v>21</v>
      </c>
      <c r="M15" s="240">
        <f>G15*(1+L15/100)</f>
        <v>0</v>
      </c>
      <c r="N15" s="238">
        <v>0</v>
      </c>
      <c r="O15" s="238">
        <f>ROUND(E15*N15,2)</f>
        <v>0</v>
      </c>
      <c r="P15" s="238">
        <v>0</v>
      </c>
      <c r="Q15" s="238">
        <f>ROUND(E15*P15,2)</f>
        <v>0</v>
      </c>
      <c r="R15" s="240" t="s">
        <v>113</v>
      </c>
      <c r="S15" s="240" t="s">
        <v>114</v>
      </c>
      <c r="T15" s="241" t="s">
        <v>128</v>
      </c>
      <c r="U15" s="222">
        <v>0.03</v>
      </c>
      <c r="V15" s="222">
        <f>ROUND(E15*U15,2)</f>
        <v>1.65</v>
      </c>
      <c r="W15" s="222"/>
      <c r="X15" s="222" t="s">
        <v>116</v>
      </c>
      <c r="Y15" s="222" t="s">
        <v>117</v>
      </c>
      <c r="Z15" s="212"/>
      <c r="AA15" s="212"/>
      <c r="AB15" s="212"/>
      <c r="AC15" s="212"/>
      <c r="AD15" s="212"/>
      <c r="AE15" s="212"/>
      <c r="AF15" s="212"/>
      <c r="AG15" s="212" t="s">
        <v>129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5">
      <c r="A16" s="219"/>
      <c r="B16" s="220"/>
      <c r="C16" s="255" t="s">
        <v>130</v>
      </c>
      <c r="D16" s="243"/>
      <c r="E16" s="243"/>
      <c r="F16" s="243"/>
      <c r="G16" s="243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120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42" t="str">
        <f>C16</f>
        <v>nebo lesní půdy, s vodorovným přemístěním na hromady v místě upotřebení nebo na dočasné či trvalé skládky se složením</v>
      </c>
      <c r="BB16" s="212"/>
      <c r="BC16" s="212"/>
      <c r="BD16" s="212"/>
      <c r="BE16" s="212"/>
      <c r="BF16" s="212"/>
      <c r="BG16" s="212"/>
      <c r="BH16" s="212"/>
    </row>
    <row r="17" spans="1:60" outlineLevel="2" x14ac:dyDescent="0.25">
      <c r="A17" s="219"/>
      <c r="B17" s="220"/>
      <c r="C17" s="256" t="s">
        <v>131</v>
      </c>
      <c r="D17" s="223"/>
      <c r="E17" s="224">
        <v>98.81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122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5">
      <c r="A18" s="219"/>
      <c r="B18" s="220"/>
      <c r="C18" s="256" t="s">
        <v>132</v>
      </c>
      <c r="D18" s="223"/>
      <c r="E18" s="224">
        <v>140</v>
      </c>
      <c r="F18" s="222"/>
      <c r="G18" s="222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122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5">
      <c r="A19" s="219"/>
      <c r="B19" s="220"/>
      <c r="C19" s="256" t="s">
        <v>133</v>
      </c>
      <c r="D19" s="223"/>
      <c r="E19" s="224">
        <v>36</v>
      </c>
      <c r="F19" s="222"/>
      <c r="G19" s="222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122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3" x14ac:dyDescent="0.25">
      <c r="A20" s="219"/>
      <c r="B20" s="220"/>
      <c r="C20" s="257" t="s">
        <v>134</v>
      </c>
      <c r="D20" s="225"/>
      <c r="E20" s="226">
        <v>-219.84800000000001</v>
      </c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122</v>
      </c>
      <c r="AH20" s="212">
        <v>4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35">
        <v>3</v>
      </c>
      <c r="B21" s="236" t="s">
        <v>135</v>
      </c>
      <c r="C21" s="254" t="s">
        <v>136</v>
      </c>
      <c r="D21" s="237" t="s">
        <v>112</v>
      </c>
      <c r="E21" s="238">
        <v>82.128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40" t="s">
        <v>113</v>
      </c>
      <c r="S21" s="240" t="s">
        <v>114</v>
      </c>
      <c r="T21" s="241" t="s">
        <v>128</v>
      </c>
      <c r="U21" s="222">
        <v>0.63</v>
      </c>
      <c r="V21" s="222">
        <f>ROUND(E21*U21,2)</f>
        <v>51.74</v>
      </c>
      <c r="W21" s="222"/>
      <c r="X21" s="222" t="s">
        <v>116</v>
      </c>
      <c r="Y21" s="222" t="s">
        <v>117</v>
      </c>
      <c r="Z21" s="212"/>
      <c r="AA21" s="212"/>
      <c r="AB21" s="212"/>
      <c r="AC21" s="212"/>
      <c r="AD21" s="212"/>
      <c r="AE21" s="212"/>
      <c r="AF21" s="212"/>
      <c r="AG21" s="212" t="s">
        <v>118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2" x14ac:dyDescent="0.25">
      <c r="A22" s="219"/>
      <c r="B22" s="220"/>
      <c r="C22" s="255" t="s">
        <v>137</v>
      </c>
      <c r="D22" s="243"/>
      <c r="E22" s="243"/>
      <c r="F22" s="243"/>
      <c r="G22" s="243"/>
      <c r="H22" s="222"/>
      <c r="I22" s="222"/>
      <c r="J22" s="222"/>
      <c r="K22" s="222"/>
      <c r="L22" s="222"/>
      <c r="M22" s="222"/>
      <c r="N22" s="221"/>
      <c r="O22" s="221"/>
      <c r="P22" s="221"/>
      <c r="Q22" s="221"/>
      <c r="R22" s="222"/>
      <c r="S22" s="222"/>
      <c r="T22" s="222"/>
      <c r="U22" s="222"/>
      <c r="V22" s="222"/>
      <c r="W22" s="222"/>
      <c r="X22" s="222"/>
      <c r="Y22" s="222"/>
      <c r="Z22" s="212"/>
      <c r="AA22" s="212"/>
      <c r="AB22" s="212"/>
      <c r="AC22" s="212"/>
      <c r="AD22" s="212"/>
      <c r="AE22" s="212"/>
      <c r="AF22" s="212"/>
      <c r="AG22" s="212" t="s">
        <v>120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5">
      <c r="A23" s="219"/>
      <c r="B23" s="220"/>
      <c r="C23" s="256" t="s">
        <v>138</v>
      </c>
      <c r="D23" s="223"/>
      <c r="E23" s="224"/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122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5">
      <c r="A24" s="219"/>
      <c r="B24" s="220"/>
      <c r="C24" s="256" t="s">
        <v>139</v>
      </c>
      <c r="D24" s="223"/>
      <c r="E24" s="224">
        <v>3.24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122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5">
      <c r="A25" s="219"/>
      <c r="B25" s="220"/>
      <c r="C25" s="256" t="s">
        <v>140</v>
      </c>
      <c r="D25" s="223"/>
      <c r="E25" s="224">
        <v>1.62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122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5">
      <c r="A26" s="219"/>
      <c r="B26" s="220"/>
      <c r="C26" s="256" t="s">
        <v>141</v>
      </c>
      <c r="D26" s="223"/>
      <c r="E26" s="224"/>
      <c r="F26" s="222"/>
      <c r="G26" s="222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122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3" x14ac:dyDescent="0.25">
      <c r="A27" s="219"/>
      <c r="B27" s="220"/>
      <c r="C27" s="256" t="s">
        <v>142</v>
      </c>
      <c r="D27" s="223"/>
      <c r="E27" s="224"/>
      <c r="F27" s="222"/>
      <c r="G27" s="22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122</v>
      </c>
      <c r="AH27" s="212">
        <v>0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5">
      <c r="A28" s="219"/>
      <c r="B28" s="220"/>
      <c r="C28" s="256" t="s">
        <v>143</v>
      </c>
      <c r="D28" s="223"/>
      <c r="E28" s="224">
        <v>1.26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122</v>
      </c>
      <c r="AH28" s="212">
        <v>0</v>
      </c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25">
      <c r="A29" s="219"/>
      <c r="B29" s="220"/>
      <c r="C29" s="256" t="s">
        <v>144</v>
      </c>
      <c r="D29" s="223"/>
      <c r="E29" s="224">
        <v>3</v>
      </c>
      <c r="F29" s="222"/>
      <c r="G29" s="222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122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5">
      <c r="A30" s="219"/>
      <c r="B30" s="220"/>
      <c r="C30" s="256" t="s">
        <v>141</v>
      </c>
      <c r="D30" s="223"/>
      <c r="E30" s="224"/>
      <c r="F30" s="222"/>
      <c r="G30" s="222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122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5">
      <c r="A31" s="219"/>
      <c r="B31" s="220"/>
      <c r="C31" s="256" t="s">
        <v>145</v>
      </c>
      <c r="D31" s="223"/>
      <c r="E31" s="224"/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122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5">
      <c r="A32" s="219"/>
      <c r="B32" s="220"/>
      <c r="C32" s="256" t="s">
        <v>146</v>
      </c>
      <c r="D32" s="223"/>
      <c r="E32" s="224">
        <v>13.488</v>
      </c>
      <c r="F32" s="222"/>
      <c r="G32" s="22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122</v>
      </c>
      <c r="AH32" s="212">
        <v>0</v>
      </c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3" x14ac:dyDescent="0.25">
      <c r="A33" s="219"/>
      <c r="B33" s="220"/>
      <c r="C33" s="256" t="s">
        <v>147</v>
      </c>
      <c r="D33" s="223"/>
      <c r="E33" s="224">
        <v>1.92</v>
      </c>
      <c r="F33" s="222"/>
      <c r="G33" s="222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122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5">
      <c r="A34" s="219"/>
      <c r="B34" s="220"/>
      <c r="C34" s="256" t="s">
        <v>141</v>
      </c>
      <c r="D34" s="223"/>
      <c r="E34" s="224"/>
      <c r="F34" s="222"/>
      <c r="G34" s="222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122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5">
      <c r="A35" s="219"/>
      <c r="B35" s="220"/>
      <c r="C35" s="256" t="s">
        <v>148</v>
      </c>
      <c r="D35" s="223"/>
      <c r="E35" s="224"/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122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5">
      <c r="A36" s="219"/>
      <c r="B36" s="220"/>
      <c r="C36" s="256" t="s">
        <v>149</v>
      </c>
      <c r="D36" s="223"/>
      <c r="E36" s="224">
        <v>57.6</v>
      </c>
      <c r="F36" s="222"/>
      <c r="G36" s="222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122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35">
        <v>4</v>
      </c>
      <c r="B37" s="236" t="s">
        <v>150</v>
      </c>
      <c r="C37" s="254" t="s">
        <v>151</v>
      </c>
      <c r="D37" s="237" t="s">
        <v>112</v>
      </c>
      <c r="E37" s="238">
        <v>1.8959999999999999</v>
      </c>
      <c r="F37" s="239"/>
      <c r="G37" s="240">
        <f>ROUND(E37*F37,2)</f>
        <v>0</v>
      </c>
      <c r="H37" s="239"/>
      <c r="I37" s="240">
        <f>ROUND(E37*H37,2)</f>
        <v>0</v>
      </c>
      <c r="J37" s="239"/>
      <c r="K37" s="240">
        <f>ROUND(E37*J37,2)</f>
        <v>0</v>
      </c>
      <c r="L37" s="240">
        <v>21</v>
      </c>
      <c r="M37" s="240">
        <f>G37*(1+L37/100)</f>
        <v>0</v>
      </c>
      <c r="N37" s="238">
        <v>0</v>
      </c>
      <c r="O37" s="238">
        <f>ROUND(E37*N37,2)</f>
        <v>0</v>
      </c>
      <c r="P37" s="238">
        <v>0</v>
      </c>
      <c r="Q37" s="238">
        <f>ROUND(E37*P37,2)</f>
        <v>0</v>
      </c>
      <c r="R37" s="240" t="s">
        <v>113</v>
      </c>
      <c r="S37" s="240" t="s">
        <v>114</v>
      </c>
      <c r="T37" s="241" t="s">
        <v>128</v>
      </c>
      <c r="U37" s="222">
        <v>4.66</v>
      </c>
      <c r="V37" s="222">
        <f>ROUND(E37*U37,2)</f>
        <v>8.84</v>
      </c>
      <c r="W37" s="222"/>
      <c r="X37" s="222" t="s">
        <v>116</v>
      </c>
      <c r="Y37" s="222" t="s">
        <v>117</v>
      </c>
      <c r="Z37" s="212"/>
      <c r="AA37" s="212"/>
      <c r="AB37" s="212"/>
      <c r="AC37" s="212"/>
      <c r="AD37" s="212"/>
      <c r="AE37" s="212"/>
      <c r="AF37" s="212"/>
      <c r="AG37" s="212" t="s">
        <v>118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25">
      <c r="A38" s="219"/>
      <c r="B38" s="220"/>
      <c r="C38" s="255" t="s">
        <v>152</v>
      </c>
      <c r="D38" s="243"/>
      <c r="E38" s="243"/>
      <c r="F38" s="243"/>
      <c r="G38" s="243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120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25">
      <c r="A39" s="219"/>
      <c r="B39" s="220"/>
      <c r="C39" s="256" t="s">
        <v>142</v>
      </c>
      <c r="D39" s="223"/>
      <c r="E39" s="224"/>
      <c r="F39" s="222"/>
      <c r="G39" s="222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2"/>
      <c r="AA39" s="212"/>
      <c r="AB39" s="212"/>
      <c r="AC39" s="212"/>
      <c r="AD39" s="212"/>
      <c r="AE39" s="212"/>
      <c r="AF39" s="212"/>
      <c r="AG39" s="212" t="s">
        <v>122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3" x14ac:dyDescent="0.25">
      <c r="A40" s="219"/>
      <c r="B40" s="220"/>
      <c r="C40" s="256" t="s">
        <v>153</v>
      </c>
      <c r="D40" s="223"/>
      <c r="E40" s="224">
        <v>0.6</v>
      </c>
      <c r="F40" s="222"/>
      <c r="G40" s="222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122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3" x14ac:dyDescent="0.25">
      <c r="A41" s="219"/>
      <c r="B41" s="220"/>
      <c r="C41" s="256" t="s">
        <v>154</v>
      </c>
      <c r="D41" s="223"/>
      <c r="E41" s="224">
        <v>1.296</v>
      </c>
      <c r="F41" s="222"/>
      <c r="G41" s="222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122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35">
        <v>5</v>
      </c>
      <c r="B42" s="236" t="s">
        <v>155</v>
      </c>
      <c r="C42" s="254" t="s">
        <v>156</v>
      </c>
      <c r="D42" s="237" t="s">
        <v>112</v>
      </c>
      <c r="E42" s="238">
        <v>60.024000000000001</v>
      </c>
      <c r="F42" s="239"/>
      <c r="G42" s="240">
        <f>ROUND(E42*F42,2)</f>
        <v>0</v>
      </c>
      <c r="H42" s="239"/>
      <c r="I42" s="240">
        <f>ROUND(E42*H42,2)</f>
        <v>0</v>
      </c>
      <c r="J42" s="239"/>
      <c r="K42" s="240">
        <f>ROUND(E42*J42,2)</f>
        <v>0</v>
      </c>
      <c r="L42" s="240">
        <v>21</v>
      </c>
      <c r="M42" s="240">
        <f>G42*(1+L42/100)</f>
        <v>0</v>
      </c>
      <c r="N42" s="238">
        <v>0</v>
      </c>
      <c r="O42" s="238">
        <f>ROUND(E42*N42,2)</f>
        <v>0</v>
      </c>
      <c r="P42" s="238">
        <v>0</v>
      </c>
      <c r="Q42" s="238">
        <f>ROUND(E42*P42,2)</f>
        <v>0</v>
      </c>
      <c r="R42" s="240" t="s">
        <v>113</v>
      </c>
      <c r="S42" s="240" t="s">
        <v>114</v>
      </c>
      <c r="T42" s="241" t="s">
        <v>128</v>
      </c>
      <c r="U42" s="222">
        <v>0.01</v>
      </c>
      <c r="V42" s="222">
        <f>ROUND(E42*U42,2)</f>
        <v>0.6</v>
      </c>
      <c r="W42" s="222"/>
      <c r="X42" s="222" t="s">
        <v>116</v>
      </c>
      <c r="Y42" s="222" t="s">
        <v>117</v>
      </c>
      <c r="Z42" s="212"/>
      <c r="AA42" s="212"/>
      <c r="AB42" s="212"/>
      <c r="AC42" s="212"/>
      <c r="AD42" s="212"/>
      <c r="AE42" s="212"/>
      <c r="AF42" s="212"/>
      <c r="AG42" s="212" t="s">
        <v>118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25">
      <c r="A43" s="219"/>
      <c r="B43" s="220"/>
      <c r="C43" s="255" t="s">
        <v>157</v>
      </c>
      <c r="D43" s="243"/>
      <c r="E43" s="243"/>
      <c r="F43" s="243"/>
      <c r="G43" s="243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120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25">
      <c r="A44" s="219"/>
      <c r="B44" s="220"/>
      <c r="C44" s="256" t="s">
        <v>158</v>
      </c>
      <c r="D44" s="223"/>
      <c r="E44" s="224">
        <v>82.128</v>
      </c>
      <c r="F44" s="222"/>
      <c r="G44" s="222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122</v>
      </c>
      <c r="AH44" s="212">
        <v>5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5">
      <c r="A45" s="219"/>
      <c r="B45" s="220"/>
      <c r="C45" s="256" t="s">
        <v>159</v>
      </c>
      <c r="D45" s="223"/>
      <c r="E45" s="224">
        <v>1.8959999999999999</v>
      </c>
      <c r="F45" s="222"/>
      <c r="G45" s="222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122</v>
      </c>
      <c r="AH45" s="212">
        <v>5</v>
      </c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25">
      <c r="A46" s="219"/>
      <c r="B46" s="220"/>
      <c r="C46" s="256" t="s">
        <v>160</v>
      </c>
      <c r="D46" s="223"/>
      <c r="E46" s="224">
        <v>-24</v>
      </c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122</v>
      </c>
      <c r="AH46" s="212">
        <v>5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0.399999999999999" outlineLevel="1" x14ac:dyDescent="0.25">
      <c r="A47" s="235">
        <v>6</v>
      </c>
      <c r="B47" s="236" t="s">
        <v>161</v>
      </c>
      <c r="C47" s="254" t="s">
        <v>162</v>
      </c>
      <c r="D47" s="237" t="s">
        <v>112</v>
      </c>
      <c r="E47" s="238">
        <v>60.024000000000001</v>
      </c>
      <c r="F47" s="239"/>
      <c r="G47" s="240">
        <f>ROUND(E47*F47,2)</f>
        <v>0</v>
      </c>
      <c r="H47" s="239"/>
      <c r="I47" s="240">
        <f>ROUND(E47*H47,2)</f>
        <v>0</v>
      </c>
      <c r="J47" s="239"/>
      <c r="K47" s="240">
        <f>ROUND(E47*J47,2)</f>
        <v>0</v>
      </c>
      <c r="L47" s="240">
        <v>21</v>
      </c>
      <c r="M47" s="240">
        <f>G47*(1+L47/100)</f>
        <v>0</v>
      </c>
      <c r="N47" s="238">
        <v>0</v>
      </c>
      <c r="O47" s="238">
        <f>ROUND(E47*N47,2)</f>
        <v>0</v>
      </c>
      <c r="P47" s="238">
        <v>0</v>
      </c>
      <c r="Q47" s="238">
        <f>ROUND(E47*P47,2)</f>
        <v>0</v>
      </c>
      <c r="R47" s="240" t="s">
        <v>113</v>
      </c>
      <c r="S47" s="240" t="s">
        <v>114</v>
      </c>
      <c r="T47" s="241" t="s">
        <v>128</v>
      </c>
      <c r="U47" s="222">
        <v>0</v>
      </c>
      <c r="V47" s="222">
        <f>ROUND(E47*U47,2)</f>
        <v>0</v>
      </c>
      <c r="W47" s="222"/>
      <c r="X47" s="222" t="s">
        <v>116</v>
      </c>
      <c r="Y47" s="222" t="s">
        <v>117</v>
      </c>
      <c r="Z47" s="212"/>
      <c r="AA47" s="212"/>
      <c r="AB47" s="212"/>
      <c r="AC47" s="212"/>
      <c r="AD47" s="212"/>
      <c r="AE47" s="212"/>
      <c r="AF47" s="212"/>
      <c r="AG47" s="212" t="s">
        <v>118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2" x14ac:dyDescent="0.25">
      <c r="A48" s="219"/>
      <c r="B48" s="220"/>
      <c r="C48" s="255" t="s">
        <v>157</v>
      </c>
      <c r="D48" s="243"/>
      <c r="E48" s="243"/>
      <c r="F48" s="243"/>
      <c r="G48" s="243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120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25">
      <c r="A49" s="219"/>
      <c r="B49" s="220"/>
      <c r="C49" s="256" t="s">
        <v>163</v>
      </c>
      <c r="D49" s="223"/>
      <c r="E49" s="224">
        <v>60.024000000000001</v>
      </c>
      <c r="F49" s="222"/>
      <c r="G49" s="222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122</v>
      </c>
      <c r="AH49" s="212">
        <v>5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0.399999999999999" outlineLevel="1" x14ac:dyDescent="0.25">
      <c r="A50" s="235">
        <v>7</v>
      </c>
      <c r="B50" s="236" t="s">
        <v>164</v>
      </c>
      <c r="C50" s="254" t="s">
        <v>165</v>
      </c>
      <c r="D50" s="237" t="s">
        <v>112</v>
      </c>
      <c r="E50" s="238">
        <v>1.8959999999999999</v>
      </c>
      <c r="F50" s="239"/>
      <c r="G50" s="240">
        <f>ROUND(E50*F50,2)</f>
        <v>0</v>
      </c>
      <c r="H50" s="239"/>
      <c r="I50" s="240">
        <f>ROUND(E50*H50,2)</f>
        <v>0</v>
      </c>
      <c r="J50" s="239"/>
      <c r="K50" s="240">
        <f>ROUND(E50*J50,2)</f>
        <v>0</v>
      </c>
      <c r="L50" s="240">
        <v>21</v>
      </c>
      <c r="M50" s="240">
        <f>G50*(1+L50/100)</f>
        <v>0</v>
      </c>
      <c r="N50" s="238">
        <v>0</v>
      </c>
      <c r="O50" s="238">
        <f>ROUND(E50*N50,2)</f>
        <v>0</v>
      </c>
      <c r="P50" s="238">
        <v>0</v>
      </c>
      <c r="Q50" s="238">
        <f>ROUND(E50*P50,2)</f>
        <v>0</v>
      </c>
      <c r="R50" s="240" t="s">
        <v>113</v>
      </c>
      <c r="S50" s="240" t="s">
        <v>114</v>
      </c>
      <c r="T50" s="241" t="s">
        <v>128</v>
      </c>
      <c r="U50" s="222">
        <v>0.65</v>
      </c>
      <c r="V50" s="222">
        <f>ROUND(E50*U50,2)</f>
        <v>1.23</v>
      </c>
      <c r="W50" s="222"/>
      <c r="X50" s="222" t="s">
        <v>116</v>
      </c>
      <c r="Y50" s="222" t="s">
        <v>117</v>
      </c>
      <c r="Z50" s="212"/>
      <c r="AA50" s="212"/>
      <c r="AB50" s="212"/>
      <c r="AC50" s="212"/>
      <c r="AD50" s="212"/>
      <c r="AE50" s="212"/>
      <c r="AF50" s="212"/>
      <c r="AG50" s="212" t="s">
        <v>118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2" x14ac:dyDescent="0.25">
      <c r="A51" s="219"/>
      <c r="B51" s="220"/>
      <c r="C51" s="256" t="s">
        <v>159</v>
      </c>
      <c r="D51" s="223"/>
      <c r="E51" s="224">
        <v>1.8959999999999999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122</v>
      </c>
      <c r="AH51" s="212">
        <v>5</v>
      </c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ht="20.399999999999999" outlineLevel="1" x14ac:dyDescent="0.25">
      <c r="A52" s="235">
        <v>8</v>
      </c>
      <c r="B52" s="236" t="s">
        <v>166</v>
      </c>
      <c r="C52" s="254" t="s">
        <v>167</v>
      </c>
      <c r="D52" s="237" t="s">
        <v>112</v>
      </c>
      <c r="E52" s="238">
        <v>60.024000000000001</v>
      </c>
      <c r="F52" s="239"/>
      <c r="G52" s="240">
        <f>ROUND(E52*F52,2)</f>
        <v>0</v>
      </c>
      <c r="H52" s="239"/>
      <c r="I52" s="240">
        <f>ROUND(E52*H52,2)</f>
        <v>0</v>
      </c>
      <c r="J52" s="239"/>
      <c r="K52" s="240">
        <f>ROUND(E52*J52,2)</f>
        <v>0</v>
      </c>
      <c r="L52" s="240">
        <v>21</v>
      </c>
      <c r="M52" s="240">
        <f>G52*(1+L52/100)</f>
        <v>0</v>
      </c>
      <c r="N52" s="238">
        <v>0</v>
      </c>
      <c r="O52" s="238">
        <f>ROUND(E52*N52,2)</f>
        <v>0</v>
      </c>
      <c r="P52" s="238">
        <v>0</v>
      </c>
      <c r="Q52" s="238">
        <f>ROUND(E52*P52,2)</f>
        <v>0</v>
      </c>
      <c r="R52" s="240" t="s">
        <v>113</v>
      </c>
      <c r="S52" s="240" t="s">
        <v>114</v>
      </c>
      <c r="T52" s="241" t="s">
        <v>128</v>
      </c>
      <c r="U52" s="222">
        <v>0.01</v>
      </c>
      <c r="V52" s="222">
        <f>ROUND(E52*U52,2)</f>
        <v>0.6</v>
      </c>
      <c r="W52" s="222"/>
      <c r="X52" s="222" t="s">
        <v>116</v>
      </c>
      <c r="Y52" s="222" t="s">
        <v>117</v>
      </c>
      <c r="Z52" s="212"/>
      <c r="AA52" s="212"/>
      <c r="AB52" s="212"/>
      <c r="AC52" s="212"/>
      <c r="AD52" s="212"/>
      <c r="AE52" s="212"/>
      <c r="AF52" s="212"/>
      <c r="AG52" s="212" t="s">
        <v>118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25">
      <c r="A53" s="219"/>
      <c r="B53" s="220"/>
      <c r="C53" s="256" t="s">
        <v>163</v>
      </c>
      <c r="D53" s="223"/>
      <c r="E53" s="224">
        <v>60.024000000000001</v>
      </c>
      <c r="F53" s="222"/>
      <c r="G53" s="222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122</v>
      </c>
      <c r="AH53" s="212">
        <v>5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35">
        <v>9</v>
      </c>
      <c r="B54" s="236" t="s">
        <v>168</v>
      </c>
      <c r="C54" s="254" t="s">
        <v>169</v>
      </c>
      <c r="D54" s="237" t="s">
        <v>170</v>
      </c>
      <c r="E54" s="238">
        <v>1840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38">
        <v>0</v>
      </c>
      <c r="O54" s="238">
        <f>ROUND(E54*N54,2)</f>
        <v>0</v>
      </c>
      <c r="P54" s="238">
        <v>0</v>
      </c>
      <c r="Q54" s="238">
        <f>ROUND(E54*P54,2)</f>
        <v>0</v>
      </c>
      <c r="R54" s="240" t="s">
        <v>171</v>
      </c>
      <c r="S54" s="240" t="s">
        <v>114</v>
      </c>
      <c r="T54" s="241" t="s">
        <v>115</v>
      </c>
      <c r="U54" s="222">
        <v>0.06</v>
      </c>
      <c r="V54" s="222">
        <f>ROUND(E54*U54,2)</f>
        <v>110.4</v>
      </c>
      <c r="W54" s="222"/>
      <c r="X54" s="222" t="s">
        <v>116</v>
      </c>
      <c r="Y54" s="222" t="s">
        <v>117</v>
      </c>
      <c r="Z54" s="212"/>
      <c r="AA54" s="212"/>
      <c r="AB54" s="212"/>
      <c r="AC54" s="212"/>
      <c r="AD54" s="212"/>
      <c r="AE54" s="212"/>
      <c r="AF54" s="212"/>
      <c r="AG54" s="212" t="s">
        <v>118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5">
      <c r="A55" s="219"/>
      <c r="B55" s="220"/>
      <c r="C55" s="255" t="s">
        <v>172</v>
      </c>
      <c r="D55" s="243"/>
      <c r="E55" s="243"/>
      <c r="F55" s="243"/>
      <c r="G55" s="243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120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25">
      <c r="A56" s="219"/>
      <c r="B56" s="220"/>
      <c r="C56" s="256" t="s">
        <v>173</v>
      </c>
      <c r="D56" s="223"/>
      <c r="E56" s="224"/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122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25">
      <c r="A57" s="219"/>
      <c r="B57" s="220"/>
      <c r="C57" s="256" t="s">
        <v>174</v>
      </c>
      <c r="D57" s="223"/>
      <c r="E57" s="224">
        <v>1840</v>
      </c>
      <c r="F57" s="222"/>
      <c r="G57" s="222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2"/>
      <c r="AA57" s="212"/>
      <c r="AB57" s="212"/>
      <c r="AC57" s="212"/>
      <c r="AD57" s="212"/>
      <c r="AE57" s="212"/>
      <c r="AF57" s="212"/>
      <c r="AG57" s="212" t="s">
        <v>122</v>
      </c>
      <c r="AH57" s="212">
        <v>0</v>
      </c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5">
      <c r="A58" s="235">
        <v>10</v>
      </c>
      <c r="B58" s="236" t="s">
        <v>175</v>
      </c>
      <c r="C58" s="254" t="s">
        <v>176</v>
      </c>
      <c r="D58" s="237" t="s">
        <v>170</v>
      </c>
      <c r="E58" s="238">
        <v>80</v>
      </c>
      <c r="F58" s="239"/>
      <c r="G58" s="240">
        <f>ROUND(E58*F58,2)</f>
        <v>0</v>
      </c>
      <c r="H58" s="239"/>
      <c r="I58" s="240">
        <f>ROUND(E58*H58,2)</f>
        <v>0</v>
      </c>
      <c r="J58" s="239"/>
      <c r="K58" s="240">
        <f>ROUND(E58*J58,2)</f>
        <v>0</v>
      </c>
      <c r="L58" s="240">
        <v>21</v>
      </c>
      <c r="M58" s="240">
        <f>G58*(1+L58/100)</f>
        <v>0</v>
      </c>
      <c r="N58" s="238">
        <v>0</v>
      </c>
      <c r="O58" s="238">
        <f>ROUND(E58*N58,2)</f>
        <v>0</v>
      </c>
      <c r="P58" s="238">
        <v>0</v>
      </c>
      <c r="Q58" s="238">
        <f>ROUND(E58*P58,2)</f>
        <v>0</v>
      </c>
      <c r="R58" s="240" t="s">
        <v>177</v>
      </c>
      <c r="S58" s="240" t="s">
        <v>114</v>
      </c>
      <c r="T58" s="241" t="s">
        <v>115</v>
      </c>
      <c r="U58" s="222">
        <v>0.01</v>
      </c>
      <c r="V58" s="222">
        <f>ROUND(E58*U58,2)</f>
        <v>0.8</v>
      </c>
      <c r="W58" s="222"/>
      <c r="X58" s="222" t="s">
        <v>116</v>
      </c>
      <c r="Y58" s="222" t="s">
        <v>117</v>
      </c>
      <c r="Z58" s="212"/>
      <c r="AA58" s="212"/>
      <c r="AB58" s="212"/>
      <c r="AC58" s="212"/>
      <c r="AD58" s="212"/>
      <c r="AE58" s="212"/>
      <c r="AF58" s="212"/>
      <c r="AG58" s="212" t="s">
        <v>118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2" x14ac:dyDescent="0.25">
      <c r="A59" s="219"/>
      <c r="B59" s="220"/>
      <c r="C59" s="255" t="s">
        <v>178</v>
      </c>
      <c r="D59" s="243"/>
      <c r="E59" s="243"/>
      <c r="F59" s="243"/>
      <c r="G59" s="243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120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2" x14ac:dyDescent="0.25">
      <c r="A60" s="219"/>
      <c r="B60" s="220"/>
      <c r="C60" s="256" t="s">
        <v>179</v>
      </c>
      <c r="D60" s="223"/>
      <c r="E60" s="224"/>
      <c r="F60" s="222"/>
      <c r="G60" s="222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122</v>
      </c>
      <c r="AH60" s="212">
        <v>0</v>
      </c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25">
      <c r="A61" s="219"/>
      <c r="B61" s="220"/>
      <c r="C61" s="256" t="s">
        <v>180</v>
      </c>
      <c r="D61" s="223"/>
      <c r="E61" s="224">
        <v>80</v>
      </c>
      <c r="F61" s="222"/>
      <c r="G61" s="222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122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5">
      <c r="A62" s="235">
        <v>11</v>
      </c>
      <c r="B62" s="236" t="s">
        <v>181</v>
      </c>
      <c r="C62" s="254" t="s">
        <v>182</v>
      </c>
      <c r="D62" s="237" t="s">
        <v>170</v>
      </c>
      <c r="E62" s="238">
        <v>274.81</v>
      </c>
      <c r="F62" s="239"/>
      <c r="G62" s="240">
        <f>ROUND(E62*F62,2)</f>
        <v>0</v>
      </c>
      <c r="H62" s="239"/>
      <c r="I62" s="240">
        <f>ROUND(E62*H62,2)</f>
        <v>0</v>
      </c>
      <c r="J62" s="239"/>
      <c r="K62" s="240">
        <f>ROUND(E62*J62,2)</f>
        <v>0</v>
      </c>
      <c r="L62" s="240">
        <v>21</v>
      </c>
      <c r="M62" s="240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40" t="s">
        <v>113</v>
      </c>
      <c r="S62" s="240" t="s">
        <v>114</v>
      </c>
      <c r="T62" s="241" t="s">
        <v>128</v>
      </c>
      <c r="U62" s="222">
        <v>0.02</v>
      </c>
      <c r="V62" s="222">
        <f>ROUND(E62*U62,2)</f>
        <v>5.5</v>
      </c>
      <c r="W62" s="222"/>
      <c r="X62" s="222" t="s">
        <v>116</v>
      </c>
      <c r="Y62" s="222" t="s">
        <v>117</v>
      </c>
      <c r="Z62" s="212"/>
      <c r="AA62" s="212"/>
      <c r="AB62" s="212"/>
      <c r="AC62" s="212"/>
      <c r="AD62" s="212"/>
      <c r="AE62" s="212"/>
      <c r="AF62" s="212"/>
      <c r="AG62" s="212" t="s">
        <v>118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25">
      <c r="A63" s="219"/>
      <c r="B63" s="220"/>
      <c r="C63" s="255" t="s">
        <v>183</v>
      </c>
      <c r="D63" s="243"/>
      <c r="E63" s="243"/>
      <c r="F63" s="243"/>
      <c r="G63" s="243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120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2" x14ac:dyDescent="0.25">
      <c r="A64" s="219"/>
      <c r="B64" s="220"/>
      <c r="C64" s="256" t="s">
        <v>184</v>
      </c>
      <c r="D64" s="223"/>
      <c r="E64" s="224">
        <v>274.81</v>
      </c>
      <c r="F64" s="222"/>
      <c r="G64" s="22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122</v>
      </c>
      <c r="AH64" s="212">
        <v>5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5">
      <c r="A65" s="235">
        <v>12</v>
      </c>
      <c r="B65" s="236" t="s">
        <v>185</v>
      </c>
      <c r="C65" s="254" t="s">
        <v>186</v>
      </c>
      <c r="D65" s="237" t="s">
        <v>170</v>
      </c>
      <c r="E65" s="238">
        <v>1840</v>
      </c>
      <c r="F65" s="239"/>
      <c r="G65" s="240">
        <f>ROUND(E65*F65,2)</f>
        <v>0</v>
      </c>
      <c r="H65" s="239"/>
      <c r="I65" s="240">
        <f>ROUND(E65*H65,2)</f>
        <v>0</v>
      </c>
      <c r="J65" s="239"/>
      <c r="K65" s="240">
        <f>ROUND(E65*J65,2)</f>
        <v>0</v>
      </c>
      <c r="L65" s="240">
        <v>21</v>
      </c>
      <c r="M65" s="240">
        <f>G65*(1+L65/100)</f>
        <v>0</v>
      </c>
      <c r="N65" s="238">
        <v>0</v>
      </c>
      <c r="O65" s="238">
        <f>ROUND(E65*N65,2)</f>
        <v>0</v>
      </c>
      <c r="P65" s="238">
        <v>0</v>
      </c>
      <c r="Q65" s="238">
        <f>ROUND(E65*P65,2)</f>
        <v>0</v>
      </c>
      <c r="R65" s="240" t="s">
        <v>113</v>
      </c>
      <c r="S65" s="240" t="s">
        <v>114</v>
      </c>
      <c r="T65" s="241" t="s">
        <v>115</v>
      </c>
      <c r="U65" s="222">
        <v>1.2E-2</v>
      </c>
      <c r="V65" s="222">
        <f>ROUND(E65*U65,2)</f>
        <v>22.08</v>
      </c>
      <c r="W65" s="222"/>
      <c r="X65" s="222" t="s">
        <v>116</v>
      </c>
      <c r="Y65" s="222" t="s">
        <v>117</v>
      </c>
      <c r="Z65" s="212"/>
      <c r="AA65" s="212"/>
      <c r="AB65" s="212"/>
      <c r="AC65" s="212"/>
      <c r="AD65" s="212"/>
      <c r="AE65" s="212"/>
      <c r="AF65" s="212"/>
      <c r="AG65" s="212" t="s">
        <v>118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2" x14ac:dyDescent="0.25">
      <c r="A66" s="219"/>
      <c r="B66" s="220"/>
      <c r="C66" s="255" t="s">
        <v>187</v>
      </c>
      <c r="D66" s="243"/>
      <c r="E66" s="243"/>
      <c r="F66" s="243"/>
      <c r="G66" s="243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120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42" t="str">
        <f>C66</f>
        <v>s případným nutným přemístěním hromad nebo dočasných skládek na místo potřeby ze vzdálenosti do 30 m, v rovině nebo ve svahu do 1 : 5,</v>
      </c>
      <c r="BB66" s="212"/>
      <c r="BC66" s="212"/>
      <c r="BD66" s="212"/>
      <c r="BE66" s="212"/>
      <c r="BF66" s="212"/>
      <c r="BG66" s="212"/>
      <c r="BH66" s="212"/>
    </row>
    <row r="67" spans="1:60" outlineLevel="2" x14ac:dyDescent="0.25">
      <c r="A67" s="219"/>
      <c r="B67" s="220"/>
      <c r="C67" s="256" t="s">
        <v>188</v>
      </c>
      <c r="D67" s="223"/>
      <c r="E67" s="224">
        <v>1840</v>
      </c>
      <c r="F67" s="222"/>
      <c r="G67" s="22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2"/>
      <c r="AA67" s="212"/>
      <c r="AB67" s="212"/>
      <c r="AC67" s="212"/>
      <c r="AD67" s="212"/>
      <c r="AE67" s="212"/>
      <c r="AF67" s="212"/>
      <c r="AG67" s="212" t="s">
        <v>122</v>
      </c>
      <c r="AH67" s="212">
        <v>5</v>
      </c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5">
      <c r="A68" s="235">
        <v>13</v>
      </c>
      <c r="B68" s="236" t="s">
        <v>189</v>
      </c>
      <c r="C68" s="254" t="s">
        <v>190</v>
      </c>
      <c r="D68" s="237" t="s">
        <v>170</v>
      </c>
      <c r="E68" s="238">
        <v>1840</v>
      </c>
      <c r="F68" s="239"/>
      <c r="G68" s="240">
        <f>ROUND(E68*F68,2)</f>
        <v>0</v>
      </c>
      <c r="H68" s="239"/>
      <c r="I68" s="240">
        <f>ROUND(E68*H68,2)</f>
        <v>0</v>
      </c>
      <c r="J68" s="239"/>
      <c r="K68" s="240">
        <f>ROUND(E68*J68,2)</f>
        <v>0</v>
      </c>
      <c r="L68" s="240">
        <v>21</v>
      </c>
      <c r="M68" s="240">
        <f>G68*(1+L68/100)</f>
        <v>0</v>
      </c>
      <c r="N68" s="238">
        <v>0</v>
      </c>
      <c r="O68" s="238">
        <f>ROUND(E68*N68,2)</f>
        <v>0</v>
      </c>
      <c r="P68" s="238">
        <v>0</v>
      </c>
      <c r="Q68" s="238">
        <f>ROUND(E68*P68,2)</f>
        <v>0</v>
      </c>
      <c r="R68" s="240" t="s">
        <v>171</v>
      </c>
      <c r="S68" s="240" t="s">
        <v>114</v>
      </c>
      <c r="T68" s="241" t="s">
        <v>128</v>
      </c>
      <c r="U68" s="222">
        <v>0</v>
      </c>
      <c r="V68" s="222">
        <f>ROUND(E68*U68,2)</f>
        <v>0</v>
      </c>
      <c r="W68" s="222"/>
      <c r="X68" s="222" t="s">
        <v>116</v>
      </c>
      <c r="Y68" s="222" t="s">
        <v>117</v>
      </c>
      <c r="Z68" s="212"/>
      <c r="AA68" s="212"/>
      <c r="AB68" s="212"/>
      <c r="AC68" s="212"/>
      <c r="AD68" s="212"/>
      <c r="AE68" s="212"/>
      <c r="AF68" s="212"/>
      <c r="AG68" s="212" t="s">
        <v>118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2" x14ac:dyDescent="0.25">
      <c r="A69" s="219"/>
      <c r="B69" s="220"/>
      <c r="C69" s="255" t="s">
        <v>191</v>
      </c>
      <c r="D69" s="243"/>
      <c r="E69" s="243"/>
      <c r="F69" s="243"/>
      <c r="G69" s="243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120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2" x14ac:dyDescent="0.25">
      <c r="A70" s="219"/>
      <c r="B70" s="220"/>
      <c r="C70" s="256" t="s">
        <v>188</v>
      </c>
      <c r="D70" s="223"/>
      <c r="E70" s="224">
        <v>1840</v>
      </c>
      <c r="F70" s="222"/>
      <c r="G70" s="22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122</v>
      </c>
      <c r="AH70" s="212">
        <v>5</v>
      </c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5">
      <c r="A71" s="235">
        <v>14</v>
      </c>
      <c r="B71" s="236" t="s">
        <v>192</v>
      </c>
      <c r="C71" s="254" t="s">
        <v>193</v>
      </c>
      <c r="D71" s="237" t="s">
        <v>170</v>
      </c>
      <c r="E71" s="238">
        <v>25</v>
      </c>
      <c r="F71" s="239"/>
      <c r="G71" s="240">
        <f>ROUND(E71*F71,2)</f>
        <v>0</v>
      </c>
      <c r="H71" s="239"/>
      <c r="I71" s="240">
        <f>ROUND(E71*H71,2)</f>
        <v>0</v>
      </c>
      <c r="J71" s="239"/>
      <c r="K71" s="240">
        <f>ROUND(E71*J71,2)</f>
        <v>0</v>
      </c>
      <c r="L71" s="240">
        <v>21</v>
      </c>
      <c r="M71" s="240">
        <f>G71*(1+L71/100)</f>
        <v>0</v>
      </c>
      <c r="N71" s="238">
        <v>9.4000000000000004E-3</v>
      </c>
      <c r="O71" s="238">
        <f>ROUND(E71*N71,2)</f>
        <v>0.24</v>
      </c>
      <c r="P71" s="238">
        <v>0</v>
      </c>
      <c r="Q71" s="238">
        <f>ROUND(E71*P71,2)</f>
        <v>0</v>
      </c>
      <c r="R71" s="240" t="s">
        <v>171</v>
      </c>
      <c r="S71" s="240" t="s">
        <v>114</v>
      </c>
      <c r="T71" s="241" t="s">
        <v>128</v>
      </c>
      <c r="U71" s="222">
        <v>0.86</v>
      </c>
      <c r="V71" s="222">
        <f>ROUND(E71*U71,2)</f>
        <v>21.5</v>
      </c>
      <c r="W71" s="222"/>
      <c r="X71" s="222" t="s">
        <v>116</v>
      </c>
      <c r="Y71" s="222" t="s">
        <v>117</v>
      </c>
      <c r="Z71" s="212"/>
      <c r="AA71" s="212"/>
      <c r="AB71" s="212"/>
      <c r="AC71" s="212"/>
      <c r="AD71" s="212"/>
      <c r="AE71" s="212"/>
      <c r="AF71" s="212"/>
      <c r="AG71" s="212" t="s">
        <v>118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25">
      <c r="A72" s="219"/>
      <c r="B72" s="220"/>
      <c r="C72" s="255" t="s">
        <v>194</v>
      </c>
      <c r="D72" s="243"/>
      <c r="E72" s="243"/>
      <c r="F72" s="243"/>
      <c r="G72" s="243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120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25">
      <c r="A73" s="219"/>
      <c r="B73" s="220"/>
      <c r="C73" s="258" t="s">
        <v>195</v>
      </c>
      <c r="D73" s="244"/>
      <c r="E73" s="244"/>
      <c r="F73" s="244"/>
      <c r="G73" s="244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196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25">
      <c r="A74" s="219"/>
      <c r="B74" s="220"/>
      <c r="C74" s="256" t="s">
        <v>197</v>
      </c>
      <c r="D74" s="223"/>
      <c r="E74" s="224"/>
      <c r="F74" s="222"/>
      <c r="G74" s="222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122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5">
      <c r="A75" s="219"/>
      <c r="B75" s="220"/>
      <c r="C75" s="256" t="s">
        <v>198</v>
      </c>
      <c r="D75" s="223"/>
      <c r="E75" s="224">
        <v>25</v>
      </c>
      <c r="F75" s="222"/>
      <c r="G75" s="222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122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5">
      <c r="A76" s="235">
        <v>15</v>
      </c>
      <c r="B76" s="236" t="s">
        <v>199</v>
      </c>
      <c r="C76" s="254" t="s">
        <v>200</v>
      </c>
      <c r="D76" s="237" t="s">
        <v>170</v>
      </c>
      <c r="E76" s="238">
        <v>25</v>
      </c>
      <c r="F76" s="239"/>
      <c r="G76" s="240">
        <f>ROUND(E76*F76,2)</f>
        <v>0</v>
      </c>
      <c r="H76" s="239"/>
      <c r="I76" s="240">
        <f>ROUND(E76*H76,2)</f>
        <v>0</v>
      </c>
      <c r="J76" s="239"/>
      <c r="K76" s="240">
        <f>ROUND(E76*J76,2)</f>
        <v>0</v>
      </c>
      <c r="L76" s="240">
        <v>21</v>
      </c>
      <c r="M76" s="240">
        <f>G76*(1+L76/100)</f>
        <v>0</v>
      </c>
      <c r="N76" s="238">
        <v>0</v>
      </c>
      <c r="O76" s="238">
        <f>ROUND(E76*N76,2)</f>
        <v>0</v>
      </c>
      <c r="P76" s="238">
        <v>0</v>
      </c>
      <c r="Q76" s="238">
        <f>ROUND(E76*P76,2)</f>
        <v>0</v>
      </c>
      <c r="R76" s="240" t="s">
        <v>171</v>
      </c>
      <c r="S76" s="240" t="s">
        <v>114</v>
      </c>
      <c r="T76" s="241" t="s">
        <v>128</v>
      </c>
      <c r="U76" s="222">
        <v>0.37</v>
      </c>
      <c r="V76" s="222">
        <f>ROUND(E76*U76,2)</f>
        <v>9.25</v>
      </c>
      <c r="W76" s="222"/>
      <c r="X76" s="222" t="s">
        <v>116</v>
      </c>
      <c r="Y76" s="222" t="s">
        <v>117</v>
      </c>
      <c r="Z76" s="212"/>
      <c r="AA76" s="212"/>
      <c r="AB76" s="212"/>
      <c r="AC76" s="212"/>
      <c r="AD76" s="212"/>
      <c r="AE76" s="212"/>
      <c r="AF76" s="212"/>
      <c r="AG76" s="212" t="s">
        <v>118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25">
      <c r="A77" s="219"/>
      <c r="B77" s="220"/>
      <c r="C77" s="255" t="s">
        <v>194</v>
      </c>
      <c r="D77" s="243"/>
      <c r="E77" s="243"/>
      <c r="F77" s="243"/>
      <c r="G77" s="243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120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2" x14ac:dyDescent="0.25">
      <c r="A78" s="219"/>
      <c r="B78" s="220"/>
      <c r="C78" s="258" t="s">
        <v>195</v>
      </c>
      <c r="D78" s="244"/>
      <c r="E78" s="244"/>
      <c r="F78" s="244"/>
      <c r="G78" s="244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196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25">
      <c r="A79" s="219"/>
      <c r="B79" s="220"/>
      <c r="C79" s="256" t="s">
        <v>201</v>
      </c>
      <c r="D79" s="223"/>
      <c r="E79" s="224">
        <v>25</v>
      </c>
      <c r="F79" s="222"/>
      <c r="G79" s="222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122</v>
      </c>
      <c r="AH79" s="212">
        <v>5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5">
      <c r="A80" s="235">
        <v>16</v>
      </c>
      <c r="B80" s="236" t="s">
        <v>202</v>
      </c>
      <c r="C80" s="254" t="s">
        <v>203</v>
      </c>
      <c r="D80" s="237" t="s">
        <v>112</v>
      </c>
      <c r="E80" s="238">
        <v>60.024000000000001</v>
      </c>
      <c r="F80" s="239"/>
      <c r="G80" s="240">
        <f>ROUND(E80*F80,2)</f>
        <v>0</v>
      </c>
      <c r="H80" s="239"/>
      <c r="I80" s="240">
        <f>ROUND(E80*H80,2)</f>
        <v>0</v>
      </c>
      <c r="J80" s="239"/>
      <c r="K80" s="240">
        <f>ROUND(E80*J80,2)</f>
        <v>0</v>
      </c>
      <c r="L80" s="240">
        <v>21</v>
      </c>
      <c r="M80" s="240">
        <f>G80*(1+L80/100)</f>
        <v>0</v>
      </c>
      <c r="N80" s="238">
        <v>0</v>
      </c>
      <c r="O80" s="238">
        <f>ROUND(E80*N80,2)</f>
        <v>0</v>
      </c>
      <c r="P80" s="238">
        <v>0</v>
      </c>
      <c r="Q80" s="238">
        <f>ROUND(E80*P80,2)</f>
        <v>0</v>
      </c>
      <c r="R80" s="240" t="s">
        <v>113</v>
      </c>
      <c r="S80" s="240" t="s">
        <v>114</v>
      </c>
      <c r="T80" s="241" t="s">
        <v>128</v>
      </c>
      <c r="U80" s="222">
        <v>0</v>
      </c>
      <c r="V80" s="222">
        <f>ROUND(E80*U80,2)</f>
        <v>0</v>
      </c>
      <c r="W80" s="222"/>
      <c r="X80" s="222" t="s">
        <v>116</v>
      </c>
      <c r="Y80" s="222" t="s">
        <v>117</v>
      </c>
      <c r="Z80" s="212"/>
      <c r="AA80" s="212"/>
      <c r="AB80" s="212"/>
      <c r="AC80" s="212"/>
      <c r="AD80" s="212"/>
      <c r="AE80" s="212"/>
      <c r="AF80" s="212"/>
      <c r="AG80" s="212" t="s">
        <v>118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25">
      <c r="A81" s="219"/>
      <c r="B81" s="220"/>
      <c r="C81" s="259" t="s">
        <v>204</v>
      </c>
      <c r="D81" s="245"/>
      <c r="E81" s="245"/>
      <c r="F81" s="245"/>
      <c r="G81" s="245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196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2" x14ac:dyDescent="0.25">
      <c r="A82" s="219"/>
      <c r="B82" s="220"/>
      <c r="C82" s="256" t="s">
        <v>163</v>
      </c>
      <c r="D82" s="223"/>
      <c r="E82" s="224">
        <v>60.024000000000001</v>
      </c>
      <c r="F82" s="222"/>
      <c r="G82" s="222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122</v>
      </c>
      <c r="AH82" s="212">
        <v>5</v>
      </c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5">
      <c r="A83" s="235">
        <v>17</v>
      </c>
      <c r="B83" s="236" t="s">
        <v>205</v>
      </c>
      <c r="C83" s="254" t="s">
        <v>206</v>
      </c>
      <c r="D83" s="237" t="s">
        <v>207</v>
      </c>
      <c r="E83" s="238">
        <v>92</v>
      </c>
      <c r="F83" s="239"/>
      <c r="G83" s="240">
        <f>ROUND(E83*F83,2)</f>
        <v>0</v>
      </c>
      <c r="H83" s="239"/>
      <c r="I83" s="240">
        <f>ROUND(E83*H83,2)</f>
        <v>0</v>
      </c>
      <c r="J83" s="239"/>
      <c r="K83" s="240">
        <f>ROUND(E83*J83,2)</f>
        <v>0</v>
      </c>
      <c r="L83" s="240">
        <v>21</v>
      </c>
      <c r="M83" s="240">
        <f>G83*(1+L83/100)</f>
        <v>0</v>
      </c>
      <c r="N83" s="238">
        <v>1E-3</v>
      </c>
      <c r="O83" s="238">
        <f>ROUND(E83*N83,2)</f>
        <v>0.09</v>
      </c>
      <c r="P83" s="238">
        <v>0</v>
      </c>
      <c r="Q83" s="238">
        <f>ROUND(E83*P83,2)</f>
        <v>0</v>
      </c>
      <c r="R83" s="240" t="s">
        <v>208</v>
      </c>
      <c r="S83" s="240" t="s">
        <v>114</v>
      </c>
      <c r="T83" s="241" t="s">
        <v>128</v>
      </c>
      <c r="U83" s="222">
        <v>0</v>
      </c>
      <c r="V83" s="222">
        <f>ROUND(E83*U83,2)</f>
        <v>0</v>
      </c>
      <c r="W83" s="222"/>
      <c r="X83" s="222" t="s">
        <v>209</v>
      </c>
      <c r="Y83" s="222" t="s">
        <v>117</v>
      </c>
      <c r="Z83" s="212"/>
      <c r="AA83" s="212"/>
      <c r="AB83" s="212"/>
      <c r="AC83" s="212"/>
      <c r="AD83" s="212"/>
      <c r="AE83" s="212"/>
      <c r="AF83" s="212"/>
      <c r="AG83" s="212" t="s">
        <v>210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25">
      <c r="A84" s="219"/>
      <c r="B84" s="220"/>
      <c r="C84" s="256" t="s">
        <v>211</v>
      </c>
      <c r="D84" s="223"/>
      <c r="E84" s="224">
        <v>92</v>
      </c>
      <c r="F84" s="222"/>
      <c r="G84" s="222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122</v>
      </c>
      <c r="AH84" s="212">
        <v>5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5">
      <c r="A85" s="235">
        <v>18</v>
      </c>
      <c r="B85" s="236" t="s">
        <v>212</v>
      </c>
      <c r="C85" s="254" t="s">
        <v>213</v>
      </c>
      <c r="D85" s="237" t="s">
        <v>112</v>
      </c>
      <c r="E85" s="238">
        <v>9.1999999999999993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38">
        <v>0.6</v>
      </c>
      <c r="O85" s="238">
        <f>ROUND(E85*N85,2)</f>
        <v>5.52</v>
      </c>
      <c r="P85" s="238">
        <v>0</v>
      </c>
      <c r="Q85" s="238">
        <f>ROUND(E85*P85,2)</f>
        <v>0</v>
      </c>
      <c r="R85" s="240" t="s">
        <v>208</v>
      </c>
      <c r="S85" s="240" t="s">
        <v>114</v>
      </c>
      <c r="T85" s="241" t="s">
        <v>128</v>
      </c>
      <c r="U85" s="222">
        <v>0</v>
      </c>
      <c r="V85" s="222">
        <f>ROUND(E85*U85,2)</f>
        <v>0</v>
      </c>
      <c r="W85" s="222"/>
      <c r="X85" s="222" t="s">
        <v>209</v>
      </c>
      <c r="Y85" s="222" t="s">
        <v>117</v>
      </c>
      <c r="Z85" s="212"/>
      <c r="AA85" s="212"/>
      <c r="AB85" s="212"/>
      <c r="AC85" s="212"/>
      <c r="AD85" s="212"/>
      <c r="AE85" s="212"/>
      <c r="AF85" s="212"/>
      <c r="AG85" s="212" t="s">
        <v>210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25">
      <c r="A86" s="219"/>
      <c r="B86" s="220"/>
      <c r="C86" s="256" t="s">
        <v>214</v>
      </c>
      <c r="D86" s="223"/>
      <c r="E86" s="224">
        <v>9.1999999999999993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122</v>
      </c>
      <c r="AH86" s="212">
        <v>5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x14ac:dyDescent="0.25">
      <c r="A87" s="228" t="s">
        <v>108</v>
      </c>
      <c r="B87" s="229" t="s">
        <v>64</v>
      </c>
      <c r="C87" s="253" t="s">
        <v>65</v>
      </c>
      <c r="D87" s="230"/>
      <c r="E87" s="231"/>
      <c r="F87" s="232"/>
      <c r="G87" s="232">
        <f>SUMIF(AG88:AG95,"&lt;&gt;NOR",G88:G95)</f>
        <v>0</v>
      </c>
      <c r="H87" s="232"/>
      <c r="I87" s="232">
        <f>SUM(I88:I95)</f>
        <v>0</v>
      </c>
      <c r="J87" s="232"/>
      <c r="K87" s="232">
        <f>SUM(K88:K95)</f>
        <v>0</v>
      </c>
      <c r="L87" s="232"/>
      <c r="M87" s="232">
        <f>SUM(M88:M95)</f>
        <v>0</v>
      </c>
      <c r="N87" s="231"/>
      <c r="O87" s="231">
        <f>SUM(O88:O95)</f>
        <v>6.26</v>
      </c>
      <c r="P87" s="231"/>
      <c r="Q87" s="231">
        <f>SUM(Q88:Q95)</f>
        <v>0</v>
      </c>
      <c r="R87" s="232"/>
      <c r="S87" s="232"/>
      <c r="T87" s="233"/>
      <c r="U87" s="227"/>
      <c r="V87" s="227">
        <f>SUM(V88:V95)</f>
        <v>4.0299999999999994</v>
      </c>
      <c r="W87" s="227"/>
      <c r="X87" s="227"/>
      <c r="Y87" s="227"/>
      <c r="AG87" t="s">
        <v>109</v>
      </c>
    </row>
    <row r="88" spans="1:60" outlineLevel="1" x14ac:dyDescent="0.25">
      <c r="A88" s="235">
        <v>19</v>
      </c>
      <c r="B88" s="236" t="s">
        <v>215</v>
      </c>
      <c r="C88" s="254" t="s">
        <v>216</v>
      </c>
      <c r="D88" s="237" t="s">
        <v>112</v>
      </c>
      <c r="E88" s="238">
        <v>2.4300000000000002</v>
      </c>
      <c r="F88" s="239"/>
      <c r="G88" s="240">
        <f>ROUND(E88*F88,2)</f>
        <v>0</v>
      </c>
      <c r="H88" s="239"/>
      <c r="I88" s="240">
        <f>ROUND(E88*H88,2)</f>
        <v>0</v>
      </c>
      <c r="J88" s="239"/>
      <c r="K88" s="240">
        <f>ROUND(E88*J88,2)</f>
        <v>0</v>
      </c>
      <c r="L88" s="240">
        <v>21</v>
      </c>
      <c r="M88" s="240">
        <f>G88*(1+L88/100)</f>
        <v>0</v>
      </c>
      <c r="N88" s="238">
        <v>2.5249999999999999</v>
      </c>
      <c r="O88" s="238">
        <f>ROUND(E88*N88,2)</f>
        <v>6.14</v>
      </c>
      <c r="P88" s="238">
        <v>0</v>
      </c>
      <c r="Q88" s="238">
        <f>ROUND(E88*P88,2)</f>
        <v>0</v>
      </c>
      <c r="R88" s="240" t="s">
        <v>217</v>
      </c>
      <c r="S88" s="240" t="s">
        <v>114</v>
      </c>
      <c r="T88" s="241" t="s">
        <v>128</v>
      </c>
      <c r="U88" s="222">
        <v>0.48</v>
      </c>
      <c r="V88" s="222">
        <f>ROUND(E88*U88,2)</f>
        <v>1.17</v>
      </c>
      <c r="W88" s="222"/>
      <c r="X88" s="222" t="s">
        <v>116</v>
      </c>
      <c r="Y88" s="222" t="s">
        <v>117</v>
      </c>
      <c r="Z88" s="212"/>
      <c r="AA88" s="212"/>
      <c r="AB88" s="212"/>
      <c r="AC88" s="212"/>
      <c r="AD88" s="212"/>
      <c r="AE88" s="212"/>
      <c r="AF88" s="212"/>
      <c r="AG88" s="212" t="s">
        <v>118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25">
      <c r="A89" s="219"/>
      <c r="B89" s="220"/>
      <c r="C89" s="255" t="s">
        <v>218</v>
      </c>
      <c r="D89" s="243"/>
      <c r="E89" s="243"/>
      <c r="F89" s="243"/>
      <c r="G89" s="243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120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2" x14ac:dyDescent="0.25">
      <c r="A90" s="219"/>
      <c r="B90" s="220"/>
      <c r="C90" s="256" t="s">
        <v>138</v>
      </c>
      <c r="D90" s="223"/>
      <c r="E90" s="224"/>
      <c r="F90" s="222"/>
      <c r="G90" s="222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122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25">
      <c r="A91" s="219"/>
      <c r="B91" s="220"/>
      <c r="C91" s="256" t="s">
        <v>219</v>
      </c>
      <c r="D91" s="223"/>
      <c r="E91" s="224">
        <v>1.62</v>
      </c>
      <c r="F91" s="222"/>
      <c r="G91" s="222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122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5">
      <c r="A92" s="219"/>
      <c r="B92" s="220"/>
      <c r="C92" s="256" t="s">
        <v>220</v>
      </c>
      <c r="D92" s="223"/>
      <c r="E92" s="224">
        <v>0.81</v>
      </c>
      <c r="F92" s="222"/>
      <c r="G92" s="222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122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5">
      <c r="A93" s="235">
        <v>20</v>
      </c>
      <c r="B93" s="236" t="s">
        <v>221</v>
      </c>
      <c r="C93" s="254" t="s">
        <v>222</v>
      </c>
      <c r="D93" s="237" t="s">
        <v>223</v>
      </c>
      <c r="E93" s="238">
        <v>0.1215</v>
      </c>
      <c r="F93" s="239"/>
      <c r="G93" s="240">
        <f>ROUND(E93*F93,2)</f>
        <v>0</v>
      </c>
      <c r="H93" s="239"/>
      <c r="I93" s="240">
        <f>ROUND(E93*H93,2)</f>
        <v>0</v>
      </c>
      <c r="J93" s="239"/>
      <c r="K93" s="240">
        <f>ROUND(E93*J93,2)</f>
        <v>0</v>
      </c>
      <c r="L93" s="240">
        <v>21</v>
      </c>
      <c r="M93" s="240">
        <f>G93*(1+L93/100)</f>
        <v>0</v>
      </c>
      <c r="N93" s="238">
        <v>1.0211600000000001</v>
      </c>
      <c r="O93" s="238">
        <f>ROUND(E93*N93,2)</f>
        <v>0.12</v>
      </c>
      <c r="P93" s="238">
        <v>0</v>
      </c>
      <c r="Q93" s="238">
        <f>ROUND(E93*P93,2)</f>
        <v>0</v>
      </c>
      <c r="R93" s="240" t="s">
        <v>224</v>
      </c>
      <c r="S93" s="240" t="s">
        <v>114</v>
      </c>
      <c r="T93" s="241" t="s">
        <v>128</v>
      </c>
      <c r="U93" s="222">
        <v>23.53</v>
      </c>
      <c r="V93" s="222">
        <f>ROUND(E93*U93,2)</f>
        <v>2.86</v>
      </c>
      <c r="W93" s="222"/>
      <c r="X93" s="222" t="s">
        <v>116</v>
      </c>
      <c r="Y93" s="222" t="s">
        <v>117</v>
      </c>
      <c r="Z93" s="212"/>
      <c r="AA93" s="212"/>
      <c r="AB93" s="212"/>
      <c r="AC93" s="212"/>
      <c r="AD93" s="212"/>
      <c r="AE93" s="212"/>
      <c r="AF93" s="212"/>
      <c r="AG93" s="212" t="s">
        <v>118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2" x14ac:dyDescent="0.25">
      <c r="A94" s="219"/>
      <c r="B94" s="220"/>
      <c r="C94" s="256" t="s">
        <v>225</v>
      </c>
      <c r="D94" s="223"/>
      <c r="E94" s="224"/>
      <c r="F94" s="222"/>
      <c r="G94" s="222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122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25">
      <c r="A95" s="219"/>
      <c r="B95" s="220"/>
      <c r="C95" s="256" t="s">
        <v>226</v>
      </c>
      <c r="D95" s="223"/>
      <c r="E95" s="224">
        <v>0.1215</v>
      </c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122</v>
      </c>
      <c r="AH95" s="212">
        <v>5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5">
      <c r="A96" s="228" t="s">
        <v>108</v>
      </c>
      <c r="B96" s="229" t="s">
        <v>66</v>
      </c>
      <c r="C96" s="253" t="s">
        <v>67</v>
      </c>
      <c r="D96" s="230"/>
      <c r="E96" s="231"/>
      <c r="F96" s="232"/>
      <c r="G96" s="232">
        <f>SUMIF(AG97:AG105,"&lt;&gt;NOR",G97:G105)</f>
        <v>0</v>
      </c>
      <c r="H96" s="232"/>
      <c r="I96" s="232">
        <f>SUM(I97:I105)</f>
        <v>0</v>
      </c>
      <c r="J96" s="232"/>
      <c r="K96" s="232">
        <f>SUM(K97:K105)</f>
        <v>0</v>
      </c>
      <c r="L96" s="232"/>
      <c r="M96" s="232">
        <f>SUM(M97:M105)</f>
        <v>0</v>
      </c>
      <c r="N96" s="231"/>
      <c r="O96" s="231">
        <f>SUM(O97:O105)</f>
        <v>8.2799999999999994</v>
      </c>
      <c r="P96" s="231"/>
      <c r="Q96" s="231">
        <f>SUM(Q97:Q105)</f>
        <v>0</v>
      </c>
      <c r="R96" s="232"/>
      <c r="S96" s="232"/>
      <c r="T96" s="233"/>
      <c r="U96" s="227"/>
      <c r="V96" s="227">
        <f>SUM(V97:V105)</f>
        <v>14.02</v>
      </c>
      <c r="W96" s="227"/>
      <c r="X96" s="227"/>
      <c r="Y96" s="227"/>
      <c r="AG96" t="s">
        <v>109</v>
      </c>
    </row>
    <row r="97" spans="1:60" outlineLevel="1" x14ac:dyDescent="0.25">
      <c r="A97" s="235">
        <v>21</v>
      </c>
      <c r="B97" s="236" t="s">
        <v>227</v>
      </c>
      <c r="C97" s="254" t="s">
        <v>228</v>
      </c>
      <c r="D97" s="237" t="s">
        <v>170</v>
      </c>
      <c r="E97" s="238">
        <v>10.8</v>
      </c>
      <c r="F97" s="239"/>
      <c r="G97" s="240">
        <f>ROUND(E97*F97,2)</f>
        <v>0</v>
      </c>
      <c r="H97" s="239"/>
      <c r="I97" s="240">
        <f>ROUND(E97*H97,2)</f>
        <v>0</v>
      </c>
      <c r="J97" s="239"/>
      <c r="K97" s="240">
        <f>ROUND(E97*J97,2)</f>
        <v>0</v>
      </c>
      <c r="L97" s="240">
        <v>21</v>
      </c>
      <c r="M97" s="240">
        <f>G97*(1+L97/100)</f>
        <v>0</v>
      </c>
      <c r="N97" s="238">
        <v>0.75124999999999997</v>
      </c>
      <c r="O97" s="238">
        <f>ROUND(E97*N97,2)</f>
        <v>8.11</v>
      </c>
      <c r="P97" s="238">
        <v>0</v>
      </c>
      <c r="Q97" s="238">
        <f>ROUND(E97*P97,2)</f>
        <v>0</v>
      </c>
      <c r="R97" s="240" t="s">
        <v>217</v>
      </c>
      <c r="S97" s="240" t="s">
        <v>114</v>
      </c>
      <c r="T97" s="241" t="s">
        <v>128</v>
      </c>
      <c r="U97" s="222">
        <v>0.93</v>
      </c>
      <c r="V97" s="222">
        <f>ROUND(E97*U97,2)</f>
        <v>10.039999999999999</v>
      </c>
      <c r="W97" s="222"/>
      <c r="X97" s="222" t="s">
        <v>116</v>
      </c>
      <c r="Y97" s="222" t="s">
        <v>117</v>
      </c>
      <c r="Z97" s="212"/>
      <c r="AA97" s="212"/>
      <c r="AB97" s="212"/>
      <c r="AC97" s="212"/>
      <c r="AD97" s="212"/>
      <c r="AE97" s="212"/>
      <c r="AF97" s="212"/>
      <c r="AG97" s="212" t="s">
        <v>118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5">
      <c r="A98" s="219"/>
      <c r="B98" s="220"/>
      <c r="C98" s="255" t="s">
        <v>229</v>
      </c>
      <c r="D98" s="243"/>
      <c r="E98" s="243"/>
      <c r="F98" s="243"/>
      <c r="G98" s="243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120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2" x14ac:dyDescent="0.25">
      <c r="A99" s="219"/>
      <c r="B99" s="220"/>
      <c r="C99" s="256" t="s">
        <v>138</v>
      </c>
      <c r="D99" s="223"/>
      <c r="E99" s="224"/>
      <c r="F99" s="222"/>
      <c r="G99" s="222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122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5">
      <c r="A100" s="219"/>
      <c r="B100" s="220"/>
      <c r="C100" s="256" t="s">
        <v>230</v>
      </c>
      <c r="D100" s="223"/>
      <c r="E100" s="224">
        <v>7.2</v>
      </c>
      <c r="F100" s="222"/>
      <c r="G100" s="222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122</v>
      </c>
      <c r="AH100" s="212">
        <v>0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5">
      <c r="A101" s="219"/>
      <c r="B101" s="220"/>
      <c r="C101" s="256" t="s">
        <v>231</v>
      </c>
      <c r="D101" s="223"/>
      <c r="E101" s="224">
        <v>3.6</v>
      </c>
      <c r="F101" s="222"/>
      <c r="G101" s="222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122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5">
      <c r="A102" s="235">
        <v>22</v>
      </c>
      <c r="B102" s="236" t="s">
        <v>232</v>
      </c>
      <c r="C102" s="254" t="s">
        <v>233</v>
      </c>
      <c r="D102" s="237" t="s">
        <v>223</v>
      </c>
      <c r="E102" s="238">
        <v>0.16200000000000001</v>
      </c>
      <c r="F102" s="239"/>
      <c r="G102" s="240">
        <f>ROUND(E102*F102,2)</f>
        <v>0</v>
      </c>
      <c r="H102" s="239"/>
      <c r="I102" s="240">
        <f>ROUND(E102*H102,2)</f>
        <v>0</v>
      </c>
      <c r="J102" s="239"/>
      <c r="K102" s="240">
        <f>ROUND(E102*J102,2)</f>
        <v>0</v>
      </c>
      <c r="L102" s="240">
        <v>21</v>
      </c>
      <c r="M102" s="240">
        <f>G102*(1+L102/100)</f>
        <v>0</v>
      </c>
      <c r="N102" s="238">
        <v>1.02491</v>
      </c>
      <c r="O102" s="238">
        <f>ROUND(E102*N102,2)</f>
        <v>0.17</v>
      </c>
      <c r="P102" s="238">
        <v>0</v>
      </c>
      <c r="Q102" s="238">
        <f>ROUND(E102*P102,2)</f>
        <v>0</v>
      </c>
      <c r="R102" s="240" t="s">
        <v>217</v>
      </c>
      <c r="S102" s="240" t="s">
        <v>114</v>
      </c>
      <c r="T102" s="241" t="s">
        <v>128</v>
      </c>
      <c r="U102" s="222">
        <v>24.56</v>
      </c>
      <c r="V102" s="222">
        <f>ROUND(E102*U102,2)</f>
        <v>3.98</v>
      </c>
      <c r="W102" s="222"/>
      <c r="X102" s="222" t="s">
        <v>116</v>
      </c>
      <c r="Y102" s="222" t="s">
        <v>117</v>
      </c>
      <c r="Z102" s="212"/>
      <c r="AA102" s="212"/>
      <c r="AB102" s="212"/>
      <c r="AC102" s="212"/>
      <c r="AD102" s="212"/>
      <c r="AE102" s="212"/>
      <c r="AF102" s="212"/>
      <c r="AG102" s="212" t="s">
        <v>118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2" x14ac:dyDescent="0.25">
      <c r="A103" s="219"/>
      <c r="B103" s="220"/>
      <c r="C103" s="255" t="s">
        <v>234</v>
      </c>
      <c r="D103" s="243"/>
      <c r="E103" s="243"/>
      <c r="F103" s="243"/>
      <c r="G103" s="243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120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25">
      <c r="A104" s="219"/>
      <c r="B104" s="220"/>
      <c r="C104" s="256" t="s">
        <v>235</v>
      </c>
      <c r="D104" s="223"/>
      <c r="E104" s="224"/>
      <c r="F104" s="222"/>
      <c r="G104" s="222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122</v>
      </c>
      <c r="AH104" s="212">
        <v>0</v>
      </c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5">
      <c r="A105" s="219"/>
      <c r="B105" s="220"/>
      <c r="C105" s="256" t="s">
        <v>236</v>
      </c>
      <c r="D105" s="223"/>
      <c r="E105" s="224">
        <v>0.16200000000000001</v>
      </c>
      <c r="F105" s="222"/>
      <c r="G105" s="222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122</v>
      </c>
      <c r="AH105" s="212">
        <v>5</v>
      </c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x14ac:dyDescent="0.25">
      <c r="A106" s="228" t="s">
        <v>108</v>
      </c>
      <c r="B106" s="229" t="s">
        <v>68</v>
      </c>
      <c r="C106" s="253" t="s">
        <v>69</v>
      </c>
      <c r="D106" s="230"/>
      <c r="E106" s="231"/>
      <c r="F106" s="232"/>
      <c r="G106" s="232">
        <f>SUMIF(AG107:AG147,"&lt;&gt;NOR",G107:G147)</f>
        <v>0</v>
      </c>
      <c r="H106" s="232"/>
      <c r="I106" s="232">
        <f>SUM(I107:I147)</f>
        <v>0</v>
      </c>
      <c r="J106" s="232"/>
      <c r="K106" s="232">
        <f>SUM(K107:K147)</f>
        <v>0</v>
      </c>
      <c r="L106" s="232"/>
      <c r="M106" s="232">
        <f>SUM(M107:M147)</f>
        <v>0</v>
      </c>
      <c r="N106" s="231"/>
      <c r="O106" s="231">
        <f>SUM(O107:O147)</f>
        <v>225.7</v>
      </c>
      <c r="P106" s="231"/>
      <c r="Q106" s="231">
        <f>SUM(Q107:Q147)</f>
        <v>0</v>
      </c>
      <c r="R106" s="232"/>
      <c r="S106" s="232"/>
      <c r="T106" s="233"/>
      <c r="U106" s="227"/>
      <c r="V106" s="227">
        <f>SUM(V107:V147)</f>
        <v>39.239999999999995</v>
      </c>
      <c r="W106" s="227"/>
      <c r="X106" s="227"/>
      <c r="Y106" s="227"/>
      <c r="AG106" t="s">
        <v>109</v>
      </c>
    </row>
    <row r="107" spans="1:60" ht="20.399999999999999" outlineLevel="1" x14ac:dyDescent="0.25">
      <c r="A107" s="235">
        <v>23</v>
      </c>
      <c r="B107" s="236" t="s">
        <v>237</v>
      </c>
      <c r="C107" s="254" t="s">
        <v>238</v>
      </c>
      <c r="D107" s="237" t="s">
        <v>170</v>
      </c>
      <c r="E107" s="238">
        <v>274.81</v>
      </c>
      <c r="F107" s="239"/>
      <c r="G107" s="240">
        <f>ROUND(E107*F107,2)</f>
        <v>0</v>
      </c>
      <c r="H107" s="239"/>
      <c r="I107" s="240">
        <f>ROUND(E107*H107,2)</f>
        <v>0</v>
      </c>
      <c r="J107" s="239"/>
      <c r="K107" s="240">
        <f>ROUND(E107*J107,2)</f>
        <v>0</v>
      </c>
      <c r="L107" s="240">
        <v>21</v>
      </c>
      <c r="M107" s="240">
        <f>G107*(1+L107/100)</f>
        <v>0</v>
      </c>
      <c r="N107" s="238">
        <v>0.378</v>
      </c>
      <c r="O107" s="238">
        <f>ROUND(E107*N107,2)</f>
        <v>103.88</v>
      </c>
      <c r="P107" s="238">
        <v>0</v>
      </c>
      <c r="Q107" s="238">
        <f>ROUND(E107*P107,2)</f>
        <v>0</v>
      </c>
      <c r="R107" s="240" t="s">
        <v>239</v>
      </c>
      <c r="S107" s="240" t="s">
        <v>114</v>
      </c>
      <c r="T107" s="241" t="s">
        <v>128</v>
      </c>
      <c r="U107" s="222">
        <v>0.03</v>
      </c>
      <c r="V107" s="222">
        <f>ROUND(E107*U107,2)</f>
        <v>8.24</v>
      </c>
      <c r="W107" s="222"/>
      <c r="X107" s="222" t="s">
        <v>116</v>
      </c>
      <c r="Y107" s="222" t="s">
        <v>117</v>
      </c>
      <c r="Z107" s="212"/>
      <c r="AA107" s="212"/>
      <c r="AB107" s="212"/>
      <c r="AC107" s="212"/>
      <c r="AD107" s="212"/>
      <c r="AE107" s="212"/>
      <c r="AF107" s="212"/>
      <c r="AG107" s="212" t="s">
        <v>118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2" x14ac:dyDescent="0.25">
      <c r="A108" s="219"/>
      <c r="B108" s="220"/>
      <c r="C108" s="256" t="s">
        <v>131</v>
      </c>
      <c r="D108" s="223"/>
      <c r="E108" s="224">
        <v>98.81</v>
      </c>
      <c r="F108" s="222"/>
      <c r="G108" s="222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122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5">
      <c r="A109" s="219"/>
      <c r="B109" s="220"/>
      <c r="C109" s="256" t="s">
        <v>132</v>
      </c>
      <c r="D109" s="223"/>
      <c r="E109" s="224">
        <v>140</v>
      </c>
      <c r="F109" s="222"/>
      <c r="G109" s="222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122</v>
      </c>
      <c r="AH109" s="212">
        <v>0</v>
      </c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5">
      <c r="A110" s="219"/>
      <c r="B110" s="220"/>
      <c r="C110" s="256" t="s">
        <v>133</v>
      </c>
      <c r="D110" s="223"/>
      <c r="E110" s="224">
        <v>36</v>
      </c>
      <c r="F110" s="222"/>
      <c r="G110" s="222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122</v>
      </c>
      <c r="AH110" s="212">
        <v>0</v>
      </c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ht="20.399999999999999" outlineLevel="1" x14ac:dyDescent="0.25">
      <c r="A111" s="235">
        <v>24</v>
      </c>
      <c r="B111" s="236" t="s">
        <v>240</v>
      </c>
      <c r="C111" s="254" t="s">
        <v>241</v>
      </c>
      <c r="D111" s="237" t="s">
        <v>170</v>
      </c>
      <c r="E111" s="238">
        <v>274.81</v>
      </c>
      <c r="F111" s="239"/>
      <c r="G111" s="240">
        <f>ROUND(E111*F111,2)</f>
        <v>0</v>
      </c>
      <c r="H111" s="239"/>
      <c r="I111" s="240">
        <f>ROUND(E111*H111,2)</f>
        <v>0</v>
      </c>
      <c r="J111" s="239"/>
      <c r="K111" s="240">
        <f>ROUND(E111*J111,2)</f>
        <v>0</v>
      </c>
      <c r="L111" s="240">
        <v>21</v>
      </c>
      <c r="M111" s="240">
        <f>G111*(1+L111/100)</f>
        <v>0</v>
      </c>
      <c r="N111" s="238">
        <v>0.378</v>
      </c>
      <c r="O111" s="238">
        <f>ROUND(E111*N111,2)</f>
        <v>103.88</v>
      </c>
      <c r="P111" s="238">
        <v>0</v>
      </c>
      <c r="Q111" s="238">
        <f>ROUND(E111*P111,2)</f>
        <v>0</v>
      </c>
      <c r="R111" s="240" t="s">
        <v>239</v>
      </c>
      <c r="S111" s="240" t="s">
        <v>114</v>
      </c>
      <c r="T111" s="241" t="s">
        <v>128</v>
      </c>
      <c r="U111" s="222">
        <v>0.03</v>
      </c>
      <c r="V111" s="222">
        <f>ROUND(E111*U111,2)</f>
        <v>8.24</v>
      </c>
      <c r="W111" s="222"/>
      <c r="X111" s="222" t="s">
        <v>116</v>
      </c>
      <c r="Y111" s="222" t="s">
        <v>117</v>
      </c>
      <c r="Z111" s="212"/>
      <c r="AA111" s="212"/>
      <c r="AB111" s="212"/>
      <c r="AC111" s="212"/>
      <c r="AD111" s="212"/>
      <c r="AE111" s="212"/>
      <c r="AF111" s="212"/>
      <c r="AG111" s="212" t="s">
        <v>118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2" x14ac:dyDescent="0.25">
      <c r="A112" s="219"/>
      <c r="B112" s="220"/>
      <c r="C112" s="256" t="s">
        <v>184</v>
      </c>
      <c r="D112" s="223"/>
      <c r="E112" s="224">
        <v>274.81</v>
      </c>
      <c r="F112" s="222"/>
      <c r="G112" s="222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122</v>
      </c>
      <c r="AH112" s="212">
        <v>5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ht="20.399999999999999" outlineLevel="1" x14ac:dyDescent="0.25">
      <c r="A113" s="235">
        <v>25</v>
      </c>
      <c r="B113" s="236" t="s">
        <v>242</v>
      </c>
      <c r="C113" s="254" t="s">
        <v>243</v>
      </c>
      <c r="D113" s="237" t="s">
        <v>170</v>
      </c>
      <c r="E113" s="238">
        <v>176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38">
        <v>0.1012</v>
      </c>
      <c r="O113" s="238">
        <f>ROUND(E113*N113,2)</f>
        <v>17.809999999999999</v>
      </c>
      <c r="P113" s="238">
        <v>0</v>
      </c>
      <c r="Q113" s="238">
        <f>ROUND(E113*P113,2)</f>
        <v>0</v>
      </c>
      <c r="R113" s="240" t="s">
        <v>239</v>
      </c>
      <c r="S113" s="240" t="s">
        <v>114</v>
      </c>
      <c r="T113" s="241" t="s">
        <v>128</v>
      </c>
      <c r="U113" s="222">
        <v>0.02</v>
      </c>
      <c r="V113" s="222">
        <f>ROUND(E113*U113,2)</f>
        <v>3.52</v>
      </c>
      <c r="W113" s="222"/>
      <c r="X113" s="222" t="s">
        <v>116</v>
      </c>
      <c r="Y113" s="222" t="s">
        <v>117</v>
      </c>
      <c r="Z113" s="212"/>
      <c r="AA113" s="212"/>
      <c r="AB113" s="212"/>
      <c r="AC113" s="212"/>
      <c r="AD113" s="212"/>
      <c r="AE113" s="212"/>
      <c r="AF113" s="212"/>
      <c r="AG113" s="212" t="s">
        <v>118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2" x14ac:dyDescent="0.25">
      <c r="A114" s="219"/>
      <c r="B114" s="220"/>
      <c r="C114" s="255" t="s">
        <v>244</v>
      </c>
      <c r="D114" s="243"/>
      <c r="E114" s="243"/>
      <c r="F114" s="243"/>
      <c r="G114" s="243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120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2" x14ac:dyDescent="0.25">
      <c r="A115" s="219"/>
      <c r="B115" s="220"/>
      <c r="C115" s="256" t="s">
        <v>132</v>
      </c>
      <c r="D115" s="223"/>
      <c r="E115" s="224">
        <v>140</v>
      </c>
      <c r="F115" s="222"/>
      <c r="G115" s="222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122</v>
      </c>
      <c r="AH115" s="212">
        <v>0</v>
      </c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5">
      <c r="A116" s="219"/>
      <c r="B116" s="220"/>
      <c r="C116" s="256" t="s">
        <v>133</v>
      </c>
      <c r="D116" s="223"/>
      <c r="E116" s="224">
        <v>36</v>
      </c>
      <c r="F116" s="222"/>
      <c r="G116" s="222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122</v>
      </c>
      <c r="AH116" s="212">
        <v>0</v>
      </c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5">
      <c r="A117" s="235">
        <v>26</v>
      </c>
      <c r="B117" s="236" t="s">
        <v>245</v>
      </c>
      <c r="C117" s="254" t="s">
        <v>246</v>
      </c>
      <c r="D117" s="237" t="s">
        <v>245</v>
      </c>
      <c r="E117" s="238">
        <v>3</v>
      </c>
      <c r="F117" s="239"/>
      <c r="G117" s="240">
        <f>ROUND(E117*F117,2)</f>
        <v>0</v>
      </c>
      <c r="H117" s="239"/>
      <c r="I117" s="240">
        <f>ROUND(E117*H117,2)</f>
        <v>0</v>
      </c>
      <c r="J117" s="239"/>
      <c r="K117" s="240">
        <f>ROUND(E117*J117,2)</f>
        <v>0</v>
      </c>
      <c r="L117" s="240">
        <v>21</v>
      </c>
      <c r="M117" s="240">
        <f>G117*(1+L117/100)</f>
        <v>0</v>
      </c>
      <c r="N117" s="238">
        <v>0</v>
      </c>
      <c r="O117" s="238">
        <f>ROUND(E117*N117,2)</f>
        <v>0</v>
      </c>
      <c r="P117" s="238">
        <v>0</v>
      </c>
      <c r="Q117" s="238">
        <f>ROUND(E117*P117,2)</f>
        <v>0</v>
      </c>
      <c r="R117" s="240"/>
      <c r="S117" s="240" t="s">
        <v>247</v>
      </c>
      <c r="T117" s="241" t="s">
        <v>248</v>
      </c>
      <c r="U117" s="222">
        <v>0</v>
      </c>
      <c r="V117" s="222">
        <f>ROUND(E117*U117,2)</f>
        <v>0</v>
      </c>
      <c r="W117" s="222"/>
      <c r="X117" s="222" t="s">
        <v>116</v>
      </c>
      <c r="Y117" s="222" t="s">
        <v>117</v>
      </c>
      <c r="Z117" s="212"/>
      <c r="AA117" s="212"/>
      <c r="AB117" s="212"/>
      <c r="AC117" s="212"/>
      <c r="AD117" s="212"/>
      <c r="AE117" s="212"/>
      <c r="AF117" s="212"/>
      <c r="AG117" s="212" t="s">
        <v>118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25">
      <c r="A118" s="219"/>
      <c r="B118" s="220"/>
      <c r="C118" s="256" t="s">
        <v>249</v>
      </c>
      <c r="D118" s="223"/>
      <c r="E118" s="224"/>
      <c r="F118" s="222"/>
      <c r="G118" s="222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122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5">
      <c r="A119" s="219"/>
      <c r="B119" s="220"/>
      <c r="C119" s="256" t="s">
        <v>250</v>
      </c>
      <c r="D119" s="223"/>
      <c r="E119" s="224"/>
      <c r="F119" s="222"/>
      <c r="G119" s="222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122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5">
      <c r="A120" s="219"/>
      <c r="B120" s="220"/>
      <c r="C120" s="256" t="s">
        <v>251</v>
      </c>
      <c r="D120" s="223"/>
      <c r="E120" s="224"/>
      <c r="F120" s="222"/>
      <c r="G120" s="222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122</v>
      </c>
      <c r="AH120" s="212">
        <v>0</v>
      </c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25">
      <c r="A121" s="219"/>
      <c r="B121" s="220"/>
      <c r="C121" s="256" t="s">
        <v>252</v>
      </c>
      <c r="D121" s="223"/>
      <c r="E121" s="224"/>
      <c r="F121" s="222"/>
      <c r="G121" s="222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122</v>
      </c>
      <c r="AH121" s="212">
        <v>0</v>
      </c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25">
      <c r="A122" s="219"/>
      <c r="B122" s="220"/>
      <c r="C122" s="256" t="s">
        <v>253</v>
      </c>
      <c r="D122" s="223"/>
      <c r="E122" s="224"/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122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5">
      <c r="A123" s="219"/>
      <c r="B123" s="220"/>
      <c r="C123" s="256" t="s">
        <v>254</v>
      </c>
      <c r="D123" s="223"/>
      <c r="E123" s="224"/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122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25">
      <c r="A124" s="219"/>
      <c r="B124" s="220"/>
      <c r="C124" s="256" t="s">
        <v>255</v>
      </c>
      <c r="D124" s="223"/>
      <c r="E124" s="224"/>
      <c r="F124" s="222"/>
      <c r="G124" s="222"/>
      <c r="H124" s="222"/>
      <c r="I124" s="222"/>
      <c r="J124" s="222"/>
      <c r="K124" s="222"/>
      <c r="L124" s="222"/>
      <c r="M124" s="222"/>
      <c r="N124" s="221"/>
      <c r="O124" s="221"/>
      <c r="P124" s="221"/>
      <c r="Q124" s="221"/>
      <c r="R124" s="222"/>
      <c r="S124" s="222"/>
      <c r="T124" s="222"/>
      <c r="U124" s="222"/>
      <c r="V124" s="222"/>
      <c r="W124" s="222"/>
      <c r="X124" s="222"/>
      <c r="Y124" s="222"/>
      <c r="Z124" s="212"/>
      <c r="AA124" s="212"/>
      <c r="AB124" s="212"/>
      <c r="AC124" s="212"/>
      <c r="AD124" s="212"/>
      <c r="AE124" s="212"/>
      <c r="AF124" s="212"/>
      <c r="AG124" s="212" t="s">
        <v>122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25">
      <c r="A125" s="219"/>
      <c r="B125" s="220"/>
      <c r="C125" s="256" t="s">
        <v>256</v>
      </c>
      <c r="D125" s="223"/>
      <c r="E125" s="224"/>
      <c r="F125" s="222"/>
      <c r="G125" s="222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2"/>
      <c r="AA125" s="212"/>
      <c r="AB125" s="212"/>
      <c r="AC125" s="212"/>
      <c r="AD125" s="212"/>
      <c r="AE125" s="212"/>
      <c r="AF125" s="212"/>
      <c r="AG125" s="212" t="s">
        <v>122</v>
      </c>
      <c r="AH125" s="212">
        <v>0</v>
      </c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5">
      <c r="A126" s="219"/>
      <c r="B126" s="220"/>
      <c r="C126" s="256" t="s">
        <v>257</v>
      </c>
      <c r="D126" s="223"/>
      <c r="E126" s="224"/>
      <c r="F126" s="222"/>
      <c r="G126" s="222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122</v>
      </c>
      <c r="AH126" s="212">
        <v>0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5">
      <c r="A127" s="219"/>
      <c r="B127" s="220"/>
      <c r="C127" s="256" t="s">
        <v>66</v>
      </c>
      <c r="D127" s="223"/>
      <c r="E127" s="224">
        <v>3</v>
      </c>
      <c r="F127" s="222"/>
      <c r="G127" s="222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122</v>
      </c>
      <c r="AH127" s="212">
        <v>0</v>
      </c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5">
      <c r="A128" s="246">
        <v>27</v>
      </c>
      <c r="B128" s="247" t="s">
        <v>258</v>
      </c>
      <c r="C128" s="260" t="s">
        <v>259</v>
      </c>
      <c r="D128" s="248" t="s">
        <v>245</v>
      </c>
      <c r="E128" s="249">
        <v>29</v>
      </c>
      <c r="F128" s="250"/>
      <c r="G128" s="251">
        <f>ROUND(E128*F128,2)</f>
        <v>0</v>
      </c>
      <c r="H128" s="250"/>
      <c r="I128" s="251">
        <f>ROUND(E128*H128,2)</f>
        <v>0</v>
      </c>
      <c r="J128" s="250"/>
      <c r="K128" s="251">
        <f>ROUND(E128*J128,2)</f>
        <v>0</v>
      </c>
      <c r="L128" s="251">
        <v>21</v>
      </c>
      <c r="M128" s="251">
        <f>G128*(1+L128/100)</f>
        <v>0</v>
      </c>
      <c r="N128" s="249">
        <v>0</v>
      </c>
      <c r="O128" s="249">
        <f>ROUND(E128*N128,2)</f>
        <v>0</v>
      </c>
      <c r="P128" s="249">
        <v>0</v>
      </c>
      <c r="Q128" s="249">
        <f>ROUND(E128*P128,2)</f>
        <v>0</v>
      </c>
      <c r="R128" s="251"/>
      <c r="S128" s="251" t="s">
        <v>247</v>
      </c>
      <c r="T128" s="252" t="s">
        <v>248</v>
      </c>
      <c r="U128" s="222">
        <v>0</v>
      </c>
      <c r="V128" s="222">
        <f>ROUND(E128*U128,2)</f>
        <v>0</v>
      </c>
      <c r="W128" s="222"/>
      <c r="X128" s="222" t="s">
        <v>116</v>
      </c>
      <c r="Y128" s="222" t="s">
        <v>117</v>
      </c>
      <c r="Z128" s="212"/>
      <c r="AA128" s="212"/>
      <c r="AB128" s="212"/>
      <c r="AC128" s="212"/>
      <c r="AD128" s="212"/>
      <c r="AE128" s="212"/>
      <c r="AF128" s="212"/>
      <c r="AG128" s="212" t="s">
        <v>118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5">
      <c r="A129" s="246">
        <v>28</v>
      </c>
      <c r="B129" s="247" t="s">
        <v>260</v>
      </c>
      <c r="C129" s="260" t="s">
        <v>261</v>
      </c>
      <c r="D129" s="248" t="s">
        <v>245</v>
      </c>
      <c r="E129" s="249">
        <v>1</v>
      </c>
      <c r="F129" s="250"/>
      <c r="G129" s="251">
        <f>ROUND(E129*F129,2)</f>
        <v>0</v>
      </c>
      <c r="H129" s="250"/>
      <c r="I129" s="251">
        <f>ROUND(E129*H129,2)</f>
        <v>0</v>
      </c>
      <c r="J129" s="250"/>
      <c r="K129" s="251">
        <f>ROUND(E129*J129,2)</f>
        <v>0</v>
      </c>
      <c r="L129" s="251">
        <v>21</v>
      </c>
      <c r="M129" s="251">
        <f>G129*(1+L129/100)</f>
        <v>0</v>
      </c>
      <c r="N129" s="249">
        <v>0</v>
      </c>
      <c r="O129" s="249">
        <f>ROUND(E129*N129,2)</f>
        <v>0</v>
      </c>
      <c r="P129" s="249">
        <v>0</v>
      </c>
      <c r="Q129" s="249">
        <f>ROUND(E129*P129,2)</f>
        <v>0</v>
      </c>
      <c r="R129" s="251"/>
      <c r="S129" s="251" t="s">
        <v>247</v>
      </c>
      <c r="T129" s="252" t="s">
        <v>248</v>
      </c>
      <c r="U129" s="222">
        <v>0</v>
      </c>
      <c r="V129" s="222">
        <f>ROUND(E129*U129,2)</f>
        <v>0</v>
      </c>
      <c r="W129" s="222"/>
      <c r="X129" s="222" t="s">
        <v>116</v>
      </c>
      <c r="Y129" s="222" t="s">
        <v>117</v>
      </c>
      <c r="Z129" s="212"/>
      <c r="AA129" s="212"/>
      <c r="AB129" s="212"/>
      <c r="AC129" s="212"/>
      <c r="AD129" s="212"/>
      <c r="AE129" s="212"/>
      <c r="AF129" s="212"/>
      <c r="AG129" s="212" t="s">
        <v>118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5">
      <c r="A130" s="246">
        <v>29</v>
      </c>
      <c r="B130" s="247" t="s">
        <v>262</v>
      </c>
      <c r="C130" s="260" t="s">
        <v>263</v>
      </c>
      <c r="D130" s="248" t="s">
        <v>245</v>
      </c>
      <c r="E130" s="249">
        <v>2</v>
      </c>
      <c r="F130" s="250"/>
      <c r="G130" s="251">
        <f>ROUND(E130*F130,2)</f>
        <v>0</v>
      </c>
      <c r="H130" s="250"/>
      <c r="I130" s="251">
        <f>ROUND(E130*H130,2)</f>
        <v>0</v>
      </c>
      <c r="J130" s="250"/>
      <c r="K130" s="251">
        <f>ROUND(E130*J130,2)</f>
        <v>0</v>
      </c>
      <c r="L130" s="251">
        <v>21</v>
      </c>
      <c r="M130" s="251">
        <f>G130*(1+L130/100)</f>
        <v>0</v>
      </c>
      <c r="N130" s="249">
        <v>0</v>
      </c>
      <c r="O130" s="249">
        <f>ROUND(E130*N130,2)</f>
        <v>0</v>
      </c>
      <c r="P130" s="249">
        <v>0</v>
      </c>
      <c r="Q130" s="249">
        <f>ROUND(E130*P130,2)</f>
        <v>0</v>
      </c>
      <c r="R130" s="251"/>
      <c r="S130" s="251" t="s">
        <v>247</v>
      </c>
      <c r="T130" s="252" t="s">
        <v>248</v>
      </c>
      <c r="U130" s="222">
        <v>0</v>
      </c>
      <c r="V130" s="222">
        <f>ROUND(E130*U130,2)</f>
        <v>0</v>
      </c>
      <c r="W130" s="222"/>
      <c r="X130" s="222" t="s">
        <v>116</v>
      </c>
      <c r="Y130" s="222" t="s">
        <v>117</v>
      </c>
      <c r="Z130" s="212"/>
      <c r="AA130" s="212"/>
      <c r="AB130" s="212"/>
      <c r="AC130" s="212"/>
      <c r="AD130" s="212"/>
      <c r="AE130" s="212"/>
      <c r="AF130" s="212"/>
      <c r="AG130" s="212" t="s">
        <v>118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5">
      <c r="A131" s="235">
        <v>30</v>
      </c>
      <c r="B131" s="236" t="s">
        <v>264</v>
      </c>
      <c r="C131" s="254" t="s">
        <v>265</v>
      </c>
      <c r="D131" s="237" t="s">
        <v>266</v>
      </c>
      <c r="E131" s="238">
        <v>17.05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21</v>
      </c>
      <c r="M131" s="240">
        <f>G131*(1+L131/100)</f>
        <v>0</v>
      </c>
      <c r="N131" s="238">
        <v>0</v>
      </c>
      <c r="O131" s="238">
        <f>ROUND(E131*N131,2)</f>
        <v>0</v>
      </c>
      <c r="P131" s="238">
        <v>0</v>
      </c>
      <c r="Q131" s="238">
        <f>ROUND(E131*P131,2)</f>
        <v>0</v>
      </c>
      <c r="R131" s="240"/>
      <c r="S131" s="240" t="s">
        <v>247</v>
      </c>
      <c r="T131" s="241" t="s">
        <v>248</v>
      </c>
      <c r="U131" s="222">
        <v>0</v>
      </c>
      <c r="V131" s="222">
        <f>ROUND(E131*U131,2)</f>
        <v>0</v>
      </c>
      <c r="W131" s="222"/>
      <c r="X131" s="222" t="s">
        <v>116</v>
      </c>
      <c r="Y131" s="222" t="s">
        <v>117</v>
      </c>
      <c r="Z131" s="212"/>
      <c r="AA131" s="212"/>
      <c r="AB131" s="212"/>
      <c r="AC131" s="212"/>
      <c r="AD131" s="212"/>
      <c r="AE131" s="212"/>
      <c r="AF131" s="212"/>
      <c r="AG131" s="212" t="s">
        <v>118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5">
      <c r="A132" s="219"/>
      <c r="B132" s="220"/>
      <c r="C132" s="256" t="s">
        <v>267</v>
      </c>
      <c r="D132" s="223"/>
      <c r="E132" s="224"/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122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5">
      <c r="A133" s="219"/>
      <c r="B133" s="220"/>
      <c r="C133" s="256" t="s">
        <v>268</v>
      </c>
      <c r="D133" s="223"/>
      <c r="E133" s="224">
        <v>12.05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122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3" x14ac:dyDescent="0.25">
      <c r="A134" s="219"/>
      <c r="B134" s="220"/>
      <c r="C134" s="256" t="s">
        <v>269</v>
      </c>
      <c r="D134" s="223"/>
      <c r="E134" s="224"/>
      <c r="F134" s="222"/>
      <c r="G134" s="222"/>
      <c r="H134" s="222"/>
      <c r="I134" s="222"/>
      <c r="J134" s="222"/>
      <c r="K134" s="222"/>
      <c r="L134" s="222"/>
      <c r="M134" s="222"/>
      <c r="N134" s="221"/>
      <c r="O134" s="221"/>
      <c r="P134" s="221"/>
      <c r="Q134" s="221"/>
      <c r="R134" s="222"/>
      <c r="S134" s="222"/>
      <c r="T134" s="222"/>
      <c r="U134" s="222"/>
      <c r="V134" s="222"/>
      <c r="W134" s="222"/>
      <c r="X134" s="222"/>
      <c r="Y134" s="222"/>
      <c r="Z134" s="212"/>
      <c r="AA134" s="212"/>
      <c r="AB134" s="212"/>
      <c r="AC134" s="212"/>
      <c r="AD134" s="212"/>
      <c r="AE134" s="212"/>
      <c r="AF134" s="212"/>
      <c r="AG134" s="212" t="s">
        <v>122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3" x14ac:dyDescent="0.25">
      <c r="A135" s="219"/>
      <c r="B135" s="220"/>
      <c r="C135" s="256" t="s">
        <v>270</v>
      </c>
      <c r="D135" s="223"/>
      <c r="E135" s="224">
        <v>5</v>
      </c>
      <c r="F135" s="222"/>
      <c r="G135" s="222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122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5">
      <c r="A136" s="246">
        <v>31</v>
      </c>
      <c r="B136" s="247" t="s">
        <v>271</v>
      </c>
      <c r="C136" s="260" t="s">
        <v>272</v>
      </c>
      <c r="D136" s="248" t="s">
        <v>245</v>
      </c>
      <c r="E136" s="249">
        <v>1</v>
      </c>
      <c r="F136" s="250"/>
      <c r="G136" s="251">
        <f>ROUND(E136*F136,2)</f>
        <v>0</v>
      </c>
      <c r="H136" s="250"/>
      <c r="I136" s="251">
        <f>ROUND(E136*H136,2)</f>
        <v>0</v>
      </c>
      <c r="J136" s="250"/>
      <c r="K136" s="251">
        <f>ROUND(E136*J136,2)</f>
        <v>0</v>
      </c>
      <c r="L136" s="251">
        <v>21</v>
      </c>
      <c r="M136" s="251">
        <f>G136*(1+L136/100)</f>
        <v>0</v>
      </c>
      <c r="N136" s="249">
        <v>0</v>
      </c>
      <c r="O136" s="249">
        <f>ROUND(E136*N136,2)</f>
        <v>0</v>
      </c>
      <c r="P136" s="249">
        <v>0</v>
      </c>
      <c r="Q136" s="249">
        <f>ROUND(E136*P136,2)</f>
        <v>0</v>
      </c>
      <c r="R136" s="251"/>
      <c r="S136" s="251" t="s">
        <v>247</v>
      </c>
      <c r="T136" s="252" t="s">
        <v>248</v>
      </c>
      <c r="U136" s="222">
        <v>0</v>
      </c>
      <c r="V136" s="222">
        <f>ROUND(E136*U136,2)</f>
        <v>0</v>
      </c>
      <c r="W136" s="222"/>
      <c r="X136" s="222" t="s">
        <v>116</v>
      </c>
      <c r="Y136" s="222" t="s">
        <v>117</v>
      </c>
      <c r="Z136" s="212"/>
      <c r="AA136" s="212"/>
      <c r="AB136" s="212"/>
      <c r="AC136" s="212"/>
      <c r="AD136" s="212"/>
      <c r="AE136" s="212"/>
      <c r="AF136" s="212"/>
      <c r="AG136" s="212" t="s">
        <v>118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5">
      <c r="A137" s="246">
        <v>32</v>
      </c>
      <c r="B137" s="247" t="s">
        <v>273</v>
      </c>
      <c r="C137" s="260" t="s">
        <v>274</v>
      </c>
      <c r="D137" s="248" t="s">
        <v>245</v>
      </c>
      <c r="E137" s="249">
        <v>3</v>
      </c>
      <c r="F137" s="250"/>
      <c r="G137" s="251">
        <f>ROUND(E137*F137,2)</f>
        <v>0</v>
      </c>
      <c r="H137" s="250"/>
      <c r="I137" s="251">
        <f>ROUND(E137*H137,2)</f>
        <v>0</v>
      </c>
      <c r="J137" s="250"/>
      <c r="K137" s="251">
        <f>ROUND(E137*J137,2)</f>
        <v>0</v>
      </c>
      <c r="L137" s="251">
        <v>21</v>
      </c>
      <c r="M137" s="251">
        <f>G137*(1+L137/100)</f>
        <v>0</v>
      </c>
      <c r="N137" s="249">
        <v>0</v>
      </c>
      <c r="O137" s="249">
        <f>ROUND(E137*N137,2)</f>
        <v>0</v>
      </c>
      <c r="P137" s="249">
        <v>0</v>
      </c>
      <c r="Q137" s="249">
        <f>ROUND(E137*P137,2)</f>
        <v>0</v>
      </c>
      <c r="R137" s="251"/>
      <c r="S137" s="251" t="s">
        <v>247</v>
      </c>
      <c r="T137" s="252" t="s">
        <v>248</v>
      </c>
      <c r="U137" s="222">
        <v>0</v>
      </c>
      <c r="V137" s="222">
        <f>ROUND(E137*U137,2)</f>
        <v>0</v>
      </c>
      <c r="W137" s="222"/>
      <c r="X137" s="222" t="s">
        <v>116</v>
      </c>
      <c r="Y137" s="222" t="s">
        <v>117</v>
      </c>
      <c r="Z137" s="212"/>
      <c r="AA137" s="212"/>
      <c r="AB137" s="212"/>
      <c r="AC137" s="212"/>
      <c r="AD137" s="212"/>
      <c r="AE137" s="212"/>
      <c r="AF137" s="212"/>
      <c r="AG137" s="212" t="s">
        <v>118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5">
      <c r="A138" s="246">
        <v>33</v>
      </c>
      <c r="B138" s="247" t="s">
        <v>275</v>
      </c>
      <c r="C138" s="260" t="s">
        <v>276</v>
      </c>
      <c r="D138" s="248" t="s">
        <v>245</v>
      </c>
      <c r="E138" s="249">
        <v>1</v>
      </c>
      <c r="F138" s="250"/>
      <c r="G138" s="251">
        <f>ROUND(E138*F138,2)</f>
        <v>0</v>
      </c>
      <c r="H138" s="250"/>
      <c r="I138" s="251">
        <f>ROUND(E138*H138,2)</f>
        <v>0</v>
      </c>
      <c r="J138" s="250"/>
      <c r="K138" s="251">
        <f>ROUND(E138*J138,2)</f>
        <v>0</v>
      </c>
      <c r="L138" s="251">
        <v>21</v>
      </c>
      <c r="M138" s="251">
        <f>G138*(1+L138/100)</f>
        <v>0</v>
      </c>
      <c r="N138" s="249">
        <v>0</v>
      </c>
      <c r="O138" s="249">
        <f>ROUND(E138*N138,2)</f>
        <v>0</v>
      </c>
      <c r="P138" s="249">
        <v>0</v>
      </c>
      <c r="Q138" s="249">
        <f>ROUND(E138*P138,2)</f>
        <v>0</v>
      </c>
      <c r="R138" s="251"/>
      <c r="S138" s="251" t="s">
        <v>247</v>
      </c>
      <c r="T138" s="252" t="s">
        <v>248</v>
      </c>
      <c r="U138" s="222">
        <v>0</v>
      </c>
      <c r="V138" s="222">
        <f>ROUND(E138*U138,2)</f>
        <v>0</v>
      </c>
      <c r="W138" s="222"/>
      <c r="X138" s="222" t="s">
        <v>116</v>
      </c>
      <c r="Y138" s="222" t="s">
        <v>117</v>
      </c>
      <c r="Z138" s="212"/>
      <c r="AA138" s="212"/>
      <c r="AB138" s="212"/>
      <c r="AC138" s="212"/>
      <c r="AD138" s="212"/>
      <c r="AE138" s="212"/>
      <c r="AF138" s="212"/>
      <c r="AG138" s="212" t="s">
        <v>118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5">
      <c r="A139" s="246">
        <v>34</v>
      </c>
      <c r="B139" s="247" t="s">
        <v>277</v>
      </c>
      <c r="C139" s="260" t="s">
        <v>278</v>
      </c>
      <c r="D139" s="248" t="s">
        <v>245</v>
      </c>
      <c r="E139" s="249">
        <v>1</v>
      </c>
      <c r="F139" s="250"/>
      <c r="G139" s="251">
        <f>ROUND(E139*F139,2)</f>
        <v>0</v>
      </c>
      <c r="H139" s="250"/>
      <c r="I139" s="251">
        <f>ROUND(E139*H139,2)</f>
        <v>0</v>
      </c>
      <c r="J139" s="250"/>
      <c r="K139" s="251">
        <f>ROUND(E139*J139,2)</f>
        <v>0</v>
      </c>
      <c r="L139" s="251">
        <v>21</v>
      </c>
      <c r="M139" s="251">
        <f>G139*(1+L139/100)</f>
        <v>0</v>
      </c>
      <c r="N139" s="249">
        <v>0</v>
      </c>
      <c r="O139" s="249">
        <f>ROUND(E139*N139,2)</f>
        <v>0</v>
      </c>
      <c r="P139" s="249">
        <v>0</v>
      </c>
      <c r="Q139" s="249">
        <f>ROUND(E139*P139,2)</f>
        <v>0</v>
      </c>
      <c r="R139" s="251"/>
      <c r="S139" s="251" t="s">
        <v>247</v>
      </c>
      <c r="T139" s="252" t="s">
        <v>248</v>
      </c>
      <c r="U139" s="222">
        <v>0</v>
      </c>
      <c r="V139" s="222">
        <f>ROUND(E139*U139,2)</f>
        <v>0</v>
      </c>
      <c r="W139" s="222"/>
      <c r="X139" s="222" t="s">
        <v>116</v>
      </c>
      <c r="Y139" s="222" t="s">
        <v>117</v>
      </c>
      <c r="Z139" s="212"/>
      <c r="AA139" s="212"/>
      <c r="AB139" s="212"/>
      <c r="AC139" s="212"/>
      <c r="AD139" s="212"/>
      <c r="AE139" s="212"/>
      <c r="AF139" s="212"/>
      <c r="AG139" s="212" t="s">
        <v>118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5">
      <c r="A140" s="235">
        <v>35</v>
      </c>
      <c r="B140" s="236" t="s">
        <v>279</v>
      </c>
      <c r="C140" s="254" t="s">
        <v>280</v>
      </c>
      <c r="D140" s="237" t="s">
        <v>170</v>
      </c>
      <c r="E140" s="238">
        <v>98.81</v>
      </c>
      <c r="F140" s="239"/>
      <c r="G140" s="240">
        <f>ROUND(E140*F140,2)</f>
        <v>0</v>
      </c>
      <c r="H140" s="239"/>
      <c r="I140" s="240">
        <f>ROUND(E140*H140,2)</f>
        <v>0</v>
      </c>
      <c r="J140" s="239"/>
      <c r="K140" s="240">
        <f>ROUND(E140*J140,2)</f>
        <v>0</v>
      </c>
      <c r="L140" s="240">
        <v>21</v>
      </c>
      <c r="M140" s="240">
        <f>G140*(1+L140/100)</f>
        <v>0</v>
      </c>
      <c r="N140" s="238">
        <v>0</v>
      </c>
      <c r="O140" s="238">
        <f>ROUND(E140*N140,2)</f>
        <v>0</v>
      </c>
      <c r="P140" s="238">
        <v>0</v>
      </c>
      <c r="Q140" s="238">
        <f>ROUND(E140*P140,2)</f>
        <v>0</v>
      </c>
      <c r="R140" s="240"/>
      <c r="S140" s="240" t="s">
        <v>247</v>
      </c>
      <c r="T140" s="241" t="s">
        <v>248</v>
      </c>
      <c r="U140" s="222">
        <v>0</v>
      </c>
      <c r="V140" s="222">
        <f>ROUND(E140*U140,2)</f>
        <v>0</v>
      </c>
      <c r="W140" s="222"/>
      <c r="X140" s="222" t="s">
        <v>116</v>
      </c>
      <c r="Y140" s="222" t="s">
        <v>117</v>
      </c>
      <c r="Z140" s="212"/>
      <c r="AA140" s="212"/>
      <c r="AB140" s="212"/>
      <c r="AC140" s="212"/>
      <c r="AD140" s="212"/>
      <c r="AE140" s="212"/>
      <c r="AF140" s="212"/>
      <c r="AG140" s="212" t="s">
        <v>118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2" x14ac:dyDescent="0.25">
      <c r="A141" s="219"/>
      <c r="B141" s="220"/>
      <c r="C141" s="256" t="s">
        <v>145</v>
      </c>
      <c r="D141" s="223"/>
      <c r="E141" s="224"/>
      <c r="F141" s="222"/>
      <c r="G141" s="222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122</v>
      </c>
      <c r="AH141" s="212">
        <v>0</v>
      </c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3" x14ac:dyDescent="0.25">
      <c r="A142" s="219"/>
      <c r="B142" s="220"/>
      <c r="C142" s="256" t="s">
        <v>281</v>
      </c>
      <c r="D142" s="223"/>
      <c r="E142" s="224">
        <v>98.81</v>
      </c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122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5">
      <c r="A143" s="246">
        <v>36</v>
      </c>
      <c r="B143" s="247" t="s">
        <v>282</v>
      </c>
      <c r="C143" s="260" t="s">
        <v>283</v>
      </c>
      <c r="D143" s="248" t="s">
        <v>245</v>
      </c>
      <c r="E143" s="249">
        <v>6</v>
      </c>
      <c r="F143" s="250"/>
      <c r="G143" s="251">
        <f>ROUND(E143*F143,2)</f>
        <v>0</v>
      </c>
      <c r="H143" s="250"/>
      <c r="I143" s="251">
        <f>ROUND(E143*H143,2)</f>
        <v>0</v>
      </c>
      <c r="J143" s="250"/>
      <c r="K143" s="251">
        <f>ROUND(E143*J143,2)</f>
        <v>0</v>
      </c>
      <c r="L143" s="251">
        <v>21</v>
      </c>
      <c r="M143" s="251">
        <f>G143*(1+L143/100)</f>
        <v>0</v>
      </c>
      <c r="N143" s="249">
        <v>0</v>
      </c>
      <c r="O143" s="249">
        <f>ROUND(E143*N143,2)</f>
        <v>0</v>
      </c>
      <c r="P143" s="249">
        <v>0</v>
      </c>
      <c r="Q143" s="249">
        <f>ROUND(E143*P143,2)</f>
        <v>0</v>
      </c>
      <c r="R143" s="251"/>
      <c r="S143" s="251" t="s">
        <v>247</v>
      </c>
      <c r="T143" s="252" t="s">
        <v>248</v>
      </c>
      <c r="U143" s="222">
        <v>0</v>
      </c>
      <c r="V143" s="222">
        <f>ROUND(E143*U143,2)</f>
        <v>0</v>
      </c>
      <c r="W143" s="222"/>
      <c r="X143" s="222" t="s">
        <v>116</v>
      </c>
      <c r="Y143" s="222" t="s">
        <v>117</v>
      </c>
      <c r="Z143" s="212"/>
      <c r="AA143" s="212"/>
      <c r="AB143" s="212"/>
      <c r="AC143" s="212"/>
      <c r="AD143" s="212"/>
      <c r="AE143" s="212"/>
      <c r="AF143" s="212"/>
      <c r="AG143" s="212" t="s">
        <v>118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ht="20.399999999999999" outlineLevel="1" x14ac:dyDescent="0.25">
      <c r="A144" s="235">
        <v>37</v>
      </c>
      <c r="B144" s="236" t="s">
        <v>284</v>
      </c>
      <c r="C144" s="254" t="s">
        <v>285</v>
      </c>
      <c r="D144" s="237" t="s">
        <v>170</v>
      </c>
      <c r="E144" s="238">
        <v>316.03149999999999</v>
      </c>
      <c r="F144" s="239"/>
      <c r="G144" s="240">
        <f>ROUND(E144*F144,2)</f>
        <v>0</v>
      </c>
      <c r="H144" s="239"/>
      <c r="I144" s="240">
        <f>ROUND(E144*H144,2)</f>
        <v>0</v>
      </c>
      <c r="J144" s="239"/>
      <c r="K144" s="240">
        <f>ROUND(E144*J144,2)</f>
        <v>0</v>
      </c>
      <c r="L144" s="240">
        <v>21</v>
      </c>
      <c r="M144" s="240">
        <f>G144*(1+L144/100)</f>
        <v>0</v>
      </c>
      <c r="N144" s="238">
        <v>4.0000000000000002E-4</v>
      </c>
      <c r="O144" s="238">
        <f>ROUND(E144*N144,2)</f>
        <v>0.13</v>
      </c>
      <c r="P144" s="238">
        <v>0</v>
      </c>
      <c r="Q144" s="238">
        <f>ROUND(E144*P144,2)</f>
        <v>0</v>
      </c>
      <c r="R144" s="240" t="s">
        <v>208</v>
      </c>
      <c r="S144" s="240" t="s">
        <v>114</v>
      </c>
      <c r="T144" s="241" t="s">
        <v>128</v>
      </c>
      <c r="U144" s="222">
        <v>0</v>
      </c>
      <c r="V144" s="222">
        <f>ROUND(E144*U144,2)</f>
        <v>0</v>
      </c>
      <c r="W144" s="222"/>
      <c r="X144" s="222" t="s">
        <v>209</v>
      </c>
      <c r="Y144" s="222" t="s">
        <v>117</v>
      </c>
      <c r="Z144" s="212"/>
      <c r="AA144" s="212"/>
      <c r="AB144" s="212"/>
      <c r="AC144" s="212"/>
      <c r="AD144" s="212"/>
      <c r="AE144" s="212"/>
      <c r="AF144" s="212"/>
      <c r="AG144" s="212" t="s">
        <v>210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5">
      <c r="A145" s="219"/>
      <c r="B145" s="220"/>
      <c r="C145" s="256" t="s">
        <v>286</v>
      </c>
      <c r="D145" s="223"/>
      <c r="E145" s="224">
        <v>316.03149999999999</v>
      </c>
      <c r="F145" s="222"/>
      <c r="G145" s="222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122</v>
      </c>
      <c r="AH145" s="212">
        <v>5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5">
      <c r="A146" s="235">
        <v>38</v>
      </c>
      <c r="B146" s="236" t="s">
        <v>287</v>
      </c>
      <c r="C146" s="254" t="s">
        <v>288</v>
      </c>
      <c r="D146" s="237" t="s">
        <v>170</v>
      </c>
      <c r="E146" s="238">
        <v>274.81</v>
      </c>
      <c r="F146" s="239"/>
      <c r="G146" s="240">
        <f>ROUND(E146*F146,2)</f>
        <v>0</v>
      </c>
      <c r="H146" s="239"/>
      <c r="I146" s="240">
        <f>ROUND(E146*H146,2)</f>
        <v>0</v>
      </c>
      <c r="J146" s="239"/>
      <c r="K146" s="240">
        <f>ROUND(E146*J146,2)</f>
        <v>0</v>
      </c>
      <c r="L146" s="240">
        <v>21</v>
      </c>
      <c r="M146" s="240">
        <f>G146*(1+L146/100)</f>
        <v>0</v>
      </c>
      <c r="N146" s="238">
        <v>0</v>
      </c>
      <c r="O146" s="238">
        <f>ROUND(E146*N146,2)</f>
        <v>0</v>
      </c>
      <c r="P146" s="238">
        <v>0</v>
      </c>
      <c r="Q146" s="238">
        <f>ROUND(E146*P146,2)</f>
        <v>0</v>
      </c>
      <c r="R146" s="240" t="s">
        <v>239</v>
      </c>
      <c r="S146" s="240" t="s">
        <v>114</v>
      </c>
      <c r="T146" s="241" t="s">
        <v>128</v>
      </c>
      <c r="U146" s="222">
        <v>7.0000000000000007E-2</v>
      </c>
      <c r="V146" s="222">
        <f>ROUND(E146*U146,2)</f>
        <v>19.239999999999998</v>
      </c>
      <c r="W146" s="222"/>
      <c r="X146" s="222" t="s">
        <v>289</v>
      </c>
      <c r="Y146" s="222" t="s">
        <v>117</v>
      </c>
      <c r="Z146" s="212"/>
      <c r="AA146" s="212"/>
      <c r="AB146" s="212"/>
      <c r="AC146" s="212"/>
      <c r="AD146" s="212"/>
      <c r="AE146" s="212"/>
      <c r="AF146" s="212"/>
      <c r="AG146" s="212" t="s">
        <v>290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25">
      <c r="A147" s="219"/>
      <c r="B147" s="220"/>
      <c r="C147" s="256" t="s">
        <v>184</v>
      </c>
      <c r="D147" s="223"/>
      <c r="E147" s="224">
        <v>274.81</v>
      </c>
      <c r="F147" s="222"/>
      <c r="G147" s="222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2"/>
      <c r="AA147" s="212"/>
      <c r="AB147" s="212"/>
      <c r="AC147" s="212"/>
      <c r="AD147" s="212"/>
      <c r="AE147" s="212"/>
      <c r="AF147" s="212"/>
      <c r="AG147" s="212" t="s">
        <v>122</v>
      </c>
      <c r="AH147" s="212">
        <v>5</v>
      </c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x14ac:dyDescent="0.25">
      <c r="A148" s="228" t="s">
        <v>108</v>
      </c>
      <c r="B148" s="229" t="s">
        <v>70</v>
      </c>
      <c r="C148" s="253" t="s">
        <v>71</v>
      </c>
      <c r="D148" s="230"/>
      <c r="E148" s="231"/>
      <c r="F148" s="232"/>
      <c r="G148" s="232">
        <f>SUMIF(AG149:AG149,"&lt;&gt;NOR",G149:G149)</f>
        <v>0</v>
      </c>
      <c r="H148" s="232"/>
      <c r="I148" s="232">
        <f>SUM(I149:I149)</f>
        <v>0</v>
      </c>
      <c r="J148" s="232"/>
      <c r="K148" s="232">
        <f>SUM(K149:K149)</f>
        <v>0</v>
      </c>
      <c r="L148" s="232"/>
      <c r="M148" s="232">
        <f>SUM(M149:M149)</f>
        <v>0</v>
      </c>
      <c r="N148" s="231"/>
      <c r="O148" s="231">
        <f>SUM(O149:O149)</f>
        <v>0</v>
      </c>
      <c r="P148" s="231"/>
      <c r="Q148" s="231">
        <f>SUM(Q149:Q149)</f>
        <v>0</v>
      </c>
      <c r="R148" s="232"/>
      <c r="S148" s="232"/>
      <c r="T148" s="233"/>
      <c r="U148" s="227"/>
      <c r="V148" s="227">
        <f>SUM(V149:V149)</f>
        <v>19.690000000000001</v>
      </c>
      <c r="W148" s="227"/>
      <c r="X148" s="227"/>
      <c r="Y148" s="227"/>
      <c r="AG148" t="s">
        <v>109</v>
      </c>
    </row>
    <row r="149" spans="1:60" outlineLevel="1" x14ac:dyDescent="0.25">
      <c r="A149" s="246">
        <v>39</v>
      </c>
      <c r="B149" s="247" t="s">
        <v>291</v>
      </c>
      <c r="C149" s="260" t="s">
        <v>292</v>
      </c>
      <c r="D149" s="248" t="s">
        <v>223</v>
      </c>
      <c r="E149" s="249">
        <v>246.08033</v>
      </c>
      <c r="F149" s="250"/>
      <c r="G149" s="251">
        <f>ROUND(E149*F149,2)</f>
        <v>0</v>
      </c>
      <c r="H149" s="250"/>
      <c r="I149" s="251">
        <f>ROUND(E149*H149,2)</f>
        <v>0</v>
      </c>
      <c r="J149" s="250"/>
      <c r="K149" s="251">
        <f>ROUND(E149*J149,2)</f>
        <v>0</v>
      </c>
      <c r="L149" s="251">
        <v>21</v>
      </c>
      <c r="M149" s="251">
        <f>G149*(1+L149/100)</f>
        <v>0</v>
      </c>
      <c r="N149" s="249">
        <v>0</v>
      </c>
      <c r="O149" s="249">
        <f>ROUND(E149*N149,2)</f>
        <v>0</v>
      </c>
      <c r="P149" s="249">
        <v>0</v>
      </c>
      <c r="Q149" s="249">
        <f>ROUND(E149*P149,2)</f>
        <v>0</v>
      </c>
      <c r="R149" s="251" t="s">
        <v>171</v>
      </c>
      <c r="S149" s="251" t="s">
        <v>114</v>
      </c>
      <c r="T149" s="252" t="s">
        <v>128</v>
      </c>
      <c r="U149" s="222">
        <v>0.08</v>
      </c>
      <c r="V149" s="222">
        <f>ROUND(E149*U149,2)</f>
        <v>19.690000000000001</v>
      </c>
      <c r="W149" s="222"/>
      <c r="X149" s="222" t="s">
        <v>293</v>
      </c>
      <c r="Y149" s="222" t="s">
        <v>117</v>
      </c>
      <c r="Z149" s="212"/>
      <c r="AA149" s="212"/>
      <c r="AB149" s="212"/>
      <c r="AC149" s="212"/>
      <c r="AD149" s="212"/>
      <c r="AE149" s="212"/>
      <c r="AF149" s="212"/>
      <c r="AG149" s="212" t="s">
        <v>294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x14ac:dyDescent="0.25">
      <c r="A150" s="228" t="s">
        <v>108</v>
      </c>
      <c r="B150" s="229" t="s">
        <v>72</v>
      </c>
      <c r="C150" s="253" t="s">
        <v>73</v>
      </c>
      <c r="D150" s="230"/>
      <c r="E150" s="231"/>
      <c r="F150" s="232"/>
      <c r="G150" s="232">
        <f>SUMIF(AG151:AG164,"&lt;&gt;NOR",G151:G164)</f>
        <v>0</v>
      </c>
      <c r="H150" s="232"/>
      <c r="I150" s="232">
        <f>SUM(I151:I164)</f>
        <v>0</v>
      </c>
      <c r="J150" s="232"/>
      <c r="K150" s="232">
        <f>SUM(K151:K164)</f>
        <v>0</v>
      </c>
      <c r="L150" s="232"/>
      <c r="M150" s="232">
        <f>SUM(M151:M164)</f>
        <v>0</v>
      </c>
      <c r="N150" s="231"/>
      <c r="O150" s="231">
        <f>SUM(O151:O164)</f>
        <v>0.02</v>
      </c>
      <c r="P150" s="231"/>
      <c r="Q150" s="231">
        <f>SUM(Q151:Q164)</f>
        <v>0.39999999999999997</v>
      </c>
      <c r="R150" s="232"/>
      <c r="S150" s="232"/>
      <c r="T150" s="233"/>
      <c r="U150" s="227"/>
      <c r="V150" s="227">
        <f>SUM(V151:V164)</f>
        <v>33.97</v>
      </c>
      <c r="W150" s="227"/>
      <c r="X150" s="227"/>
      <c r="Y150" s="227"/>
      <c r="AG150" t="s">
        <v>109</v>
      </c>
    </row>
    <row r="151" spans="1:60" outlineLevel="1" x14ac:dyDescent="0.25">
      <c r="A151" s="235">
        <v>40</v>
      </c>
      <c r="B151" s="236" t="s">
        <v>295</v>
      </c>
      <c r="C151" s="254" t="s">
        <v>296</v>
      </c>
      <c r="D151" s="237" t="s">
        <v>266</v>
      </c>
      <c r="E151" s="238">
        <v>12</v>
      </c>
      <c r="F151" s="239"/>
      <c r="G151" s="240">
        <f>ROUND(E151*F151,2)</f>
        <v>0</v>
      </c>
      <c r="H151" s="239"/>
      <c r="I151" s="240">
        <f>ROUND(E151*H151,2)</f>
        <v>0</v>
      </c>
      <c r="J151" s="239"/>
      <c r="K151" s="240">
        <f>ROUND(E151*J151,2)</f>
        <v>0</v>
      </c>
      <c r="L151" s="240">
        <v>21</v>
      </c>
      <c r="M151" s="240">
        <f>G151*(1+L151/100)</f>
        <v>0</v>
      </c>
      <c r="N151" s="238">
        <v>0</v>
      </c>
      <c r="O151" s="238">
        <f>ROUND(E151*N151,2)</f>
        <v>0</v>
      </c>
      <c r="P151" s="238">
        <v>9.2499999999999995E-3</v>
      </c>
      <c r="Q151" s="238">
        <f>ROUND(E151*P151,2)</f>
        <v>0.11</v>
      </c>
      <c r="R151" s="240" t="s">
        <v>297</v>
      </c>
      <c r="S151" s="240" t="s">
        <v>114</v>
      </c>
      <c r="T151" s="241" t="s">
        <v>115</v>
      </c>
      <c r="U151" s="222">
        <v>0.28699999999999998</v>
      </c>
      <c r="V151" s="222">
        <f>ROUND(E151*U151,2)</f>
        <v>3.44</v>
      </c>
      <c r="W151" s="222"/>
      <c r="X151" s="222" t="s">
        <v>116</v>
      </c>
      <c r="Y151" s="222" t="s">
        <v>117</v>
      </c>
      <c r="Z151" s="212"/>
      <c r="AA151" s="212"/>
      <c r="AB151" s="212"/>
      <c r="AC151" s="212"/>
      <c r="AD151" s="212"/>
      <c r="AE151" s="212"/>
      <c r="AF151" s="212"/>
      <c r="AG151" s="212" t="s">
        <v>118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5">
      <c r="A152" s="219"/>
      <c r="B152" s="220"/>
      <c r="C152" s="256" t="s">
        <v>298</v>
      </c>
      <c r="D152" s="223"/>
      <c r="E152" s="224"/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122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5">
      <c r="A153" s="219"/>
      <c r="B153" s="220"/>
      <c r="C153" s="256" t="s">
        <v>299</v>
      </c>
      <c r="D153" s="223"/>
      <c r="E153" s="224">
        <v>12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122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ht="20.399999999999999" outlineLevel="1" x14ac:dyDescent="0.25">
      <c r="A154" s="235">
        <v>41</v>
      </c>
      <c r="B154" s="236" t="s">
        <v>300</v>
      </c>
      <c r="C154" s="254" t="s">
        <v>301</v>
      </c>
      <c r="D154" s="237" t="s">
        <v>302</v>
      </c>
      <c r="E154" s="238">
        <v>1</v>
      </c>
      <c r="F154" s="239"/>
      <c r="G154" s="240">
        <f>ROUND(E154*F154,2)</f>
        <v>0</v>
      </c>
      <c r="H154" s="239"/>
      <c r="I154" s="240">
        <f>ROUND(E154*H154,2)</f>
        <v>0</v>
      </c>
      <c r="J154" s="239"/>
      <c r="K154" s="240">
        <f>ROUND(E154*J154,2)</f>
        <v>0</v>
      </c>
      <c r="L154" s="240">
        <v>21</v>
      </c>
      <c r="M154" s="240">
        <f>G154*(1+L154/100)</f>
        <v>0</v>
      </c>
      <c r="N154" s="238">
        <v>0</v>
      </c>
      <c r="O154" s="238">
        <f>ROUND(E154*N154,2)</f>
        <v>0</v>
      </c>
      <c r="P154" s="238">
        <v>0</v>
      </c>
      <c r="Q154" s="238">
        <f>ROUND(E154*P154,2)</f>
        <v>0</v>
      </c>
      <c r="R154" s="240" t="s">
        <v>297</v>
      </c>
      <c r="S154" s="240" t="s">
        <v>114</v>
      </c>
      <c r="T154" s="241" t="s">
        <v>115</v>
      </c>
      <c r="U154" s="222">
        <v>4.5999999999999996</v>
      </c>
      <c r="V154" s="222">
        <f>ROUND(E154*U154,2)</f>
        <v>4.5999999999999996</v>
      </c>
      <c r="W154" s="222"/>
      <c r="X154" s="222" t="s">
        <v>116</v>
      </c>
      <c r="Y154" s="222" t="s">
        <v>117</v>
      </c>
      <c r="Z154" s="212"/>
      <c r="AA154" s="212"/>
      <c r="AB154" s="212"/>
      <c r="AC154" s="212"/>
      <c r="AD154" s="212"/>
      <c r="AE154" s="212"/>
      <c r="AF154" s="212"/>
      <c r="AG154" s="212" t="s">
        <v>118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25">
      <c r="A155" s="219"/>
      <c r="B155" s="220"/>
      <c r="C155" s="256" t="s">
        <v>303</v>
      </c>
      <c r="D155" s="223"/>
      <c r="E155" s="224"/>
      <c r="F155" s="222"/>
      <c r="G155" s="222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122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5">
      <c r="A156" s="219"/>
      <c r="B156" s="220"/>
      <c r="C156" s="256" t="s">
        <v>62</v>
      </c>
      <c r="D156" s="223"/>
      <c r="E156" s="224">
        <v>1</v>
      </c>
      <c r="F156" s="222"/>
      <c r="G156" s="222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122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5">
      <c r="A157" s="235">
        <v>42</v>
      </c>
      <c r="B157" s="236" t="s">
        <v>304</v>
      </c>
      <c r="C157" s="254" t="s">
        <v>305</v>
      </c>
      <c r="D157" s="237" t="s">
        <v>302</v>
      </c>
      <c r="E157" s="238">
        <v>1</v>
      </c>
      <c r="F157" s="239"/>
      <c r="G157" s="240">
        <f>ROUND(E157*F157,2)</f>
        <v>0</v>
      </c>
      <c r="H157" s="239"/>
      <c r="I157" s="240">
        <f>ROUND(E157*H157,2)</f>
        <v>0</v>
      </c>
      <c r="J157" s="239"/>
      <c r="K157" s="240">
        <f>ROUND(E157*J157,2)</f>
        <v>0</v>
      </c>
      <c r="L157" s="240">
        <v>21</v>
      </c>
      <c r="M157" s="240">
        <f>G157*(1+L157/100)</f>
        <v>0</v>
      </c>
      <c r="N157" s="238">
        <v>0</v>
      </c>
      <c r="O157" s="238">
        <f>ROUND(E157*N157,2)</f>
        <v>0</v>
      </c>
      <c r="P157" s="238">
        <v>0.28499999999999998</v>
      </c>
      <c r="Q157" s="238">
        <f>ROUND(E157*P157,2)</f>
        <v>0.28999999999999998</v>
      </c>
      <c r="R157" s="240" t="s">
        <v>297</v>
      </c>
      <c r="S157" s="240" t="s">
        <v>114</v>
      </c>
      <c r="T157" s="241" t="s">
        <v>115</v>
      </c>
      <c r="U157" s="222">
        <v>1.8480000000000001</v>
      </c>
      <c r="V157" s="222">
        <f>ROUND(E157*U157,2)</f>
        <v>1.85</v>
      </c>
      <c r="W157" s="222"/>
      <c r="X157" s="222" t="s">
        <v>116</v>
      </c>
      <c r="Y157" s="222" t="s">
        <v>117</v>
      </c>
      <c r="Z157" s="212"/>
      <c r="AA157" s="212"/>
      <c r="AB157" s="212"/>
      <c r="AC157" s="212"/>
      <c r="AD157" s="212"/>
      <c r="AE157" s="212"/>
      <c r="AF157" s="212"/>
      <c r="AG157" s="212" t="s">
        <v>118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2" x14ac:dyDescent="0.25">
      <c r="A158" s="219"/>
      <c r="B158" s="220"/>
      <c r="C158" s="256" t="s">
        <v>298</v>
      </c>
      <c r="D158" s="223"/>
      <c r="E158" s="224"/>
      <c r="F158" s="222"/>
      <c r="G158" s="222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122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5">
      <c r="A159" s="219"/>
      <c r="B159" s="220"/>
      <c r="C159" s="256" t="s">
        <v>62</v>
      </c>
      <c r="D159" s="223"/>
      <c r="E159" s="224">
        <v>1</v>
      </c>
      <c r="F159" s="222"/>
      <c r="G159" s="222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122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5">
      <c r="A160" s="235">
        <v>43</v>
      </c>
      <c r="B160" s="236" t="s">
        <v>306</v>
      </c>
      <c r="C160" s="254" t="s">
        <v>307</v>
      </c>
      <c r="D160" s="237" t="s">
        <v>207</v>
      </c>
      <c r="E160" s="238">
        <v>480</v>
      </c>
      <c r="F160" s="239"/>
      <c r="G160" s="240">
        <f>ROUND(E160*F160,2)</f>
        <v>0</v>
      </c>
      <c r="H160" s="239"/>
      <c r="I160" s="240">
        <f>ROUND(E160*H160,2)</f>
        <v>0</v>
      </c>
      <c r="J160" s="239"/>
      <c r="K160" s="240">
        <f>ROUND(E160*J160,2)</f>
        <v>0</v>
      </c>
      <c r="L160" s="240">
        <v>21</v>
      </c>
      <c r="M160" s="240">
        <f>G160*(1+L160/100)</f>
        <v>0</v>
      </c>
      <c r="N160" s="238">
        <v>5.0000000000000002E-5</v>
      </c>
      <c r="O160" s="238">
        <f>ROUND(E160*N160,2)</f>
        <v>0.02</v>
      </c>
      <c r="P160" s="238">
        <v>0</v>
      </c>
      <c r="Q160" s="238">
        <f>ROUND(E160*P160,2)</f>
        <v>0</v>
      </c>
      <c r="R160" s="240" t="s">
        <v>297</v>
      </c>
      <c r="S160" s="240" t="s">
        <v>114</v>
      </c>
      <c r="T160" s="241" t="s">
        <v>115</v>
      </c>
      <c r="U160" s="222">
        <v>0.05</v>
      </c>
      <c r="V160" s="222">
        <f>ROUND(E160*U160,2)</f>
        <v>24</v>
      </c>
      <c r="W160" s="222"/>
      <c r="X160" s="222" t="s">
        <v>116</v>
      </c>
      <c r="Y160" s="222" t="s">
        <v>117</v>
      </c>
      <c r="Z160" s="212"/>
      <c r="AA160" s="212"/>
      <c r="AB160" s="212"/>
      <c r="AC160" s="212"/>
      <c r="AD160" s="212"/>
      <c r="AE160" s="212"/>
      <c r="AF160" s="212"/>
      <c r="AG160" s="212" t="s">
        <v>118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2" x14ac:dyDescent="0.25">
      <c r="A161" s="219"/>
      <c r="B161" s="220"/>
      <c r="C161" s="256" t="s">
        <v>308</v>
      </c>
      <c r="D161" s="223"/>
      <c r="E161" s="224"/>
      <c r="F161" s="222"/>
      <c r="G161" s="222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122</v>
      </c>
      <c r="AH161" s="212">
        <v>0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5">
      <c r="A162" s="219"/>
      <c r="B162" s="220"/>
      <c r="C162" s="256" t="s">
        <v>309</v>
      </c>
      <c r="D162" s="223"/>
      <c r="E162" s="224">
        <v>480</v>
      </c>
      <c r="F162" s="222"/>
      <c r="G162" s="222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122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5">
      <c r="A163" s="235">
        <v>44</v>
      </c>
      <c r="B163" s="236" t="s">
        <v>310</v>
      </c>
      <c r="C163" s="254" t="s">
        <v>311</v>
      </c>
      <c r="D163" s="237" t="s">
        <v>223</v>
      </c>
      <c r="E163" s="238">
        <v>2.4E-2</v>
      </c>
      <c r="F163" s="239"/>
      <c r="G163" s="240">
        <f>ROUND(E163*F163,2)</f>
        <v>0</v>
      </c>
      <c r="H163" s="239"/>
      <c r="I163" s="240">
        <f>ROUND(E163*H163,2)</f>
        <v>0</v>
      </c>
      <c r="J163" s="239"/>
      <c r="K163" s="240">
        <f>ROUND(E163*J163,2)</f>
        <v>0</v>
      </c>
      <c r="L163" s="240">
        <v>21</v>
      </c>
      <c r="M163" s="240">
        <f>G163*(1+L163/100)</f>
        <v>0</v>
      </c>
      <c r="N163" s="238">
        <v>0</v>
      </c>
      <c r="O163" s="238">
        <f>ROUND(E163*N163,2)</f>
        <v>0</v>
      </c>
      <c r="P163" s="238">
        <v>0</v>
      </c>
      <c r="Q163" s="238">
        <f>ROUND(E163*P163,2)</f>
        <v>0</v>
      </c>
      <c r="R163" s="240" t="s">
        <v>297</v>
      </c>
      <c r="S163" s="240" t="s">
        <v>114</v>
      </c>
      <c r="T163" s="241" t="s">
        <v>115</v>
      </c>
      <c r="U163" s="222">
        <v>3.327</v>
      </c>
      <c r="V163" s="222">
        <f>ROUND(E163*U163,2)</f>
        <v>0.08</v>
      </c>
      <c r="W163" s="222"/>
      <c r="X163" s="222" t="s">
        <v>293</v>
      </c>
      <c r="Y163" s="222" t="s">
        <v>117</v>
      </c>
      <c r="Z163" s="212"/>
      <c r="AA163" s="212"/>
      <c r="AB163" s="212"/>
      <c r="AC163" s="212"/>
      <c r="AD163" s="212"/>
      <c r="AE163" s="212"/>
      <c r="AF163" s="212"/>
      <c r="AG163" s="212" t="s">
        <v>294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25">
      <c r="A164" s="219"/>
      <c r="B164" s="220"/>
      <c r="C164" s="255" t="s">
        <v>312</v>
      </c>
      <c r="D164" s="243"/>
      <c r="E164" s="243"/>
      <c r="F164" s="243"/>
      <c r="G164" s="243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2"/>
      <c r="AA164" s="212"/>
      <c r="AB164" s="212"/>
      <c r="AC164" s="212"/>
      <c r="AD164" s="212"/>
      <c r="AE164" s="212"/>
      <c r="AF164" s="212"/>
      <c r="AG164" s="212" t="s">
        <v>120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x14ac:dyDescent="0.25">
      <c r="A165" s="228" t="s">
        <v>108</v>
      </c>
      <c r="B165" s="229" t="s">
        <v>74</v>
      </c>
      <c r="C165" s="253" t="s">
        <v>75</v>
      </c>
      <c r="D165" s="230"/>
      <c r="E165" s="231"/>
      <c r="F165" s="232"/>
      <c r="G165" s="232">
        <f>SUMIF(AG166:AG169,"&lt;&gt;NOR",G166:G169)</f>
        <v>0</v>
      </c>
      <c r="H165" s="232"/>
      <c r="I165" s="232">
        <f>SUM(I166:I169)</f>
        <v>0</v>
      </c>
      <c r="J165" s="232"/>
      <c r="K165" s="232">
        <f>SUM(K166:K169)</f>
        <v>0</v>
      </c>
      <c r="L165" s="232"/>
      <c r="M165" s="232">
        <f>SUM(M166:M169)</f>
        <v>0</v>
      </c>
      <c r="N165" s="231"/>
      <c r="O165" s="231">
        <f>SUM(O166:O169)</f>
        <v>0.01</v>
      </c>
      <c r="P165" s="231"/>
      <c r="Q165" s="231">
        <f>SUM(Q166:Q169)</f>
        <v>0</v>
      </c>
      <c r="R165" s="232"/>
      <c r="S165" s="232"/>
      <c r="T165" s="233"/>
      <c r="U165" s="227"/>
      <c r="V165" s="227">
        <f>SUM(V166:V169)</f>
        <v>2.25</v>
      </c>
      <c r="W165" s="227"/>
      <c r="X165" s="227"/>
      <c r="Y165" s="227"/>
      <c r="AG165" t="s">
        <v>109</v>
      </c>
    </row>
    <row r="166" spans="1:60" ht="20.399999999999999" outlineLevel="1" x14ac:dyDescent="0.25">
      <c r="A166" s="235">
        <v>45</v>
      </c>
      <c r="B166" s="236" t="s">
        <v>313</v>
      </c>
      <c r="C166" s="254" t="s">
        <v>314</v>
      </c>
      <c r="D166" s="237" t="s">
        <v>170</v>
      </c>
      <c r="E166" s="238">
        <v>15</v>
      </c>
      <c r="F166" s="239"/>
      <c r="G166" s="240">
        <f>ROUND(E166*F166,2)</f>
        <v>0</v>
      </c>
      <c r="H166" s="239"/>
      <c r="I166" s="240">
        <f>ROUND(E166*H166,2)</f>
        <v>0</v>
      </c>
      <c r="J166" s="239"/>
      <c r="K166" s="240">
        <f>ROUND(E166*J166,2)</f>
        <v>0</v>
      </c>
      <c r="L166" s="240">
        <v>21</v>
      </c>
      <c r="M166" s="240">
        <f>G166*(1+L166/100)</f>
        <v>0</v>
      </c>
      <c r="N166" s="238">
        <v>3.8000000000000002E-4</v>
      </c>
      <c r="O166" s="238">
        <f>ROUND(E166*N166,2)</f>
        <v>0.01</v>
      </c>
      <c r="P166" s="238">
        <v>0</v>
      </c>
      <c r="Q166" s="238">
        <f>ROUND(E166*P166,2)</f>
        <v>0</v>
      </c>
      <c r="R166" s="240" t="s">
        <v>315</v>
      </c>
      <c r="S166" s="240" t="s">
        <v>114</v>
      </c>
      <c r="T166" s="241" t="s">
        <v>115</v>
      </c>
      <c r="U166" s="222">
        <v>0.15</v>
      </c>
      <c r="V166" s="222">
        <f>ROUND(E166*U166,2)</f>
        <v>2.25</v>
      </c>
      <c r="W166" s="222"/>
      <c r="X166" s="222" t="s">
        <v>116</v>
      </c>
      <c r="Y166" s="222" t="s">
        <v>117</v>
      </c>
      <c r="Z166" s="212"/>
      <c r="AA166" s="212"/>
      <c r="AB166" s="212"/>
      <c r="AC166" s="212"/>
      <c r="AD166" s="212"/>
      <c r="AE166" s="212"/>
      <c r="AF166" s="212"/>
      <c r="AG166" s="212" t="s">
        <v>118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25">
      <c r="A167" s="219"/>
      <c r="B167" s="220"/>
      <c r="C167" s="255" t="s">
        <v>316</v>
      </c>
      <c r="D167" s="243"/>
      <c r="E167" s="243"/>
      <c r="F167" s="243"/>
      <c r="G167" s="243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120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5">
      <c r="A168" s="219"/>
      <c r="B168" s="220"/>
      <c r="C168" s="256" t="s">
        <v>317</v>
      </c>
      <c r="D168" s="223"/>
      <c r="E168" s="224"/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22"/>
      <c r="Z168" s="212"/>
      <c r="AA168" s="212"/>
      <c r="AB168" s="212"/>
      <c r="AC168" s="212"/>
      <c r="AD168" s="212"/>
      <c r="AE168" s="212"/>
      <c r="AF168" s="212"/>
      <c r="AG168" s="212" t="s">
        <v>122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5">
      <c r="A169" s="219"/>
      <c r="B169" s="220"/>
      <c r="C169" s="256" t="s">
        <v>318</v>
      </c>
      <c r="D169" s="223"/>
      <c r="E169" s="224">
        <v>15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122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x14ac:dyDescent="0.25">
      <c r="A170" s="228" t="s">
        <v>108</v>
      </c>
      <c r="B170" s="229" t="s">
        <v>76</v>
      </c>
      <c r="C170" s="253" t="s">
        <v>77</v>
      </c>
      <c r="D170" s="230"/>
      <c r="E170" s="231"/>
      <c r="F170" s="232"/>
      <c r="G170" s="232">
        <f>SUMIF(AG171:AG184,"&lt;&gt;NOR",G171:G184)</f>
        <v>0</v>
      </c>
      <c r="H170" s="232"/>
      <c r="I170" s="232">
        <f>SUM(I171:I184)</f>
        <v>0</v>
      </c>
      <c r="J170" s="232"/>
      <c r="K170" s="232">
        <f>SUM(K171:K184)</f>
        <v>0</v>
      </c>
      <c r="L170" s="232"/>
      <c r="M170" s="232">
        <f>SUM(M171:M184)</f>
        <v>0</v>
      </c>
      <c r="N170" s="231"/>
      <c r="O170" s="231">
        <f>SUM(O171:O184)</f>
        <v>0</v>
      </c>
      <c r="P170" s="231"/>
      <c r="Q170" s="231">
        <f>SUM(Q171:Q184)</f>
        <v>0</v>
      </c>
      <c r="R170" s="232"/>
      <c r="S170" s="232"/>
      <c r="T170" s="233"/>
      <c r="U170" s="227"/>
      <c r="V170" s="227">
        <f>SUM(V171:V184)</f>
        <v>3.15</v>
      </c>
      <c r="W170" s="227"/>
      <c r="X170" s="227"/>
      <c r="Y170" s="227"/>
      <c r="AG170" t="s">
        <v>109</v>
      </c>
    </row>
    <row r="171" spans="1:60" outlineLevel="1" x14ac:dyDescent="0.25">
      <c r="A171" s="235">
        <v>46</v>
      </c>
      <c r="B171" s="236" t="s">
        <v>319</v>
      </c>
      <c r="C171" s="254" t="s">
        <v>320</v>
      </c>
      <c r="D171" s="237" t="s">
        <v>223</v>
      </c>
      <c r="E171" s="238">
        <v>8.2720000000000002</v>
      </c>
      <c r="F171" s="239"/>
      <c r="G171" s="240">
        <f>ROUND(E171*F171,2)</f>
        <v>0</v>
      </c>
      <c r="H171" s="239"/>
      <c r="I171" s="240">
        <f>ROUND(E171*H171,2)</f>
        <v>0</v>
      </c>
      <c r="J171" s="239"/>
      <c r="K171" s="240">
        <f>ROUND(E171*J171,2)</f>
        <v>0</v>
      </c>
      <c r="L171" s="240">
        <v>21</v>
      </c>
      <c r="M171" s="240">
        <f>G171*(1+L171/100)</f>
        <v>0</v>
      </c>
      <c r="N171" s="238">
        <v>0</v>
      </c>
      <c r="O171" s="238">
        <f>ROUND(E171*N171,2)</f>
        <v>0</v>
      </c>
      <c r="P171" s="238">
        <v>0</v>
      </c>
      <c r="Q171" s="238">
        <f>ROUND(E171*P171,2)</f>
        <v>0</v>
      </c>
      <c r="R171" s="240" t="s">
        <v>239</v>
      </c>
      <c r="S171" s="240" t="s">
        <v>114</v>
      </c>
      <c r="T171" s="241" t="s">
        <v>115</v>
      </c>
      <c r="U171" s="222">
        <v>0.1</v>
      </c>
      <c r="V171" s="222">
        <f>ROUND(E171*U171,2)</f>
        <v>0.83</v>
      </c>
      <c r="W171" s="222"/>
      <c r="X171" s="222" t="s">
        <v>116</v>
      </c>
      <c r="Y171" s="222" t="s">
        <v>117</v>
      </c>
      <c r="Z171" s="212"/>
      <c r="AA171" s="212"/>
      <c r="AB171" s="212"/>
      <c r="AC171" s="212"/>
      <c r="AD171" s="212"/>
      <c r="AE171" s="212"/>
      <c r="AF171" s="212"/>
      <c r="AG171" s="212" t="s">
        <v>118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2" x14ac:dyDescent="0.25">
      <c r="A172" s="219"/>
      <c r="B172" s="220"/>
      <c r="C172" s="255" t="s">
        <v>321</v>
      </c>
      <c r="D172" s="243"/>
      <c r="E172" s="243"/>
      <c r="F172" s="243"/>
      <c r="G172" s="243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120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2" x14ac:dyDescent="0.25">
      <c r="A173" s="219"/>
      <c r="B173" s="220"/>
      <c r="C173" s="256" t="s">
        <v>322</v>
      </c>
      <c r="D173" s="223"/>
      <c r="E173" s="224">
        <v>8.2720000000000002</v>
      </c>
      <c r="F173" s="222"/>
      <c r="G173" s="222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122</v>
      </c>
      <c r="AH173" s="212">
        <v>5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ht="20.399999999999999" outlineLevel="1" x14ac:dyDescent="0.25">
      <c r="A174" s="235">
        <v>47</v>
      </c>
      <c r="B174" s="236" t="s">
        <v>323</v>
      </c>
      <c r="C174" s="254" t="s">
        <v>324</v>
      </c>
      <c r="D174" s="237" t="s">
        <v>223</v>
      </c>
      <c r="E174" s="238">
        <v>8.2720000000000002</v>
      </c>
      <c r="F174" s="239"/>
      <c r="G174" s="240">
        <f>ROUND(E174*F174,2)</f>
        <v>0</v>
      </c>
      <c r="H174" s="239"/>
      <c r="I174" s="240">
        <f>ROUND(E174*H174,2)</f>
        <v>0</v>
      </c>
      <c r="J174" s="239"/>
      <c r="K174" s="240">
        <f>ROUND(E174*J174,2)</f>
        <v>0</v>
      </c>
      <c r="L174" s="240">
        <v>21</v>
      </c>
      <c r="M174" s="240">
        <f>G174*(1+L174/100)</f>
        <v>0</v>
      </c>
      <c r="N174" s="238">
        <v>0</v>
      </c>
      <c r="O174" s="238">
        <f>ROUND(E174*N174,2)</f>
        <v>0</v>
      </c>
      <c r="P174" s="238">
        <v>0</v>
      </c>
      <c r="Q174" s="238">
        <f>ROUND(E174*P174,2)</f>
        <v>0</v>
      </c>
      <c r="R174" s="240" t="s">
        <v>325</v>
      </c>
      <c r="S174" s="240" t="s">
        <v>114</v>
      </c>
      <c r="T174" s="241" t="s">
        <v>115</v>
      </c>
      <c r="U174" s="222">
        <v>0.02</v>
      </c>
      <c r="V174" s="222">
        <f>ROUND(E174*U174,2)</f>
        <v>0.17</v>
      </c>
      <c r="W174" s="222"/>
      <c r="X174" s="222" t="s">
        <v>116</v>
      </c>
      <c r="Y174" s="222" t="s">
        <v>117</v>
      </c>
      <c r="Z174" s="212"/>
      <c r="AA174" s="212"/>
      <c r="AB174" s="212"/>
      <c r="AC174" s="212"/>
      <c r="AD174" s="212"/>
      <c r="AE174" s="212"/>
      <c r="AF174" s="212"/>
      <c r="AG174" s="212" t="s">
        <v>118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2" x14ac:dyDescent="0.25">
      <c r="A175" s="219"/>
      <c r="B175" s="220"/>
      <c r="C175" s="255" t="s">
        <v>326</v>
      </c>
      <c r="D175" s="243"/>
      <c r="E175" s="243"/>
      <c r="F175" s="243"/>
      <c r="G175" s="243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120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2" x14ac:dyDescent="0.25">
      <c r="A176" s="219"/>
      <c r="B176" s="220"/>
      <c r="C176" s="256" t="s">
        <v>327</v>
      </c>
      <c r="D176" s="223"/>
      <c r="E176" s="224">
        <v>8.2720000000000002</v>
      </c>
      <c r="F176" s="222"/>
      <c r="G176" s="222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122</v>
      </c>
      <c r="AH176" s="212">
        <v>5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5">
      <c r="A177" s="235">
        <v>48</v>
      </c>
      <c r="B177" s="236" t="s">
        <v>328</v>
      </c>
      <c r="C177" s="254" t="s">
        <v>329</v>
      </c>
      <c r="D177" s="237" t="s">
        <v>223</v>
      </c>
      <c r="E177" s="238">
        <v>206.8</v>
      </c>
      <c r="F177" s="239"/>
      <c r="G177" s="240">
        <f>ROUND(E177*F177,2)</f>
        <v>0</v>
      </c>
      <c r="H177" s="239"/>
      <c r="I177" s="240">
        <f>ROUND(E177*H177,2)</f>
        <v>0</v>
      </c>
      <c r="J177" s="239"/>
      <c r="K177" s="240">
        <f>ROUND(E177*J177,2)</f>
        <v>0</v>
      </c>
      <c r="L177" s="240">
        <v>21</v>
      </c>
      <c r="M177" s="240">
        <f>G177*(1+L177/100)</f>
        <v>0</v>
      </c>
      <c r="N177" s="238">
        <v>0</v>
      </c>
      <c r="O177" s="238">
        <f>ROUND(E177*N177,2)</f>
        <v>0</v>
      </c>
      <c r="P177" s="238">
        <v>0</v>
      </c>
      <c r="Q177" s="238">
        <f>ROUND(E177*P177,2)</f>
        <v>0</v>
      </c>
      <c r="R177" s="240" t="s">
        <v>325</v>
      </c>
      <c r="S177" s="240" t="s">
        <v>114</v>
      </c>
      <c r="T177" s="241" t="s">
        <v>115</v>
      </c>
      <c r="U177" s="222">
        <v>0.01</v>
      </c>
      <c r="V177" s="222">
        <f>ROUND(E177*U177,2)</f>
        <v>2.0699999999999998</v>
      </c>
      <c r="W177" s="222"/>
      <c r="X177" s="222" t="s">
        <v>116</v>
      </c>
      <c r="Y177" s="222" t="s">
        <v>117</v>
      </c>
      <c r="Z177" s="212"/>
      <c r="AA177" s="212"/>
      <c r="AB177" s="212"/>
      <c r="AC177" s="212"/>
      <c r="AD177" s="212"/>
      <c r="AE177" s="212"/>
      <c r="AF177" s="212"/>
      <c r="AG177" s="212" t="s">
        <v>118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2" x14ac:dyDescent="0.25">
      <c r="A178" s="219"/>
      <c r="B178" s="220"/>
      <c r="C178" s="255" t="s">
        <v>326</v>
      </c>
      <c r="D178" s="243"/>
      <c r="E178" s="243"/>
      <c r="F178" s="243"/>
      <c r="G178" s="243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120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2" x14ac:dyDescent="0.25">
      <c r="A179" s="219"/>
      <c r="B179" s="220"/>
      <c r="C179" s="256" t="s">
        <v>330</v>
      </c>
      <c r="D179" s="223"/>
      <c r="E179" s="224">
        <v>206.8</v>
      </c>
      <c r="F179" s="222"/>
      <c r="G179" s="222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122</v>
      </c>
      <c r="AH179" s="212">
        <v>5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ht="20.399999999999999" outlineLevel="1" x14ac:dyDescent="0.25">
      <c r="A180" s="235">
        <v>49</v>
      </c>
      <c r="B180" s="236" t="s">
        <v>331</v>
      </c>
      <c r="C180" s="254" t="s">
        <v>332</v>
      </c>
      <c r="D180" s="237" t="s">
        <v>223</v>
      </c>
      <c r="E180" s="238">
        <v>8.2720000000000002</v>
      </c>
      <c r="F180" s="239"/>
      <c r="G180" s="240">
        <f>ROUND(E180*F180,2)</f>
        <v>0</v>
      </c>
      <c r="H180" s="239"/>
      <c r="I180" s="240">
        <f>ROUND(E180*H180,2)</f>
        <v>0</v>
      </c>
      <c r="J180" s="239"/>
      <c r="K180" s="240">
        <f>ROUND(E180*J180,2)</f>
        <v>0</v>
      </c>
      <c r="L180" s="240">
        <v>21</v>
      </c>
      <c r="M180" s="240">
        <f>G180*(1+L180/100)</f>
        <v>0</v>
      </c>
      <c r="N180" s="238">
        <v>0</v>
      </c>
      <c r="O180" s="238">
        <f>ROUND(E180*N180,2)</f>
        <v>0</v>
      </c>
      <c r="P180" s="238">
        <v>0</v>
      </c>
      <c r="Q180" s="238">
        <f>ROUND(E180*P180,2)</f>
        <v>0</v>
      </c>
      <c r="R180" s="240" t="s">
        <v>333</v>
      </c>
      <c r="S180" s="240" t="s">
        <v>114</v>
      </c>
      <c r="T180" s="241" t="s">
        <v>115</v>
      </c>
      <c r="U180" s="222">
        <v>0</v>
      </c>
      <c r="V180" s="222">
        <f>ROUND(E180*U180,2)</f>
        <v>0</v>
      </c>
      <c r="W180" s="222"/>
      <c r="X180" s="222" t="s">
        <v>116</v>
      </c>
      <c r="Y180" s="222" t="s">
        <v>117</v>
      </c>
      <c r="Z180" s="212"/>
      <c r="AA180" s="212"/>
      <c r="AB180" s="212"/>
      <c r="AC180" s="212"/>
      <c r="AD180" s="212"/>
      <c r="AE180" s="212"/>
      <c r="AF180" s="212"/>
      <c r="AG180" s="212" t="s">
        <v>118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2" x14ac:dyDescent="0.25">
      <c r="A181" s="219"/>
      <c r="B181" s="220"/>
      <c r="C181" s="256" t="s">
        <v>327</v>
      </c>
      <c r="D181" s="223"/>
      <c r="E181" s="224">
        <v>8.2720000000000002</v>
      </c>
      <c r="F181" s="222"/>
      <c r="G181" s="222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122</v>
      </c>
      <c r="AH181" s="212">
        <v>5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5">
      <c r="A182" s="235">
        <v>50</v>
      </c>
      <c r="B182" s="236" t="s">
        <v>334</v>
      </c>
      <c r="C182" s="254" t="s">
        <v>335</v>
      </c>
      <c r="D182" s="237" t="s">
        <v>223</v>
      </c>
      <c r="E182" s="238">
        <v>8.2720000000000002</v>
      </c>
      <c r="F182" s="239"/>
      <c r="G182" s="240">
        <f>ROUND(E182*F182,2)</f>
        <v>0</v>
      </c>
      <c r="H182" s="239"/>
      <c r="I182" s="240">
        <f>ROUND(E182*H182,2)</f>
        <v>0</v>
      </c>
      <c r="J182" s="239"/>
      <c r="K182" s="240">
        <f>ROUND(E182*J182,2)</f>
        <v>0</v>
      </c>
      <c r="L182" s="240">
        <v>21</v>
      </c>
      <c r="M182" s="240">
        <f>G182*(1+L182/100)</f>
        <v>0</v>
      </c>
      <c r="N182" s="238">
        <v>0</v>
      </c>
      <c r="O182" s="238">
        <f>ROUND(E182*N182,2)</f>
        <v>0</v>
      </c>
      <c r="P182" s="238">
        <v>0</v>
      </c>
      <c r="Q182" s="238">
        <f>ROUND(E182*P182,2)</f>
        <v>0</v>
      </c>
      <c r="R182" s="240" t="s">
        <v>336</v>
      </c>
      <c r="S182" s="240" t="s">
        <v>114</v>
      </c>
      <c r="T182" s="241" t="s">
        <v>115</v>
      </c>
      <c r="U182" s="222">
        <v>0.01</v>
      </c>
      <c r="V182" s="222">
        <f>ROUND(E182*U182,2)</f>
        <v>0.08</v>
      </c>
      <c r="W182" s="222"/>
      <c r="X182" s="222" t="s">
        <v>116</v>
      </c>
      <c r="Y182" s="222" t="s">
        <v>117</v>
      </c>
      <c r="Z182" s="212"/>
      <c r="AA182" s="212"/>
      <c r="AB182" s="212"/>
      <c r="AC182" s="212"/>
      <c r="AD182" s="212"/>
      <c r="AE182" s="212"/>
      <c r="AF182" s="212"/>
      <c r="AG182" s="212" t="s">
        <v>118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2" x14ac:dyDescent="0.25">
      <c r="A183" s="219"/>
      <c r="B183" s="220"/>
      <c r="C183" s="255" t="s">
        <v>337</v>
      </c>
      <c r="D183" s="243"/>
      <c r="E183" s="243"/>
      <c r="F183" s="243"/>
      <c r="G183" s="243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120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2" x14ac:dyDescent="0.25">
      <c r="A184" s="219"/>
      <c r="B184" s="220"/>
      <c r="C184" s="256" t="s">
        <v>327</v>
      </c>
      <c r="D184" s="223"/>
      <c r="E184" s="224">
        <v>8.2720000000000002</v>
      </c>
      <c r="F184" s="222"/>
      <c r="G184" s="222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122</v>
      </c>
      <c r="AH184" s="212">
        <v>5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x14ac:dyDescent="0.25">
      <c r="A185" s="228" t="s">
        <v>108</v>
      </c>
      <c r="B185" s="229" t="s">
        <v>79</v>
      </c>
      <c r="C185" s="253" t="s">
        <v>27</v>
      </c>
      <c r="D185" s="230"/>
      <c r="E185" s="231"/>
      <c r="F185" s="232"/>
      <c r="G185" s="232">
        <f>SUMIF(AG186:AG204,"&lt;&gt;NOR",G186:G204)</f>
        <v>0</v>
      </c>
      <c r="H185" s="232"/>
      <c r="I185" s="232">
        <f>SUM(I186:I204)</f>
        <v>0</v>
      </c>
      <c r="J185" s="232"/>
      <c r="K185" s="232">
        <f>SUM(K186:K204)</f>
        <v>0</v>
      </c>
      <c r="L185" s="232"/>
      <c r="M185" s="232">
        <f>SUM(M186:M204)</f>
        <v>0</v>
      </c>
      <c r="N185" s="231"/>
      <c r="O185" s="231">
        <f>SUM(O186:O204)</f>
        <v>0</v>
      </c>
      <c r="P185" s="231"/>
      <c r="Q185" s="231">
        <f>SUM(Q186:Q204)</f>
        <v>0</v>
      </c>
      <c r="R185" s="232"/>
      <c r="S185" s="232"/>
      <c r="T185" s="233"/>
      <c r="U185" s="227"/>
      <c r="V185" s="227">
        <f>SUM(V186:V204)</f>
        <v>0</v>
      </c>
      <c r="W185" s="227"/>
      <c r="X185" s="227"/>
      <c r="Y185" s="227"/>
      <c r="AG185" t="s">
        <v>109</v>
      </c>
    </row>
    <row r="186" spans="1:60" outlineLevel="1" x14ac:dyDescent="0.25">
      <c r="A186" s="235">
        <v>51</v>
      </c>
      <c r="B186" s="236" t="s">
        <v>338</v>
      </c>
      <c r="C186" s="254" t="s">
        <v>339</v>
      </c>
      <c r="D186" s="237" t="s">
        <v>340</v>
      </c>
      <c r="E186" s="238">
        <v>1</v>
      </c>
      <c r="F186" s="239"/>
      <c r="G186" s="240">
        <f>ROUND(E186*F186,2)</f>
        <v>0</v>
      </c>
      <c r="H186" s="239"/>
      <c r="I186" s="240">
        <f>ROUND(E186*H186,2)</f>
        <v>0</v>
      </c>
      <c r="J186" s="239"/>
      <c r="K186" s="240">
        <f>ROUND(E186*J186,2)</f>
        <v>0</v>
      </c>
      <c r="L186" s="240">
        <v>21</v>
      </c>
      <c r="M186" s="240">
        <f>G186*(1+L186/100)</f>
        <v>0</v>
      </c>
      <c r="N186" s="238">
        <v>0</v>
      </c>
      <c r="O186" s="238">
        <f>ROUND(E186*N186,2)</f>
        <v>0</v>
      </c>
      <c r="P186" s="238">
        <v>0</v>
      </c>
      <c r="Q186" s="238">
        <f>ROUND(E186*P186,2)</f>
        <v>0</v>
      </c>
      <c r="R186" s="240"/>
      <c r="S186" s="240" t="s">
        <v>114</v>
      </c>
      <c r="T186" s="241" t="s">
        <v>248</v>
      </c>
      <c r="U186" s="222">
        <v>0</v>
      </c>
      <c r="V186" s="222">
        <f>ROUND(E186*U186,2)</f>
        <v>0</v>
      </c>
      <c r="W186" s="222"/>
      <c r="X186" s="222" t="s">
        <v>341</v>
      </c>
      <c r="Y186" s="222" t="s">
        <v>117</v>
      </c>
      <c r="Z186" s="212"/>
      <c r="AA186" s="212"/>
      <c r="AB186" s="212"/>
      <c r="AC186" s="212"/>
      <c r="AD186" s="212"/>
      <c r="AE186" s="212"/>
      <c r="AF186" s="212"/>
      <c r="AG186" s="212" t="s">
        <v>342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2" x14ac:dyDescent="0.25">
      <c r="A187" s="219"/>
      <c r="B187" s="220"/>
      <c r="C187" s="259" t="s">
        <v>343</v>
      </c>
      <c r="D187" s="245"/>
      <c r="E187" s="245"/>
      <c r="F187" s="245"/>
      <c r="G187" s="245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196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42" t="str">
        <f>C187</f>
        <v>Zaměření a vytýčení stávajících inženýrských sítí v místě stavby z hlediska jejich ochrany při provádění stavby.</v>
      </c>
      <c r="BB187" s="212"/>
      <c r="BC187" s="212"/>
      <c r="BD187" s="212"/>
      <c r="BE187" s="212"/>
      <c r="BF187" s="212"/>
      <c r="BG187" s="212"/>
      <c r="BH187" s="212"/>
    </row>
    <row r="188" spans="1:60" outlineLevel="2" x14ac:dyDescent="0.25">
      <c r="A188" s="219"/>
      <c r="B188" s="220"/>
      <c r="C188" s="256" t="s">
        <v>344</v>
      </c>
      <c r="D188" s="223"/>
      <c r="E188" s="224"/>
      <c r="F188" s="222"/>
      <c r="G188" s="222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122</v>
      </c>
      <c r="AH188" s="212">
        <v>0</v>
      </c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5">
      <c r="A189" s="219"/>
      <c r="B189" s="220"/>
      <c r="C189" s="256" t="s">
        <v>345</v>
      </c>
      <c r="D189" s="223"/>
      <c r="E189" s="224"/>
      <c r="F189" s="222"/>
      <c r="G189" s="222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122</v>
      </c>
      <c r="AH189" s="212">
        <v>0</v>
      </c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5">
      <c r="A190" s="219"/>
      <c r="B190" s="220"/>
      <c r="C190" s="256" t="s">
        <v>346</v>
      </c>
      <c r="D190" s="223"/>
      <c r="E190" s="224"/>
      <c r="F190" s="222"/>
      <c r="G190" s="222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22"/>
      <c r="Z190" s="212"/>
      <c r="AA190" s="212"/>
      <c r="AB190" s="212"/>
      <c r="AC190" s="212"/>
      <c r="AD190" s="212"/>
      <c r="AE190" s="212"/>
      <c r="AF190" s="212"/>
      <c r="AG190" s="212" t="s">
        <v>122</v>
      </c>
      <c r="AH190" s="212">
        <v>0</v>
      </c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3" x14ac:dyDescent="0.25">
      <c r="A191" s="219"/>
      <c r="B191" s="220"/>
      <c r="C191" s="256" t="s">
        <v>347</v>
      </c>
      <c r="D191" s="223"/>
      <c r="E191" s="224"/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122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5">
      <c r="A192" s="219"/>
      <c r="B192" s="220"/>
      <c r="C192" s="256" t="s">
        <v>62</v>
      </c>
      <c r="D192" s="223"/>
      <c r="E192" s="224">
        <v>1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122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5">
      <c r="A193" s="235">
        <v>52</v>
      </c>
      <c r="B193" s="236" t="s">
        <v>348</v>
      </c>
      <c r="C193" s="254" t="s">
        <v>349</v>
      </c>
      <c r="D193" s="237" t="s">
        <v>340</v>
      </c>
      <c r="E193" s="238">
        <v>1</v>
      </c>
      <c r="F193" s="239"/>
      <c r="G193" s="240">
        <f>ROUND(E193*F193,2)</f>
        <v>0</v>
      </c>
      <c r="H193" s="239"/>
      <c r="I193" s="240">
        <f>ROUND(E193*H193,2)</f>
        <v>0</v>
      </c>
      <c r="J193" s="239"/>
      <c r="K193" s="240">
        <f>ROUND(E193*J193,2)</f>
        <v>0</v>
      </c>
      <c r="L193" s="240">
        <v>21</v>
      </c>
      <c r="M193" s="240">
        <f>G193*(1+L193/100)</f>
        <v>0</v>
      </c>
      <c r="N193" s="238">
        <v>0</v>
      </c>
      <c r="O193" s="238">
        <f>ROUND(E193*N193,2)</f>
        <v>0</v>
      </c>
      <c r="P193" s="238">
        <v>0</v>
      </c>
      <c r="Q193" s="238">
        <f>ROUND(E193*P193,2)</f>
        <v>0</v>
      </c>
      <c r="R193" s="240"/>
      <c r="S193" s="240" t="s">
        <v>114</v>
      </c>
      <c r="T193" s="241" t="s">
        <v>248</v>
      </c>
      <c r="U193" s="222">
        <v>0</v>
      </c>
      <c r="V193" s="222">
        <f>ROUND(E193*U193,2)</f>
        <v>0</v>
      </c>
      <c r="W193" s="222"/>
      <c r="X193" s="222" t="s">
        <v>341</v>
      </c>
      <c r="Y193" s="222" t="s">
        <v>117</v>
      </c>
      <c r="Z193" s="212"/>
      <c r="AA193" s="212"/>
      <c r="AB193" s="212"/>
      <c r="AC193" s="212"/>
      <c r="AD193" s="212"/>
      <c r="AE193" s="212"/>
      <c r="AF193" s="212"/>
      <c r="AG193" s="212" t="s">
        <v>342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outlineLevel="2" x14ac:dyDescent="0.25">
      <c r="A194" s="219"/>
      <c r="B194" s="220"/>
      <c r="C194" s="259" t="s">
        <v>350</v>
      </c>
      <c r="D194" s="245"/>
      <c r="E194" s="245"/>
      <c r="F194" s="245"/>
      <c r="G194" s="245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196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2" x14ac:dyDescent="0.25">
      <c r="A195" s="219"/>
      <c r="B195" s="220"/>
      <c r="C195" s="256" t="s">
        <v>344</v>
      </c>
      <c r="D195" s="223"/>
      <c r="E195" s="224"/>
      <c r="F195" s="222"/>
      <c r="G195" s="222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2"/>
      <c r="AA195" s="212"/>
      <c r="AB195" s="212"/>
      <c r="AC195" s="212"/>
      <c r="AD195" s="212"/>
      <c r="AE195" s="212"/>
      <c r="AF195" s="212"/>
      <c r="AG195" s="212" t="s">
        <v>122</v>
      </c>
      <c r="AH195" s="212">
        <v>0</v>
      </c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5">
      <c r="A196" s="219"/>
      <c r="B196" s="220"/>
      <c r="C196" s="256" t="s">
        <v>351</v>
      </c>
      <c r="D196" s="223"/>
      <c r="E196" s="224"/>
      <c r="F196" s="222"/>
      <c r="G196" s="222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122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5">
      <c r="A197" s="219"/>
      <c r="B197" s="220"/>
      <c r="C197" s="256" t="s">
        <v>352</v>
      </c>
      <c r="D197" s="223"/>
      <c r="E197" s="224"/>
      <c r="F197" s="222"/>
      <c r="G197" s="222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122</v>
      </c>
      <c r="AH197" s="212">
        <v>0</v>
      </c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5">
      <c r="A198" s="219"/>
      <c r="B198" s="220"/>
      <c r="C198" s="256" t="s">
        <v>62</v>
      </c>
      <c r="D198" s="223"/>
      <c r="E198" s="224">
        <v>1</v>
      </c>
      <c r="F198" s="222"/>
      <c r="G198" s="222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122</v>
      </c>
      <c r="AH198" s="212">
        <v>0</v>
      </c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1" x14ac:dyDescent="0.25">
      <c r="A199" s="235">
        <v>53</v>
      </c>
      <c r="B199" s="236" t="s">
        <v>353</v>
      </c>
      <c r="C199" s="254" t="s">
        <v>354</v>
      </c>
      <c r="D199" s="237" t="s">
        <v>340</v>
      </c>
      <c r="E199" s="238">
        <v>1</v>
      </c>
      <c r="F199" s="239"/>
      <c r="G199" s="240">
        <f>ROUND(E199*F199,2)</f>
        <v>0</v>
      </c>
      <c r="H199" s="239"/>
      <c r="I199" s="240">
        <f>ROUND(E199*H199,2)</f>
        <v>0</v>
      </c>
      <c r="J199" s="239"/>
      <c r="K199" s="240">
        <f>ROUND(E199*J199,2)</f>
        <v>0</v>
      </c>
      <c r="L199" s="240">
        <v>21</v>
      </c>
      <c r="M199" s="240">
        <f>G199*(1+L199/100)</f>
        <v>0</v>
      </c>
      <c r="N199" s="238">
        <v>0</v>
      </c>
      <c r="O199" s="238">
        <f>ROUND(E199*N199,2)</f>
        <v>0</v>
      </c>
      <c r="P199" s="238">
        <v>0</v>
      </c>
      <c r="Q199" s="238">
        <f>ROUND(E199*P199,2)</f>
        <v>0</v>
      </c>
      <c r="R199" s="240"/>
      <c r="S199" s="240" t="s">
        <v>114</v>
      </c>
      <c r="T199" s="241" t="s">
        <v>248</v>
      </c>
      <c r="U199" s="222">
        <v>0</v>
      </c>
      <c r="V199" s="222">
        <f>ROUND(E199*U199,2)</f>
        <v>0</v>
      </c>
      <c r="W199" s="222"/>
      <c r="X199" s="222" t="s">
        <v>341</v>
      </c>
      <c r="Y199" s="222" t="s">
        <v>117</v>
      </c>
      <c r="Z199" s="212"/>
      <c r="AA199" s="212"/>
      <c r="AB199" s="212"/>
      <c r="AC199" s="212"/>
      <c r="AD199" s="212"/>
      <c r="AE199" s="212"/>
      <c r="AF199" s="212"/>
      <c r="AG199" s="212" t="s">
        <v>342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1" outlineLevel="2" x14ac:dyDescent="0.25">
      <c r="A200" s="219"/>
      <c r="B200" s="220"/>
      <c r="C200" s="259" t="s">
        <v>355</v>
      </c>
      <c r="D200" s="245"/>
      <c r="E200" s="245"/>
      <c r="F200" s="245"/>
      <c r="G200" s="245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196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42" t="str">
        <f>C200</f>
        <v>Náklady zhotovitele, související s prováděním zkoušek a revizí předepsaných technickými normami nebo objednatelem a které jsou pro provedení díla nezbytné.</v>
      </c>
      <c r="BB200" s="212"/>
      <c r="BC200" s="212"/>
      <c r="BD200" s="212"/>
      <c r="BE200" s="212"/>
      <c r="BF200" s="212"/>
      <c r="BG200" s="212"/>
      <c r="BH200" s="212"/>
    </row>
    <row r="201" spans="1:60" outlineLevel="2" x14ac:dyDescent="0.25">
      <c r="A201" s="219"/>
      <c r="B201" s="220"/>
      <c r="C201" s="256" t="s">
        <v>344</v>
      </c>
      <c r="D201" s="223"/>
      <c r="E201" s="224"/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122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5">
      <c r="A202" s="219"/>
      <c r="B202" s="220"/>
      <c r="C202" s="256" t="s">
        <v>356</v>
      </c>
      <c r="D202" s="223"/>
      <c r="E202" s="224"/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2"/>
      <c r="AA202" s="212"/>
      <c r="AB202" s="212"/>
      <c r="AC202" s="212"/>
      <c r="AD202" s="212"/>
      <c r="AE202" s="212"/>
      <c r="AF202" s="212"/>
      <c r="AG202" s="212" t="s">
        <v>122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3" x14ac:dyDescent="0.25">
      <c r="A203" s="219"/>
      <c r="B203" s="220"/>
      <c r="C203" s="256" t="s">
        <v>357</v>
      </c>
      <c r="D203" s="223"/>
      <c r="E203" s="224"/>
      <c r="F203" s="222"/>
      <c r="G203" s="222"/>
      <c r="H203" s="222"/>
      <c r="I203" s="222"/>
      <c r="J203" s="222"/>
      <c r="K203" s="222"/>
      <c r="L203" s="222"/>
      <c r="M203" s="222"/>
      <c r="N203" s="221"/>
      <c r="O203" s="221"/>
      <c r="P203" s="221"/>
      <c r="Q203" s="221"/>
      <c r="R203" s="222"/>
      <c r="S203" s="222"/>
      <c r="T203" s="222"/>
      <c r="U203" s="222"/>
      <c r="V203" s="222"/>
      <c r="W203" s="222"/>
      <c r="X203" s="222"/>
      <c r="Y203" s="222"/>
      <c r="Z203" s="212"/>
      <c r="AA203" s="212"/>
      <c r="AB203" s="212"/>
      <c r="AC203" s="212"/>
      <c r="AD203" s="212"/>
      <c r="AE203" s="212"/>
      <c r="AF203" s="212"/>
      <c r="AG203" s="212" t="s">
        <v>122</v>
      </c>
      <c r="AH203" s="212">
        <v>0</v>
      </c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3" x14ac:dyDescent="0.25">
      <c r="A204" s="219"/>
      <c r="B204" s="220"/>
      <c r="C204" s="256" t="s">
        <v>62</v>
      </c>
      <c r="D204" s="223"/>
      <c r="E204" s="224">
        <v>1</v>
      </c>
      <c r="F204" s="222"/>
      <c r="G204" s="222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2"/>
      <c r="AA204" s="212"/>
      <c r="AB204" s="212"/>
      <c r="AC204" s="212"/>
      <c r="AD204" s="212"/>
      <c r="AE204" s="212"/>
      <c r="AF204" s="212"/>
      <c r="AG204" s="212" t="s">
        <v>122</v>
      </c>
      <c r="AH204" s="212">
        <v>0</v>
      </c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x14ac:dyDescent="0.25">
      <c r="A205" s="3"/>
      <c r="B205" s="4"/>
      <c r="C205" s="261"/>
      <c r="D205" s="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AE205">
        <v>15</v>
      </c>
      <c r="AF205">
        <v>21</v>
      </c>
      <c r="AG205" t="s">
        <v>94</v>
      </c>
    </row>
    <row r="206" spans="1:60" x14ac:dyDescent="0.25">
      <c r="A206" s="215"/>
      <c r="B206" s="216" t="s">
        <v>29</v>
      </c>
      <c r="C206" s="262"/>
      <c r="D206" s="217"/>
      <c r="E206" s="218"/>
      <c r="F206" s="218"/>
      <c r="G206" s="234">
        <f>G8+G87+G96+G106+G148+G150+G165+G170+G185</f>
        <v>0</v>
      </c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AE206">
        <f>SUMIF(L7:L204,AE205,G7:G204)</f>
        <v>0</v>
      </c>
      <c r="AF206">
        <f>SUMIF(L7:L204,AF205,G7:G204)</f>
        <v>0</v>
      </c>
      <c r="AG206" t="s">
        <v>358</v>
      </c>
    </row>
    <row r="207" spans="1:60" x14ac:dyDescent="0.25">
      <c r="C207" s="263"/>
      <c r="D207" s="10"/>
      <c r="AG207" t="s">
        <v>359</v>
      </c>
    </row>
    <row r="208" spans="1:60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TFTdNM9TvG7sv20iSCEhySwkKn+TX1OkzUVj8JSt08P14i4rqDLm252WKpk7aCnIDZMK7VsPSU+OCAo5PEAxsA==" saltValue="xJFzbGZ/9BtX46M2eILU0A==" spinCount="100000" sheet="1" formatRows="0"/>
  <mergeCells count="33">
    <mergeCell ref="C187:G187"/>
    <mergeCell ref="C194:G194"/>
    <mergeCell ref="C200:G200"/>
    <mergeCell ref="C164:G164"/>
    <mergeCell ref="C167:G167"/>
    <mergeCell ref="C172:G172"/>
    <mergeCell ref="C175:G175"/>
    <mergeCell ref="C178:G178"/>
    <mergeCell ref="C183:G183"/>
    <mergeCell ref="C78:G78"/>
    <mergeCell ref="C81:G81"/>
    <mergeCell ref="C89:G89"/>
    <mergeCell ref="C98:G98"/>
    <mergeCell ref="C103:G103"/>
    <mergeCell ref="C114:G114"/>
    <mergeCell ref="C63:G63"/>
    <mergeCell ref="C66:G66"/>
    <mergeCell ref="C69:G69"/>
    <mergeCell ref="C72:G72"/>
    <mergeCell ref="C73:G73"/>
    <mergeCell ref="C77:G77"/>
    <mergeCell ref="C22:G22"/>
    <mergeCell ref="C38:G38"/>
    <mergeCell ref="C43:G43"/>
    <mergeCell ref="C48:G48"/>
    <mergeCell ref="C55:G55"/>
    <mergeCell ref="C59:G59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horizontalDpi="1200" verticalDpi="12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Jan</cp:lastModifiedBy>
  <cp:lastPrinted>2019-03-19T12:27:02Z</cp:lastPrinted>
  <dcterms:created xsi:type="dcterms:W3CDTF">2009-04-08T07:15:50Z</dcterms:created>
  <dcterms:modified xsi:type="dcterms:W3CDTF">2024-04-02T09:06:46Z</dcterms:modified>
</cp:coreProperties>
</file>