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_Projekty\FRAMOS_Petr Fraš\MÚ Ostrava Jih\SLP\poslat\"/>
    </mc:Choice>
  </mc:AlternateContent>
  <xr:revisionPtr revIDLastSave="0" documentId="13_ncr:1_{7A112B53-4843-4381-975F-8C8CEE8FB6D3}" xr6:coauthVersionLast="36" xr6:coauthVersionMax="36" xr10:uidLastSave="{00000000-0000-0000-0000-000000000000}"/>
  <bookViews>
    <workbookView xWindow="0" yWindow="0" windowWidth="32745" windowHeight="15270" xr2:uid="{00000000-000D-0000-FFFF-FFFF00000000}"/>
  </bookViews>
  <sheets>
    <sheet name="Krycí list" sheetId="5" r:id="rId1"/>
    <sheet name="TRASY" sheetId="19" r:id="rId2"/>
    <sheet name="SK" sheetId="17" r:id="rId3"/>
    <sheet name="PZTS" sheetId="16" r:id="rId4"/>
    <sheet name="Aktivní prvky" sheetId="15" r:id="rId5"/>
    <sheet name="kamerový systém" sheetId="18" r:id="rId6"/>
  </sheets>
  <externalReferences>
    <externalReference r:id="rId7"/>
  </externalReferences>
  <calcPr calcId="191029"/>
</workbook>
</file>

<file path=xl/calcChain.xml><?xml version="1.0" encoding="utf-8"?>
<calcChain xmlns="http://schemas.openxmlformats.org/spreadsheetml/2006/main">
  <c r="H4" i="15" l="1"/>
  <c r="F4" i="15"/>
  <c r="H8" i="15"/>
  <c r="H7" i="15"/>
  <c r="H6" i="15"/>
  <c r="H5" i="15"/>
  <c r="H3" i="15"/>
  <c r="F8" i="15"/>
  <c r="F7" i="15"/>
  <c r="F6" i="15"/>
  <c r="F5" i="15"/>
  <c r="F3" i="15"/>
  <c r="H10" i="16" l="1"/>
  <c r="H9" i="16"/>
  <c r="F10" i="16"/>
  <c r="F9" i="16"/>
  <c r="E5" i="19" l="1"/>
  <c r="E11" i="19"/>
  <c r="E10" i="19"/>
  <c r="E9" i="19"/>
  <c r="E8" i="19"/>
  <c r="E7" i="19"/>
  <c r="E6" i="19"/>
  <c r="G5" i="19" l="1"/>
  <c r="G8" i="19" l="1"/>
  <c r="G4" i="19"/>
  <c r="E4" i="19"/>
  <c r="G4" i="17"/>
  <c r="E4" i="17"/>
  <c r="G3" i="17"/>
  <c r="E3" i="17"/>
  <c r="H16" i="16" l="1"/>
  <c r="F16" i="16"/>
  <c r="H11" i="16"/>
  <c r="F11" i="16"/>
  <c r="H8" i="16"/>
  <c r="F8" i="16"/>
  <c r="H7" i="16"/>
  <c r="F7" i="16"/>
  <c r="H12" i="16"/>
  <c r="F12" i="16"/>
  <c r="H13" i="16" l="1"/>
  <c r="H6" i="16"/>
  <c r="F6" i="16"/>
  <c r="F13" i="16"/>
  <c r="G18" i="17" l="1"/>
  <c r="G17" i="17"/>
  <c r="E18" i="17"/>
  <c r="E17" i="17"/>
  <c r="G11" i="17"/>
  <c r="E11" i="17"/>
  <c r="H16" i="15"/>
  <c r="F16" i="15"/>
  <c r="H15" i="15"/>
  <c r="F15" i="15"/>
  <c r="H14" i="15"/>
  <c r="F14" i="15"/>
  <c r="H13" i="15"/>
  <c r="F13" i="15"/>
  <c r="H12" i="15"/>
  <c r="F12" i="15"/>
  <c r="H11" i="15"/>
  <c r="F11" i="15"/>
  <c r="H10" i="15"/>
  <c r="F10" i="15"/>
  <c r="H9" i="15"/>
  <c r="F9" i="15"/>
  <c r="H9" i="18"/>
  <c r="F9" i="18"/>
  <c r="H8" i="18"/>
  <c r="F8" i="18"/>
  <c r="H7" i="18"/>
  <c r="F7" i="18"/>
  <c r="H6" i="18"/>
  <c r="F6" i="18"/>
  <c r="H5" i="18"/>
  <c r="F5" i="18"/>
  <c r="H4" i="18"/>
  <c r="F4" i="18"/>
  <c r="H3" i="18"/>
  <c r="F3" i="18"/>
  <c r="F10" i="18" s="1"/>
  <c r="H10" i="18" l="1"/>
  <c r="F13" i="18" s="1"/>
  <c r="H17" i="15"/>
  <c r="F20" i="15" s="1"/>
  <c r="L20" i="5" s="1"/>
  <c r="F17" i="15"/>
  <c r="F19" i="15"/>
  <c r="F12" i="18"/>
  <c r="K21" i="5" s="1"/>
  <c r="E14" i="17"/>
  <c r="L21" i="5" l="1"/>
  <c r="F15" i="18"/>
  <c r="F22" i="15"/>
  <c r="C21" i="5"/>
  <c r="C20" i="5"/>
  <c r="C19" i="5"/>
  <c r="C18" i="5"/>
  <c r="C17" i="5"/>
  <c r="H3" i="16"/>
  <c r="F3" i="16"/>
  <c r="G14" i="17" l="1"/>
  <c r="G20" i="17"/>
  <c r="E20" i="17"/>
  <c r="G11" i="19"/>
  <c r="G10" i="19"/>
  <c r="G9" i="19"/>
  <c r="G7" i="19"/>
  <c r="G6" i="19"/>
  <c r="G3" i="19"/>
  <c r="G12" i="19" s="1"/>
  <c r="E3" i="19"/>
  <c r="E12" i="19" s="1"/>
  <c r="E14" i="19" l="1"/>
  <c r="K17" i="5" s="1"/>
  <c r="E15" i="19"/>
  <c r="L17" i="5" s="1"/>
  <c r="E17" i="19" l="1"/>
  <c r="F4" i="16" l="1"/>
  <c r="H4" i="16"/>
  <c r="H5" i="16"/>
  <c r="F5" i="16"/>
  <c r="H14" i="16" l="1"/>
  <c r="F14" i="16"/>
  <c r="G21" i="17"/>
  <c r="E21" i="17"/>
  <c r="F17" i="16" l="1"/>
  <c r="H17" i="16"/>
  <c r="G12" i="17" l="1"/>
  <c r="E12" i="17"/>
  <c r="L36" i="5" l="1"/>
  <c r="H19" i="16"/>
  <c r="F19" i="16"/>
  <c r="H18" i="16"/>
  <c r="F18" i="16"/>
  <c r="G15" i="17"/>
  <c r="E15" i="17"/>
  <c r="G22" i="17"/>
  <c r="E22" i="17"/>
  <c r="G23" i="17"/>
  <c r="E23" i="17"/>
  <c r="G13" i="17"/>
  <c r="E13" i="17"/>
  <c r="G9" i="17"/>
  <c r="E9" i="17"/>
  <c r="G24" i="17"/>
  <c r="E24" i="17"/>
  <c r="G19" i="17"/>
  <c r="E19" i="17"/>
  <c r="G16" i="17"/>
  <c r="E16" i="17"/>
  <c r="G10" i="17"/>
  <c r="E10" i="17"/>
  <c r="G8" i="17"/>
  <c r="E8" i="17"/>
  <c r="G7" i="17"/>
  <c r="E7" i="17"/>
  <c r="G6" i="17"/>
  <c r="E6" i="17"/>
  <c r="G5" i="17"/>
  <c r="E5" i="17"/>
  <c r="H15" i="16"/>
  <c r="F15" i="16"/>
  <c r="H20" i="16" l="1"/>
  <c r="F23" i="16" s="1"/>
  <c r="L19" i="5" s="1"/>
  <c r="F20" i="16"/>
  <c r="E25" i="17"/>
  <c r="E27" i="17" s="1"/>
  <c r="K18" i="5" s="1"/>
  <c r="G25" i="17"/>
  <c r="E28" i="17" s="1"/>
  <c r="L18" i="5" s="1"/>
  <c r="F22" i="16"/>
  <c r="K19" i="5" s="1"/>
  <c r="K20" i="5"/>
  <c r="L33" i="5" l="1"/>
  <c r="K33" i="5"/>
  <c r="F25" i="16"/>
  <c r="E30" i="17"/>
  <c r="L35" i="5" l="1"/>
  <c r="K37" i="5" l="1"/>
  <c r="L37" i="5" s="1"/>
  <c r="L39" i="5" s="1"/>
</calcChain>
</file>

<file path=xl/sharedStrings.xml><?xml version="1.0" encoding="utf-8"?>
<sst xmlns="http://schemas.openxmlformats.org/spreadsheetml/2006/main" count="249" uniqueCount="106">
  <si>
    <t>Za jednotku</t>
  </si>
  <si>
    <t>Celkem</t>
  </si>
  <si>
    <t>Mezisoučet</t>
  </si>
  <si>
    <t>Popis</t>
  </si>
  <si>
    <t>Cena materiálu</t>
  </si>
  <si>
    <t>Celková cena za instalační materiál bez DPH</t>
  </si>
  <si>
    <t>Celková cena za instalační práce bez DPH</t>
  </si>
  <si>
    <t>Celková cena za instalace bez DPH</t>
  </si>
  <si>
    <t>KRYCÍ LIST ROZPOČTU</t>
  </si>
  <si>
    <t>Název stavby</t>
  </si>
  <si>
    <t>Název části</t>
  </si>
  <si>
    <t>Celkové náklady</t>
  </si>
  <si>
    <t>DPH</t>
  </si>
  <si>
    <t>Položka</t>
  </si>
  <si>
    <t>cena montáž</t>
  </si>
  <si>
    <t>Součet materiál + montáž</t>
  </si>
  <si>
    <t xml:space="preserve">  cena materiál</t>
  </si>
  <si>
    <t>Cena montáže</t>
  </si>
  <si>
    <t xml:space="preserve"> Rozpočtové náklady v  Kč bez DPH</t>
  </si>
  <si>
    <t>kpl</t>
  </si>
  <si>
    <t>m</t>
  </si>
  <si>
    <t>ks</t>
  </si>
  <si>
    <t>Množství</t>
  </si>
  <si>
    <t>MJ</t>
  </si>
  <si>
    <t>Vyvazovací panel 1U</t>
  </si>
  <si>
    <t>Drobný montážní materiál</t>
  </si>
  <si>
    <t>Drobný instalační materiál</t>
  </si>
  <si>
    <t>hod</t>
  </si>
  <si>
    <t>21% § 92a</t>
  </si>
  <si>
    <t>Cena celkem</t>
  </si>
  <si>
    <t>Strukturovaná kabeláž</t>
  </si>
  <si>
    <t>Kabelové trasy</t>
  </si>
  <si>
    <t>Dokumentace skutečného stavu</t>
  </si>
  <si>
    <t>Doprava a přeprava materiálu</t>
  </si>
  <si>
    <t>Aktivní prvky</t>
  </si>
  <si>
    <t>Revize a funkční zkoušky systému</t>
  </si>
  <si>
    <t>Konektor RJ45 FTP Cat6</t>
  </si>
  <si>
    <t>Součinnost s ostatními profesemi</t>
  </si>
  <si>
    <t>UPS - 1000VA, RM 2U, LCD</t>
  </si>
  <si>
    <t>Kamerový systém</t>
  </si>
  <si>
    <t>Drobný a instalační materiál</t>
  </si>
  <si>
    <t>Propojovací kabel FTP Cat6, 1m</t>
  </si>
  <si>
    <t>Oživení a konfigurace</t>
  </si>
  <si>
    <t>Ukončení datového vývodu zásuvka</t>
  </si>
  <si>
    <t>Ukončení datového vývodu dveřník</t>
  </si>
  <si>
    <t>Ukončení datového vývodu rozvaděč</t>
  </si>
  <si>
    <t>Konfigurace a oživení systému</t>
  </si>
  <si>
    <t>Slaboproudá elektrotechnika</t>
  </si>
  <si>
    <t>Zabezpečené přístupové body Wi-Fi 6 (802.11ax)</t>
  </si>
  <si>
    <t>Držák pro instalaci WiFi na strop</t>
  </si>
  <si>
    <t xml:space="preserve">Síťová karta UPS Network Management Card </t>
  </si>
  <si>
    <t>Keystone FTP Cat6</t>
  </si>
  <si>
    <t>Police 19" 1U, 550 mm</t>
  </si>
  <si>
    <t>Napájecí rozvod 19" 8x 230V, přepěťová ochrana</t>
  </si>
  <si>
    <t>Kabel FTP Cat6 LSZOH Dca s2d2a1</t>
  </si>
  <si>
    <t>Ukončení datového vývodu kamera</t>
  </si>
  <si>
    <t>Ukončení datového vývodu WiFi</t>
  </si>
  <si>
    <t>Datový rozvaděč stojanvý  42U 600 x 600</t>
  </si>
  <si>
    <t>Aruba AP505</t>
  </si>
  <si>
    <t>APC</t>
  </si>
  <si>
    <t>Horní 3, 700 30 Ostrava - Hrabůvka</t>
  </si>
  <si>
    <t>Úřad městského obvodu Ostrava - Jih</t>
  </si>
  <si>
    <t>Stavební úpravy se změnou užívání</t>
  </si>
  <si>
    <t xml:space="preserve">PZTS </t>
  </si>
  <si>
    <t>Kamerová licence pro začlenění do systému</t>
  </si>
  <si>
    <t>PIR detektor pohybu s dosahem 21 x 21 m / koridor 42m</t>
  </si>
  <si>
    <t>CX 702</t>
  </si>
  <si>
    <t>Kloubový držákpro montáž na zeď, strop</t>
  </si>
  <si>
    <t>CA2C</t>
  </si>
  <si>
    <t>Linkový modul pro připojení koncových prvků k ústředně PZTS</t>
  </si>
  <si>
    <t>MM2 milenium SC111</t>
  </si>
  <si>
    <t>Kovový kryt pro linkový modul</t>
  </si>
  <si>
    <t>BOX</t>
  </si>
  <si>
    <t>Zpracování grafické nadstavby podlaží pro PZTS</t>
  </si>
  <si>
    <t>Podkladová licence pro zpracování koncových prvků do grafické nadstavby</t>
  </si>
  <si>
    <t>Zaškolení osob</t>
  </si>
  <si>
    <t>Modul do parapetního žlabu pro 1xRJ45, neosazený</t>
  </si>
  <si>
    <t>Patch panel 19"modulární - neosazený  24 portů, 0,5U</t>
  </si>
  <si>
    <t>IP dome kamera, 4MPx,2.8mm, IR přísvit až 30m, WDR 120dB</t>
  </si>
  <si>
    <t>Ventilační jednotka 3 ventlátory, termostat</t>
  </si>
  <si>
    <t>Certifikační měření metalické kabeláže, popis, kabelová kniha</t>
  </si>
  <si>
    <t>Žlab MERKUR 2 50/50 "GZ" včetně úchytů a pžíslušenství</t>
  </si>
  <si>
    <t>Žlab MERKUR 2 200/ 50 "GZ" včetně úchytů a pžíslušenství</t>
  </si>
  <si>
    <t>Protipožární ucpávky</t>
  </si>
  <si>
    <t>Lišta vkládací 100x60</t>
  </si>
  <si>
    <t>Průrazy zdí, příčkou</t>
  </si>
  <si>
    <t>Edisonova 793/84</t>
  </si>
  <si>
    <t>Investor</t>
  </si>
  <si>
    <t>Datum</t>
  </si>
  <si>
    <t>1 / 2024</t>
  </si>
  <si>
    <t>Kabel FI - HT06</t>
  </si>
  <si>
    <t>Kabel SUPERBUS AB 01 2x1+2x2x0,5</t>
  </si>
  <si>
    <t>Dveřní kontakt povrchový se 6-ti svorkami, prac.mezera 31mm</t>
  </si>
  <si>
    <t>Spojovací krabice 5 svorek + tamper</t>
  </si>
  <si>
    <t>Switch Catalyst 9200L 48-port data only, 4 x 1G, Network Essentials, support 12M</t>
  </si>
  <si>
    <t>C9200L-48T-4G-E</t>
  </si>
  <si>
    <t>C1200-8P-E-2G</t>
  </si>
  <si>
    <t>Switch Catalyst 1200 8-port GE, PoE, Ext PS, 2x1G Combo, support 12M</t>
  </si>
  <si>
    <t>Switch Catalyst 9200L 48-port PoE+, 4 x 1G, Network Essentials</t>
  </si>
  <si>
    <t>C9200L-48P-4G-E</t>
  </si>
  <si>
    <t>C9200L-DNA-E-48-3Y</t>
  </si>
  <si>
    <t>SPS-7110WCIS</t>
  </si>
  <si>
    <t>SFP transreciver 1,25Gbps 1000BASE-LX,SM,10km,FP,LC DIP,0-70°C 3,3VDMICisco komp.</t>
  </si>
  <si>
    <t>SPM-MLXWCIS</t>
  </si>
  <si>
    <t>SFP transreciver 1,25Gbps 1000BASE-SX,LR MM,2km,1310nmFP,LC DIP,0-70°C 3,3VDMICisco komp. DMI</t>
  </si>
  <si>
    <t>C9200L DNA Essentials, 48-port, 3 Year Term license support12M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</si>
</sst>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"/>
    <numFmt numFmtId="165" formatCode="#,##0.0"/>
    <numFmt numFmtId="166" formatCode="General_)"/>
    <numFmt numFmtId="167" formatCode="#,##0\ "/>
  </numFmts>
  <fonts count="31">
    <font>
      <sz val="10"/>
      <name val="Arial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sz val="7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u/>
      <sz val="8.25"/>
      <color indexed="12"/>
      <name val="Arial"/>
      <family val="2"/>
      <charset val="238"/>
    </font>
    <font>
      <sz val="12"/>
      <name val="Courier"/>
      <family val="1"/>
      <charset val="238"/>
    </font>
    <font>
      <sz val="10"/>
      <name val="Helv"/>
      <family val="2"/>
    </font>
    <font>
      <sz val="8"/>
      <name val="Trebuchet MS"/>
      <family val="2"/>
    </font>
    <font>
      <b/>
      <sz val="11"/>
      <name val="Arial CE"/>
      <family val="2"/>
      <charset val="238"/>
    </font>
    <font>
      <sz val="8"/>
      <color indexed="8"/>
      <name val=".HelveticaLightTTEE"/>
      <family val="2"/>
      <charset val="2"/>
    </font>
    <font>
      <sz val="10"/>
      <name val="Helv"/>
      <charset val="204"/>
    </font>
    <font>
      <sz val="8"/>
      <name val="MS Sans Serif"/>
      <family val="2"/>
      <charset val="238"/>
    </font>
    <font>
      <b/>
      <sz val="11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167" fontId="18" fillId="0" borderId="0" applyFont="0" applyFill="0" applyBorder="0">
      <alignment horizontal="right" vertical="center"/>
    </xf>
    <xf numFmtId="49" fontId="23" fillId="0" borderId="0" applyBorder="0" applyProtection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24" fillId="0" borderId="1" applyNumberFormat="0" applyFont="0" applyFill="0" applyAlignment="0" applyProtection="0">
      <alignment horizontal="left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9" fontId="23" fillId="0" borderId="0" applyBorder="0" applyProtection="0"/>
    <xf numFmtId="0" fontId="7" fillId="0" borderId="0"/>
    <xf numFmtId="0" fontId="28" fillId="0" borderId="0"/>
    <xf numFmtId="0" fontId="29" fillId="0" borderId="0"/>
    <xf numFmtId="0" fontId="9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26" fillId="0" borderId="0" applyAlignment="0">
      <alignment vertical="top" wrapText="1"/>
      <protection locked="0"/>
    </xf>
    <xf numFmtId="0" fontId="17" fillId="0" borderId="0"/>
    <xf numFmtId="0" fontId="28" fillId="0" borderId="0"/>
    <xf numFmtId="0" fontId="9" fillId="0" borderId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2" fillId="0" borderId="2">
      <alignment horizontal="left" vertical="center" wrapText="1" indent="1"/>
    </xf>
    <xf numFmtId="0" fontId="22" fillId="0" borderId="3">
      <alignment horizontal="left" vertical="center" indent="1"/>
    </xf>
    <xf numFmtId="166" fontId="20" fillId="0" borderId="0"/>
    <xf numFmtId="0" fontId="25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</cellStyleXfs>
  <cellXfs count="192">
    <xf numFmtId="0" fontId="0" fillId="0" borderId="0" xfId="0"/>
    <xf numFmtId="0" fontId="12" fillId="0" borderId="4" xfId="0" applyNumberFormat="1" applyFont="1" applyFill="1" applyBorder="1" applyAlignment="1" applyProtection="1">
      <alignment vertical="center"/>
    </xf>
    <xf numFmtId="0" fontId="12" fillId="0" borderId="5" xfId="0" applyNumberFormat="1" applyFont="1" applyFill="1" applyBorder="1" applyAlignment="1" applyProtection="1">
      <alignment vertical="center"/>
    </xf>
    <xf numFmtId="0" fontId="12" fillId="0" borderId="6" xfId="0" applyNumberFormat="1" applyFont="1" applyFill="1" applyBorder="1" applyAlignment="1" applyProtection="1">
      <alignment vertical="center"/>
    </xf>
    <xf numFmtId="0" fontId="12" fillId="0" borderId="7" xfId="0" applyNumberFormat="1" applyFont="1" applyFill="1" applyBorder="1" applyAlignment="1" applyProtection="1">
      <alignment vertical="center"/>
    </xf>
    <xf numFmtId="0" fontId="12" fillId="0" borderId="8" xfId="0" applyNumberFormat="1" applyFont="1" applyFill="1" applyBorder="1" applyAlignment="1" applyProtection="1">
      <alignment vertical="center"/>
    </xf>
    <xf numFmtId="3" fontId="9" fillId="0" borderId="9" xfId="0" applyNumberFormat="1" applyFont="1" applyFill="1" applyBorder="1" applyAlignment="1" applyProtection="1">
      <alignment vertical="center"/>
    </xf>
    <xf numFmtId="0" fontId="5" fillId="0" borderId="10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vertical="center"/>
    </xf>
    <xf numFmtId="164" fontId="5" fillId="0" borderId="11" xfId="0" applyNumberFormat="1" applyFont="1" applyFill="1" applyBorder="1" applyAlignment="1" applyProtection="1">
      <alignment horizontal="left" vertical="center"/>
    </xf>
    <xf numFmtId="0" fontId="5" fillId="0" borderId="12" xfId="0" applyNumberFormat="1" applyFont="1" applyFill="1" applyBorder="1" applyAlignment="1" applyProtection="1">
      <alignment vertical="center"/>
    </xf>
    <xf numFmtId="0" fontId="8" fillId="0" borderId="13" xfId="0" applyNumberFormat="1" applyFont="1" applyFill="1" applyBorder="1" applyAlignment="1" applyProtection="1">
      <alignment vertical="center"/>
    </xf>
    <xf numFmtId="0" fontId="8" fillId="0" borderId="14" xfId="0" applyNumberFormat="1" applyFont="1" applyFill="1" applyBorder="1" applyAlignment="1" applyProtection="1">
      <alignment vertical="center"/>
    </xf>
    <xf numFmtId="0" fontId="8" fillId="0" borderId="9" xfId="0" applyNumberFormat="1" applyFont="1" applyFill="1" applyBorder="1" applyAlignment="1" applyProtection="1">
      <alignment vertical="center"/>
    </xf>
    <xf numFmtId="0" fontId="9" fillId="0" borderId="15" xfId="0" applyNumberFormat="1" applyFont="1" applyFill="1" applyBorder="1" applyAlignment="1" applyProtection="1">
      <alignment vertical="center"/>
    </xf>
    <xf numFmtId="0" fontId="5" fillId="0" borderId="6" xfId="0" applyNumberFormat="1" applyFont="1" applyFill="1" applyBorder="1" applyAlignment="1" applyProtection="1">
      <alignment vertical="center"/>
    </xf>
    <xf numFmtId="0" fontId="11" fillId="0" borderId="15" xfId="0" applyNumberFormat="1" applyFont="1" applyFill="1" applyBorder="1" applyAlignment="1" applyProtection="1">
      <alignment vertical="center"/>
    </xf>
    <xf numFmtId="0" fontId="8" fillId="0" borderId="6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left"/>
    </xf>
    <xf numFmtId="0" fontId="9" fillId="0" borderId="8" xfId="0" applyNumberFormat="1" applyFont="1" applyFill="1" applyBorder="1" applyAlignment="1" applyProtection="1">
      <alignment vertical="center"/>
    </xf>
    <xf numFmtId="0" fontId="11" fillId="0" borderId="17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 applyProtection="1">
      <alignment horizontal="left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3" fontId="9" fillId="0" borderId="14" xfId="0" applyNumberFormat="1" applyFont="1" applyFill="1" applyBorder="1" applyAlignment="1" applyProtection="1">
      <alignment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4" fontId="11" fillId="0" borderId="14" xfId="0" applyNumberFormat="1" applyFont="1" applyFill="1" applyBorder="1" applyAlignment="1" applyProtection="1">
      <alignment vertical="center"/>
    </xf>
    <xf numFmtId="3" fontId="8" fillId="0" borderId="14" xfId="0" applyNumberFormat="1" applyFont="1" applyFill="1" applyBorder="1" applyAlignment="1" applyProtection="1">
      <alignment vertical="center"/>
    </xf>
    <xf numFmtId="0" fontId="8" fillId="0" borderId="18" xfId="0" applyNumberFormat="1" applyFont="1" applyFill="1" applyBorder="1" applyAlignment="1" applyProtection="1">
      <alignment horizontal="center" vertical="center"/>
    </xf>
    <xf numFmtId="3" fontId="8" fillId="0" borderId="9" xfId="0" applyNumberFormat="1" applyFont="1" applyFill="1" applyBorder="1" applyAlignment="1" applyProtection="1">
      <alignment vertical="center"/>
    </xf>
    <xf numFmtId="0" fontId="9" fillId="0" borderId="9" xfId="0" applyNumberFormat="1" applyFont="1" applyFill="1" applyBorder="1" applyAlignment="1" applyProtection="1">
      <alignment horizontal="center" vertical="center"/>
    </xf>
    <xf numFmtId="4" fontId="8" fillId="0" borderId="9" xfId="0" applyNumberFormat="1" applyFont="1" applyFill="1" applyBorder="1" applyAlignment="1" applyProtection="1">
      <alignment vertical="center"/>
    </xf>
    <xf numFmtId="0" fontId="14" fillId="0" borderId="19" xfId="0" applyNumberFormat="1" applyFont="1" applyFill="1" applyBorder="1" applyAlignment="1" applyProtection="1">
      <alignment horizontal="center" vertical="center"/>
    </xf>
    <xf numFmtId="0" fontId="5" fillId="0" borderId="20" xfId="0" applyNumberFormat="1" applyFont="1" applyFill="1" applyBorder="1" applyAlignment="1" applyProtection="1">
      <alignment horizontal="center" vertical="center"/>
    </xf>
    <xf numFmtId="0" fontId="8" fillId="0" borderId="21" xfId="0" applyNumberFormat="1" applyFont="1" applyFill="1" applyBorder="1" applyAlignment="1" applyProtection="1">
      <alignment horizontal="center" vertical="center"/>
    </xf>
    <xf numFmtId="0" fontId="8" fillId="0" borderId="8" xfId="0" applyNumberFormat="1" applyFont="1" applyFill="1" applyBorder="1" applyAlignment="1" applyProtection="1">
      <alignment vertical="center"/>
    </xf>
    <xf numFmtId="0" fontId="4" fillId="0" borderId="8" xfId="0" applyNumberFormat="1" applyFont="1" applyFill="1" applyBorder="1" applyAlignment="1" applyProtection="1">
      <alignment vertical="center"/>
    </xf>
    <xf numFmtId="3" fontId="8" fillId="0" borderId="8" xfId="0" applyNumberFormat="1" applyFont="1" applyFill="1" applyBorder="1" applyAlignment="1" applyProtection="1">
      <alignment vertical="center"/>
    </xf>
    <xf numFmtId="3" fontId="9" fillId="0" borderId="8" xfId="0" applyNumberFormat="1" applyFont="1" applyFill="1" applyBorder="1" applyAlignment="1" applyProtection="1">
      <alignment vertical="center"/>
    </xf>
    <xf numFmtId="0" fontId="9" fillId="0" borderId="8" xfId="0" applyNumberFormat="1" applyFont="1" applyFill="1" applyBorder="1" applyAlignment="1" applyProtection="1">
      <alignment horizontal="center" vertical="center"/>
    </xf>
    <xf numFmtId="0" fontId="4" fillId="0" borderId="22" xfId="0" applyNumberFormat="1" applyFont="1" applyFill="1" applyBorder="1" applyAlignment="1" applyProtection="1">
      <alignment vertical="center"/>
    </xf>
    <xf numFmtId="0" fontId="8" fillId="0" borderId="23" xfId="0" applyNumberFormat="1" applyFont="1" applyFill="1" applyBorder="1" applyAlignment="1" applyProtection="1">
      <alignment horizontal="center" vertical="center"/>
    </xf>
    <xf numFmtId="0" fontId="4" fillId="0" borderId="24" xfId="0" applyNumberFormat="1" applyFont="1" applyFill="1" applyBorder="1" applyAlignment="1" applyProtection="1">
      <alignment vertical="center"/>
    </xf>
    <xf numFmtId="0" fontId="8" fillId="0" borderId="24" xfId="0" applyNumberFormat="1" applyFont="1" applyFill="1" applyBorder="1" applyAlignment="1" applyProtection="1">
      <alignment vertical="center"/>
    </xf>
    <xf numFmtId="3" fontId="8" fillId="0" borderId="24" xfId="0" applyNumberFormat="1" applyFont="1" applyFill="1" applyBorder="1" applyAlignment="1" applyProtection="1">
      <alignment vertical="center"/>
    </xf>
    <xf numFmtId="3" fontId="9" fillId="0" borderId="24" xfId="0" applyNumberFormat="1" applyFont="1" applyFill="1" applyBorder="1" applyAlignment="1" applyProtection="1">
      <alignment vertical="center"/>
    </xf>
    <xf numFmtId="0" fontId="9" fillId="0" borderId="24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vertical="center"/>
    </xf>
    <xf numFmtId="4" fontId="8" fillId="0" borderId="24" xfId="0" applyNumberFormat="1" applyFont="1" applyFill="1" applyBorder="1" applyAlignment="1" applyProtection="1">
      <alignment vertical="center"/>
    </xf>
    <xf numFmtId="0" fontId="7" fillId="0" borderId="0" xfId="19"/>
    <xf numFmtId="4" fontId="7" fillId="0" borderId="0" xfId="19" applyNumberFormat="1" applyAlignment="1">
      <alignment horizontal="right"/>
    </xf>
    <xf numFmtId="4" fontId="6" fillId="0" borderId="0" xfId="19" applyNumberFormat="1" applyFont="1" applyAlignment="1">
      <alignment horizontal="right"/>
    </xf>
    <xf numFmtId="4" fontId="10" fillId="0" borderId="0" xfId="19" applyNumberFormat="1" applyFont="1" applyAlignment="1">
      <alignment horizontal="right"/>
    </xf>
    <xf numFmtId="4" fontId="15" fillId="0" borderId="0" xfId="19" applyNumberFormat="1" applyFont="1" applyAlignment="1">
      <alignment horizontal="right"/>
    </xf>
    <xf numFmtId="0" fontId="10" fillId="0" borderId="0" xfId="19" applyFont="1" applyAlignment="1">
      <alignment horizontal="center"/>
    </xf>
    <xf numFmtId="0" fontId="10" fillId="0" borderId="0" xfId="19" applyFont="1"/>
    <xf numFmtId="0" fontId="6" fillId="0" borderId="0" xfId="19" applyFont="1" applyAlignment="1">
      <alignment horizontal="center"/>
    </xf>
    <xf numFmtId="0" fontId="6" fillId="0" borderId="0" xfId="19" applyFont="1"/>
    <xf numFmtId="4" fontId="7" fillId="0" borderId="0" xfId="19" applyNumberFormat="1" applyFont="1" applyAlignment="1">
      <alignment horizontal="right"/>
    </xf>
    <xf numFmtId="0" fontId="7" fillId="0" borderId="0" xfId="19" applyFont="1" applyAlignment="1">
      <alignment horizontal="center"/>
    </xf>
    <xf numFmtId="4" fontId="3" fillId="0" borderId="0" xfId="12" applyNumberFormat="1" applyFont="1" applyBorder="1" applyAlignment="1">
      <alignment horizontal="right"/>
    </xf>
    <xf numFmtId="4" fontId="2" fillId="0" borderId="16" xfId="19" applyNumberFormat="1" applyFont="1" applyBorder="1" applyAlignment="1">
      <alignment horizontal="right"/>
    </xf>
    <xf numFmtId="4" fontId="2" fillId="0" borderId="16" xfId="12" applyNumberFormat="1" applyFont="1" applyBorder="1" applyAlignment="1">
      <alignment horizontal="right"/>
    </xf>
    <xf numFmtId="0" fontId="2" fillId="0" borderId="16" xfId="19" applyFont="1" applyBorder="1" applyAlignment="1">
      <alignment horizontal="center"/>
    </xf>
    <xf numFmtId="0" fontId="4" fillId="0" borderId="16" xfId="19" applyFont="1" applyBorder="1" applyAlignment="1">
      <alignment horizontal="center"/>
    </xf>
    <xf numFmtId="0" fontId="2" fillId="0" borderId="5" xfId="19" applyFont="1" applyBorder="1" applyAlignment="1">
      <alignment horizontal="center"/>
    </xf>
    <xf numFmtId="0" fontId="7" fillId="0" borderId="0" xfId="19" applyFont="1"/>
    <xf numFmtId="0" fontId="8" fillId="0" borderId="0" xfId="19" applyFont="1" applyBorder="1" applyAlignment="1">
      <alignment horizontal="center"/>
    </xf>
    <xf numFmtId="0" fontId="6" fillId="0" borderId="0" xfId="19" applyFont="1" applyBorder="1"/>
    <xf numFmtId="0" fontId="6" fillId="0" borderId="0" xfId="19" applyFont="1" applyBorder="1" applyAlignment="1">
      <alignment horizontal="center"/>
    </xf>
    <xf numFmtId="4" fontId="6" fillId="0" borderId="0" xfId="19" applyNumberFormat="1" applyFont="1" applyBorder="1" applyAlignment="1">
      <alignment horizontal="right"/>
    </xf>
    <xf numFmtId="0" fontId="7" fillId="0" borderId="0" xfId="19" applyFont="1" applyBorder="1"/>
    <xf numFmtId="0" fontId="7" fillId="0" borderId="0" xfId="19" applyFont="1" applyBorder="1" applyAlignment="1">
      <alignment horizontal="center"/>
    </xf>
    <xf numFmtId="4" fontId="7" fillId="0" borderId="0" xfId="19" applyNumberFormat="1" applyFont="1" applyBorder="1" applyAlignment="1">
      <alignment horizontal="right"/>
    </xf>
    <xf numFmtId="4" fontId="7" fillId="0" borderId="0" xfId="19" applyNumberFormat="1" applyBorder="1" applyAlignment="1">
      <alignment horizontal="right"/>
    </xf>
    <xf numFmtId="0" fontId="15" fillId="0" borderId="0" xfId="19" applyFont="1"/>
    <xf numFmtId="0" fontId="2" fillId="0" borderId="0" xfId="19" applyFont="1" applyBorder="1" applyAlignment="1">
      <alignment horizontal="center"/>
    </xf>
    <xf numFmtId="0" fontId="10" fillId="0" borderId="0" xfId="19" applyFont="1" applyBorder="1"/>
    <xf numFmtId="0" fontId="10" fillId="0" borderId="0" xfId="19" applyFont="1" applyBorder="1" applyAlignment="1">
      <alignment horizontal="center"/>
    </xf>
    <xf numFmtId="4" fontId="10" fillId="0" borderId="0" xfId="19" applyNumberFormat="1" applyFont="1" applyBorder="1" applyAlignment="1">
      <alignment horizontal="right"/>
    </xf>
    <xf numFmtId="4" fontId="15" fillId="0" borderId="0" xfId="19" applyNumberFormat="1" applyFont="1" applyBorder="1" applyAlignment="1">
      <alignment horizontal="right"/>
    </xf>
    <xf numFmtId="0" fontId="12" fillId="0" borderId="24" xfId="0" applyNumberFormat="1" applyFont="1" applyFill="1" applyBorder="1" applyAlignment="1" applyProtection="1">
      <alignment vertical="center"/>
    </xf>
    <xf numFmtId="0" fontId="12" fillId="0" borderId="24" xfId="0" applyNumberFormat="1" applyFont="1" applyFill="1" applyBorder="1" applyAlignment="1" applyProtection="1">
      <alignment horizontal="right" vertical="center"/>
    </xf>
    <xf numFmtId="164" fontId="12" fillId="0" borderId="25" xfId="0" applyNumberFormat="1" applyFont="1" applyFill="1" applyBorder="1" applyAlignment="1" applyProtection="1">
      <alignment vertical="center"/>
    </xf>
    <xf numFmtId="164" fontId="13" fillId="0" borderId="15" xfId="0" applyNumberFormat="1" applyFont="1" applyFill="1" applyBorder="1" applyAlignment="1" applyProtection="1">
      <alignment vertical="center"/>
    </xf>
    <xf numFmtId="164" fontId="13" fillId="0" borderId="27" xfId="0" applyNumberFormat="1" applyFont="1" applyFill="1" applyBorder="1" applyAlignment="1" applyProtection="1">
      <alignment vertical="center"/>
    </xf>
    <xf numFmtId="0" fontId="12" fillId="0" borderId="16" xfId="0" applyNumberFormat="1" applyFont="1" applyFill="1" applyBorder="1" applyAlignment="1" applyProtection="1">
      <alignment vertical="center"/>
    </xf>
    <xf numFmtId="0" fontId="12" fillId="0" borderId="16" xfId="0" applyNumberFormat="1" applyFont="1" applyFill="1" applyBorder="1" applyAlignment="1" applyProtection="1">
      <alignment horizontal="right" vertical="center"/>
    </xf>
    <xf numFmtId="164" fontId="12" fillId="0" borderId="28" xfId="0" applyNumberFormat="1" applyFont="1" applyFill="1" applyBorder="1" applyAlignment="1" applyProtection="1">
      <alignment vertical="center"/>
    </xf>
    <xf numFmtId="4" fontId="8" fillId="0" borderId="0" xfId="12" applyNumberFormat="1" applyFont="1" applyBorder="1" applyAlignment="1">
      <alignment horizontal="right"/>
    </xf>
    <xf numFmtId="0" fontId="3" fillId="0" borderId="0" xfId="19" applyFont="1" applyBorder="1" applyAlignment="1">
      <alignment horizontal="center"/>
    </xf>
    <xf numFmtId="0" fontId="6" fillId="0" borderId="16" xfId="19" applyFont="1" applyBorder="1"/>
    <xf numFmtId="0" fontId="6" fillId="0" borderId="16" xfId="19" applyFont="1" applyBorder="1" applyAlignment="1">
      <alignment horizontal="center"/>
    </xf>
    <xf numFmtId="4" fontId="3" fillId="0" borderId="16" xfId="12" applyNumberFormat="1" applyFont="1" applyBorder="1" applyAlignment="1">
      <alignment horizontal="right"/>
    </xf>
    <xf numFmtId="0" fontId="10" fillId="0" borderId="24" xfId="19" applyFont="1" applyBorder="1"/>
    <xf numFmtId="0" fontId="10" fillId="0" borderId="24" xfId="19" applyFont="1" applyBorder="1" applyAlignment="1">
      <alignment horizontal="center"/>
    </xf>
    <xf numFmtId="4" fontId="10" fillId="0" borderId="24" xfId="19" applyNumberFormat="1" applyFont="1" applyBorder="1" applyAlignment="1">
      <alignment horizontal="right"/>
    </xf>
    <xf numFmtId="4" fontId="6" fillId="0" borderId="0" xfId="22" applyNumberFormat="1" applyFont="1" applyAlignment="1">
      <alignment horizontal="right"/>
    </xf>
    <xf numFmtId="0" fontId="3" fillId="0" borderId="0" xfId="19" applyFont="1" applyFill="1" applyBorder="1"/>
    <xf numFmtId="0" fontId="3" fillId="0" borderId="0" xfId="19" applyFont="1" applyFill="1" applyBorder="1" applyAlignment="1">
      <alignment horizontal="center"/>
    </xf>
    <xf numFmtId="0" fontId="3" fillId="0" borderId="0" xfId="19" applyFont="1" applyFill="1" applyBorder="1" applyAlignment="1" applyProtection="1">
      <alignment horizontal="center"/>
      <protection locked="0"/>
    </xf>
    <xf numFmtId="4" fontId="3" fillId="0" borderId="0" xfId="12" applyNumberFormat="1" applyFont="1" applyFill="1" applyBorder="1" applyAlignment="1">
      <alignment horizontal="right"/>
    </xf>
    <xf numFmtId="0" fontId="6" fillId="0" borderId="0" xfId="19" applyFont="1" applyFill="1" applyBorder="1"/>
    <xf numFmtId="0" fontId="6" fillId="0" borderId="0" xfId="19" applyFont="1" applyFill="1" applyBorder="1" applyAlignment="1">
      <alignment horizontal="center"/>
    </xf>
    <xf numFmtId="0" fontId="6" fillId="0" borderId="0" xfId="19" applyFont="1" applyFill="1"/>
    <xf numFmtId="0" fontId="6" fillId="0" borderId="0" xfId="19" applyFont="1" applyFill="1" applyAlignment="1">
      <alignment horizontal="center"/>
    </xf>
    <xf numFmtId="0" fontId="3" fillId="0" borderId="0" xfId="22" applyFont="1" applyFill="1" applyBorder="1"/>
    <xf numFmtId="0" fontId="3" fillId="0" borderId="0" xfId="22" applyFont="1" applyFill="1" applyBorder="1" applyAlignment="1" applyProtection="1">
      <alignment horizontal="center"/>
      <protection locked="0"/>
    </xf>
    <xf numFmtId="0" fontId="12" fillId="0" borderId="29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/>
    </xf>
    <xf numFmtId="49" fontId="12" fillId="0" borderId="30" xfId="0" applyNumberFormat="1" applyFont="1" applyFill="1" applyBorder="1" applyAlignment="1" applyProtection="1">
      <alignment horizontal="left" vertical="center"/>
    </xf>
    <xf numFmtId="164" fontId="8" fillId="0" borderId="0" xfId="0" applyNumberFormat="1" applyFont="1" applyFill="1" applyBorder="1" applyAlignment="1" applyProtection="1">
      <alignment vertical="center"/>
    </xf>
    <xf numFmtId="164" fontId="8" fillId="0" borderId="31" xfId="0" applyNumberFormat="1" applyFont="1" applyFill="1" applyBorder="1" applyAlignment="1" applyProtection="1">
      <alignment vertical="center"/>
    </xf>
    <xf numFmtId="0" fontId="12" fillId="0" borderId="30" xfId="0" applyNumberFormat="1" applyFont="1" applyFill="1" applyBorder="1" applyAlignment="1" applyProtection="1">
      <alignment vertical="center"/>
    </xf>
    <xf numFmtId="164" fontId="8" fillId="0" borderId="15" xfId="0" applyNumberFormat="1" applyFont="1" applyFill="1" applyBorder="1" applyAlignment="1" applyProtection="1">
      <alignment vertical="center"/>
    </xf>
    <xf numFmtId="164" fontId="13" fillId="0" borderId="24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right" vertical="center"/>
    </xf>
    <xf numFmtId="164" fontId="27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left" vertical="center"/>
    </xf>
    <xf numFmtId="3" fontId="12" fillId="0" borderId="30" xfId="0" applyNumberFormat="1" applyFont="1" applyFill="1" applyBorder="1" applyAlignment="1" applyProtection="1">
      <alignment horizontal="right" vertical="center"/>
    </xf>
    <xf numFmtId="0" fontId="12" fillId="0" borderId="8" xfId="0" applyNumberFormat="1" applyFont="1" applyFill="1" applyBorder="1" applyAlignment="1" applyProtection="1">
      <alignment horizontal="right" vertical="center"/>
    </xf>
    <xf numFmtId="14" fontId="12" fillId="0" borderId="32" xfId="0" applyNumberFormat="1" applyFont="1" applyFill="1" applyBorder="1" applyAlignment="1" applyProtection="1">
      <alignment horizontal="left" vertical="center"/>
    </xf>
    <xf numFmtId="0" fontId="9" fillId="0" borderId="11" xfId="0" applyNumberFormat="1" applyFont="1" applyFill="1" applyBorder="1" applyAlignment="1" applyProtection="1">
      <alignment vertical="center"/>
    </xf>
    <xf numFmtId="0" fontId="5" fillId="0" borderId="33" xfId="0" applyNumberFormat="1" applyFont="1" applyFill="1" applyBorder="1" applyAlignment="1" applyProtection="1">
      <alignment horizontal="right" vertical="center"/>
    </xf>
    <xf numFmtId="4" fontId="8" fillId="0" borderId="34" xfId="0" applyNumberFormat="1" applyFont="1" applyFill="1" applyBorder="1" applyAlignment="1" applyProtection="1">
      <alignment vertical="center"/>
    </xf>
    <xf numFmtId="4" fontId="8" fillId="0" borderId="14" xfId="0" applyNumberFormat="1" applyFont="1" applyFill="1" applyBorder="1" applyAlignment="1" applyProtection="1">
      <alignment vertical="center"/>
    </xf>
    <xf numFmtId="4" fontId="8" fillId="0" borderId="35" xfId="0" applyNumberFormat="1" applyFont="1" applyFill="1" applyBorder="1" applyAlignment="1" applyProtection="1">
      <alignment vertical="center"/>
    </xf>
    <xf numFmtId="4" fontId="8" fillId="0" borderId="36" xfId="0" applyNumberFormat="1" applyFont="1" applyFill="1" applyBorder="1" applyAlignment="1" applyProtection="1">
      <alignment vertical="center"/>
    </xf>
    <xf numFmtId="0" fontId="8" fillId="0" borderId="37" xfId="0" applyNumberFormat="1" applyFont="1" applyFill="1" applyBorder="1" applyAlignment="1" applyProtection="1">
      <alignment vertical="center"/>
    </xf>
    <xf numFmtId="0" fontId="8" fillId="0" borderId="38" xfId="0" applyNumberFormat="1" applyFont="1" applyFill="1" applyBorder="1" applyAlignment="1" applyProtection="1">
      <alignment vertical="center"/>
    </xf>
    <xf numFmtId="4" fontId="8" fillId="0" borderId="8" xfId="0" applyNumberFormat="1" applyFont="1" applyFill="1" applyBorder="1" applyAlignment="1" applyProtection="1">
      <alignment vertical="center"/>
    </xf>
    <xf numFmtId="4" fontId="8" fillId="0" borderId="39" xfId="0" applyNumberFormat="1" applyFont="1" applyFill="1" applyBorder="1" applyAlignment="1" applyProtection="1">
      <alignment vertical="center"/>
    </xf>
    <xf numFmtId="0" fontId="9" fillId="0" borderId="5" xfId="0" applyNumberFormat="1" applyFont="1" applyFill="1" applyBorder="1" applyAlignment="1" applyProtection="1">
      <alignment vertical="center"/>
    </xf>
    <xf numFmtId="0" fontId="11" fillId="0" borderId="5" xfId="0" applyNumberFormat="1" applyFont="1" applyFill="1" applyBorder="1" applyAlignment="1" applyProtection="1">
      <alignment vertical="center"/>
    </xf>
    <xf numFmtId="0" fontId="11" fillId="0" borderId="40" xfId="0" applyNumberFormat="1" applyFont="1" applyFill="1" applyBorder="1" applyAlignment="1" applyProtection="1">
      <alignment vertical="center"/>
    </xf>
    <xf numFmtId="0" fontId="11" fillId="0" borderId="29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165" fontId="11" fillId="0" borderId="0" xfId="0" applyNumberFormat="1" applyFont="1" applyFill="1" applyBorder="1" applyAlignment="1" applyProtection="1">
      <alignment vertical="center"/>
    </xf>
    <xf numFmtId="4" fontId="5" fillId="0" borderId="12" xfId="0" applyNumberFormat="1" applyFont="1" applyFill="1" applyBorder="1" applyAlignment="1" applyProtection="1">
      <alignment vertical="center"/>
    </xf>
    <xf numFmtId="9" fontId="8" fillId="0" borderId="41" xfId="33" quotePrefix="1" applyFont="1" applyFill="1" applyBorder="1" applyAlignment="1" applyProtection="1">
      <alignment horizontal="right" vertical="center"/>
    </xf>
    <xf numFmtId="4" fontId="8" fillId="0" borderId="42" xfId="0" applyNumberFormat="1" applyFont="1" applyFill="1" applyBorder="1" applyAlignment="1" applyProtection="1">
      <alignment vertical="center"/>
    </xf>
    <xf numFmtId="4" fontId="8" fillId="0" borderId="43" xfId="0" applyNumberFormat="1" applyFont="1" applyFill="1" applyBorder="1" applyAlignment="1" applyProtection="1">
      <alignment vertical="center"/>
    </xf>
    <xf numFmtId="9" fontId="8" fillId="0" borderId="44" xfId="33" quotePrefix="1" applyFont="1" applyFill="1" applyBorder="1" applyAlignment="1" applyProtection="1">
      <alignment horizontal="right" vertical="center"/>
    </xf>
    <xf numFmtId="4" fontId="8" fillId="0" borderId="45" xfId="0" applyNumberFormat="1" applyFont="1" applyFill="1" applyBorder="1" applyAlignment="1" applyProtection="1">
      <alignment vertical="center"/>
    </xf>
    <xf numFmtId="1" fontId="8" fillId="0" borderId="17" xfId="0" quotePrefix="1" applyNumberFormat="1" applyFont="1" applyFill="1" applyBorder="1" applyAlignment="1" applyProtection="1">
      <alignment horizontal="right" vertical="center"/>
    </xf>
    <xf numFmtId="4" fontId="8" fillId="0" borderId="46" xfId="0" applyNumberFormat="1" applyFont="1" applyFill="1" applyBorder="1" applyAlignment="1" applyProtection="1">
      <alignment vertical="center"/>
    </xf>
    <xf numFmtId="4" fontId="8" fillId="0" borderId="32" xfId="0" applyNumberFormat="1" applyFont="1" applyFill="1" applyBorder="1" applyAlignment="1" applyProtection="1">
      <alignment vertical="center"/>
    </xf>
    <xf numFmtId="14" fontId="9" fillId="0" borderId="8" xfId="0" applyNumberFormat="1" applyFont="1" applyFill="1" applyBorder="1" applyAlignment="1" applyProtection="1">
      <alignment vertical="center"/>
    </xf>
    <xf numFmtId="165" fontId="11" fillId="0" borderId="8" xfId="0" applyNumberFormat="1" applyFont="1" applyFill="1" applyBorder="1" applyAlignment="1" applyProtection="1">
      <alignment vertical="center"/>
    </xf>
    <xf numFmtId="0" fontId="5" fillId="0" borderId="21" xfId="0" applyNumberFormat="1" applyFont="1" applyFill="1" applyBorder="1" applyAlignment="1" applyProtection="1">
      <alignment vertical="center"/>
    </xf>
    <xf numFmtId="0" fontId="5" fillId="0" borderId="17" xfId="0" applyNumberFormat="1" applyFont="1" applyFill="1" applyBorder="1" applyAlignment="1" applyProtection="1">
      <alignment vertical="center"/>
    </xf>
    <xf numFmtId="0" fontId="8" fillId="0" borderId="47" xfId="0" applyNumberFormat="1" applyFont="1" applyFill="1" applyBorder="1" applyAlignment="1" applyProtection="1">
      <alignment horizontal="center" vertical="center"/>
    </xf>
    <xf numFmtId="0" fontId="8" fillId="0" borderId="48" xfId="0" applyNumberFormat="1" applyFont="1" applyFill="1" applyBorder="1" applyAlignment="1" applyProtection="1">
      <alignment horizontal="center" vertical="center"/>
    </xf>
    <xf numFmtId="164" fontId="13" fillId="0" borderId="26" xfId="0" applyNumberFormat="1" applyFont="1" applyFill="1" applyBorder="1" applyAlignment="1" applyProtection="1">
      <alignment vertical="center"/>
    </xf>
    <xf numFmtId="0" fontId="8" fillId="0" borderId="0" xfId="19" applyFont="1" applyFill="1" applyBorder="1"/>
    <xf numFmtId="0" fontId="6" fillId="0" borderId="0" xfId="0" applyFont="1"/>
    <xf numFmtId="0" fontId="30" fillId="0" borderId="0" xfId="22" applyFont="1" applyFill="1" applyBorder="1"/>
    <xf numFmtId="0" fontId="2" fillId="0" borderId="5" xfId="19" applyFont="1" applyBorder="1" applyAlignment="1">
      <alignment horizontal="center" vertical="center"/>
    </xf>
    <xf numFmtId="0" fontId="4" fillId="0" borderId="16" xfId="19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22" applyFont="1" applyFill="1" applyBorder="1" applyAlignment="1">
      <alignment horizontal="center" vertical="center"/>
    </xf>
    <xf numFmtId="0" fontId="30" fillId="0" borderId="0" xfId="22" applyFont="1" applyFill="1" applyBorder="1" applyAlignment="1">
      <alignment horizontal="center" vertical="center"/>
    </xf>
    <xf numFmtId="0" fontId="6" fillId="0" borderId="0" xfId="19" applyFont="1" applyAlignment="1">
      <alignment horizontal="center" vertical="center"/>
    </xf>
    <xf numFmtId="0" fontId="6" fillId="0" borderId="0" xfId="19" applyFont="1" applyBorder="1" applyAlignment="1">
      <alignment horizontal="center" vertical="center"/>
    </xf>
    <xf numFmtId="0" fontId="6" fillId="0" borderId="16" xfId="19" applyFont="1" applyBorder="1" applyAlignment="1">
      <alignment horizontal="center" vertical="center"/>
    </xf>
    <xf numFmtId="0" fontId="10" fillId="0" borderId="24" xfId="19" applyFont="1" applyBorder="1" applyAlignment="1">
      <alignment horizontal="center" vertical="center"/>
    </xf>
    <xf numFmtId="0" fontId="10" fillId="0" borderId="0" xfId="19" applyFont="1" applyAlignment="1">
      <alignment horizontal="center" vertical="center"/>
    </xf>
    <xf numFmtId="0" fontId="7" fillId="0" borderId="0" xfId="19" applyFont="1" applyAlignment="1">
      <alignment horizontal="center" vertical="center"/>
    </xf>
    <xf numFmtId="0" fontId="6" fillId="0" borderId="0" xfId="0" applyFont="1" applyFill="1"/>
    <xf numFmtId="49" fontId="12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center"/>
    </xf>
    <xf numFmtId="0" fontId="8" fillId="0" borderId="15" xfId="0" applyNumberFormat="1" applyFont="1" applyFill="1" applyBorder="1" applyAlignment="1" applyProtection="1">
      <alignment horizontal="left"/>
    </xf>
    <xf numFmtId="0" fontId="11" fillId="0" borderId="30" xfId="0" applyNumberFormat="1" applyFont="1" applyFill="1" applyBorder="1" applyAlignment="1" applyProtection="1">
      <alignment vertical="center"/>
    </xf>
    <xf numFmtId="0" fontId="8" fillId="0" borderId="49" xfId="0" applyNumberFormat="1" applyFont="1" applyFill="1" applyBorder="1" applyAlignment="1" applyProtection="1">
      <alignment vertical="center"/>
    </xf>
    <xf numFmtId="0" fontId="0" fillId="0" borderId="14" xfId="0" applyBorder="1"/>
    <xf numFmtId="0" fontId="0" fillId="0" borderId="44" xfId="0" applyBorder="1"/>
    <xf numFmtId="0" fontId="8" fillId="0" borderId="0" xfId="19" applyFont="1" applyBorder="1" applyAlignment="1">
      <alignment horizontal="left" vertical="center"/>
    </xf>
    <xf numFmtId="0" fontId="8" fillId="0" borderId="0" xfId="19" applyFont="1" applyBorder="1" applyAlignment="1">
      <alignment horizontal="left"/>
    </xf>
    <xf numFmtId="0" fontId="16" fillId="0" borderId="10" xfId="0" applyNumberFormat="1" applyFont="1" applyFill="1" applyBorder="1" applyAlignment="1" applyProtection="1">
      <alignment horizontal="center" vertical="center"/>
    </xf>
    <xf numFmtId="0" fontId="16" fillId="0" borderId="11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/>
    </xf>
    <xf numFmtId="0" fontId="5" fillId="0" borderId="10" xfId="0" applyNumberFormat="1" applyFont="1" applyFill="1" applyBorder="1" applyAlignment="1" applyProtection="1">
      <alignment horizontal="center" vertical="center"/>
    </xf>
    <xf numFmtId="0" fontId="7" fillId="0" borderId="11" xfId="0" applyFont="1" applyBorder="1"/>
    <xf numFmtId="0" fontId="7" fillId="0" borderId="12" xfId="0" applyFont="1" applyBorder="1"/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11" xfId="0" applyNumberFormat="1" applyFont="1" applyFill="1" applyBorder="1" applyAlignment="1" applyProtection="1">
      <alignment horizontal="center" vertical="center"/>
    </xf>
    <xf numFmtId="4" fontId="2" fillId="0" borderId="0" xfId="12" applyNumberFormat="1" applyFont="1" applyBorder="1" applyAlignment="1">
      <alignment horizontal="center"/>
    </xf>
    <xf numFmtId="4" fontId="2" fillId="0" borderId="0" xfId="19" applyNumberFormat="1" applyFont="1" applyBorder="1" applyAlignment="1">
      <alignment horizontal="center"/>
    </xf>
    <xf numFmtId="4" fontId="2" fillId="0" borderId="5" xfId="12" applyNumberFormat="1" applyFont="1" applyBorder="1" applyAlignment="1">
      <alignment horizontal="center"/>
    </xf>
    <xf numFmtId="4" fontId="2" fillId="0" borderId="5" xfId="19" applyNumberFormat="1" applyFont="1" applyBorder="1" applyAlignment="1">
      <alignment horizontal="center"/>
    </xf>
    <xf numFmtId="4" fontId="10" fillId="0" borderId="16" xfId="19" applyNumberFormat="1" applyFont="1" applyBorder="1" applyAlignment="1">
      <alignment horizontal="right"/>
    </xf>
  </cellXfs>
  <cellStyles count="41">
    <cellStyle name="%" xfId="1" xr:uid="{00000000-0005-0000-0000-000000000000}"/>
    <cellStyle name="% 2" xfId="2" xr:uid="{00000000-0005-0000-0000-000001000000}"/>
    <cellStyle name="_BoQ_Calculator_c2_v1-4_RAN&amp;Core_20100604" xfId="3" xr:uid="{00000000-0005-0000-0000-000002000000}"/>
    <cellStyle name="_BoQ_Calculator_c2_v1-4_RAN&amp;Core_20100604 2" xfId="4" xr:uid="{00000000-0005-0000-0000-000003000000}"/>
    <cellStyle name="_po_acr_WI_20100609_update templatu" xfId="5" xr:uid="{00000000-0005-0000-0000-000004000000}"/>
    <cellStyle name="Celá čísla" xfId="6" xr:uid="{00000000-0005-0000-0000-000005000000}"/>
    <cellStyle name="CisloOddilu" xfId="7" xr:uid="{00000000-0005-0000-0000-000006000000}"/>
    <cellStyle name="Hypertextový odkaz 2" xfId="8" xr:uid="{00000000-0005-0000-0000-000007000000}"/>
    <cellStyle name="Komma0" xfId="9" xr:uid="{00000000-0005-0000-0000-000008000000}"/>
    <cellStyle name="Komma0 2" xfId="10" xr:uid="{00000000-0005-0000-0000-000009000000}"/>
    <cellStyle name="lehký dolní okraj" xfId="11" xr:uid="{00000000-0005-0000-0000-00000A000000}"/>
    <cellStyle name="Měna 2" xfId="12" xr:uid="{00000000-0005-0000-0000-00000B000000}"/>
    <cellStyle name="Měna 3" xfId="13" xr:uid="{00000000-0005-0000-0000-00000C000000}"/>
    <cellStyle name="NazevOddilu" xfId="14" xr:uid="{00000000-0005-0000-0000-00000D000000}"/>
    <cellStyle name="Normal_Book1" xfId="15" xr:uid="{00000000-0005-0000-0000-00000E000000}"/>
    <cellStyle name="Normální" xfId="0" builtinId="0"/>
    <cellStyle name="Normální 10" xfId="16" xr:uid="{00000000-0005-0000-0000-000010000000}"/>
    <cellStyle name="Normální 11" xfId="17" xr:uid="{00000000-0005-0000-0000-000011000000}"/>
    <cellStyle name="Normální 12" xfId="18" xr:uid="{00000000-0005-0000-0000-000012000000}"/>
    <cellStyle name="Normální 2" xfId="19" xr:uid="{00000000-0005-0000-0000-000013000000}"/>
    <cellStyle name="Normální 2 2" xfId="20" xr:uid="{00000000-0005-0000-0000-000014000000}"/>
    <cellStyle name="Normální 2 2 2" xfId="21" xr:uid="{00000000-0005-0000-0000-000015000000}"/>
    <cellStyle name="Normální 2 3" xfId="22" xr:uid="{00000000-0005-0000-0000-000016000000}"/>
    <cellStyle name="Normální 3" xfId="23" xr:uid="{00000000-0005-0000-0000-000017000000}"/>
    <cellStyle name="normální 3 2" xfId="24" xr:uid="{00000000-0005-0000-0000-000018000000}"/>
    <cellStyle name="Normální 4" xfId="25" xr:uid="{00000000-0005-0000-0000-000019000000}"/>
    <cellStyle name="Normální 4 2" xfId="26" xr:uid="{00000000-0005-0000-0000-00001A000000}"/>
    <cellStyle name="Normální 5" xfId="27" xr:uid="{00000000-0005-0000-0000-00001B000000}"/>
    <cellStyle name="Normální 5 2" xfId="28" xr:uid="{00000000-0005-0000-0000-00001C000000}"/>
    <cellStyle name="Normální 6" xfId="29" xr:uid="{00000000-0005-0000-0000-00001D000000}"/>
    <cellStyle name="Normální 7" xfId="30" xr:uid="{00000000-0005-0000-0000-00001E000000}"/>
    <cellStyle name="Normální 8" xfId="31" xr:uid="{00000000-0005-0000-0000-00001F000000}"/>
    <cellStyle name="Normální 9" xfId="32" xr:uid="{00000000-0005-0000-0000-000020000000}"/>
    <cellStyle name="Procenta" xfId="33" builtinId="5"/>
    <cellStyle name="Procenta 2" xfId="34" xr:uid="{00000000-0005-0000-0000-000022000000}"/>
    <cellStyle name="R_text" xfId="35" xr:uid="{00000000-0005-0000-0000-000023000000}"/>
    <cellStyle name="R_type" xfId="36" xr:uid="{00000000-0005-0000-0000-000024000000}"/>
    <cellStyle name="Standard_CELL" xfId="37" xr:uid="{00000000-0005-0000-0000-000025000000}"/>
    <cellStyle name="Styl 1" xfId="38" xr:uid="{00000000-0005-0000-0000-000026000000}"/>
    <cellStyle name="Valuta0" xfId="39" xr:uid="{00000000-0005-0000-0000-000027000000}"/>
    <cellStyle name="Valuta0 2" xfId="40" xr:uid="{00000000-0005-0000-0000-000028000000}"/>
  </cellStyles>
  <dxfs count="2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S11\RedirectedFolders\_Projekty\ARPIA\M&#283;P%20Ostrava\SLP\Slaboproud&#225;%20elektrotechnika-rozpo&#269;et%20MP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tabSelected="1" zoomScaleNormal="100" workbookViewId="0">
      <selection activeCell="R9" sqref="R9"/>
    </sheetView>
  </sheetViews>
  <sheetFormatPr defaultRowHeight="12.75"/>
  <cols>
    <col min="1" max="2" width="2.7109375" customWidth="1"/>
    <col min="3" max="3" width="2.5703125" customWidth="1"/>
    <col min="4" max="4" width="7.5703125" customWidth="1"/>
    <col min="5" max="5" width="15.140625" customWidth="1"/>
    <col min="6" max="6" width="2.7109375" customWidth="1"/>
    <col min="7" max="7" width="9.5703125" customWidth="1"/>
    <col min="8" max="8" width="8" customWidth="1"/>
    <col min="9" max="9" width="5" customWidth="1"/>
    <col min="10" max="10" width="8.140625" customWidth="1"/>
    <col min="11" max="11" width="15.5703125" customWidth="1"/>
    <col min="12" max="12" width="14.85546875" customWidth="1"/>
  </cols>
  <sheetData>
    <row r="1" spans="1:12" ht="27" thickBot="1">
      <c r="A1" s="179" t="s">
        <v>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1"/>
    </row>
    <row r="2" spans="1:12" ht="17.2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108"/>
    </row>
    <row r="3" spans="1:12" ht="17.25" customHeight="1">
      <c r="A3" s="3"/>
      <c r="B3" s="109" t="s">
        <v>9</v>
      </c>
      <c r="C3" s="109"/>
      <c r="D3" s="109"/>
      <c r="E3" s="154" t="s">
        <v>62</v>
      </c>
      <c r="F3" s="81"/>
      <c r="G3" s="81"/>
      <c r="H3" s="82"/>
      <c r="I3" s="83"/>
      <c r="J3" s="110"/>
      <c r="K3" s="109"/>
      <c r="L3" s="111"/>
    </row>
    <row r="4" spans="1:12" ht="17.25" customHeight="1">
      <c r="A4" s="3"/>
      <c r="B4" s="109"/>
      <c r="C4" s="109"/>
      <c r="D4" s="109"/>
      <c r="E4" s="84" t="s">
        <v>86</v>
      </c>
      <c r="F4" s="112"/>
      <c r="G4" s="112"/>
      <c r="H4" s="112"/>
      <c r="I4" s="113"/>
      <c r="J4" s="112"/>
      <c r="K4" s="109"/>
      <c r="L4" s="114"/>
    </row>
    <row r="5" spans="1:12" ht="17.25" customHeight="1">
      <c r="A5" s="3"/>
      <c r="B5" s="109"/>
      <c r="C5" s="109"/>
      <c r="D5" s="109"/>
      <c r="E5" s="115"/>
      <c r="F5" s="112"/>
      <c r="G5" s="112"/>
      <c r="H5" s="112"/>
      <c r="I5" s="113"/>
      <c r="J5" s="112"/>
      <c r="K5" s="109"/>
      <c r="L5" s="114"/>
    </row>
    <row r="6" spans="1:12" ht="17.25" customHeight="1">
      <c r="A6" s="3"/>
      <c r="B6" s="109" t="s">
        <v>10</v>
      </c>
      <c r="C6" s="109"/>
      <c r="D6" s="109"/>
      <c r="E6" s="85" t="s">
        <v>47</v>
      </c>
      <c r="F6" s="86"/>
      <c r="G6" s="86"/>
      <c r="H6" s="87"/>
      <c r="I6" s="88"/>
      <c r="J6" s="110"/>
      <c r="K6" s="109"/>
      <c r="L6" s="114"/>
    </row>
    <row r="7" spans="1:12" ht="17.25" customHeight="1">
      <c r="A7" s="3"/>
      <c r="B7" s="109"/>
      <c r="C7" s="109"/>
      <c r="D7" s="109"/>
      <c r="E7" s="116"/>
      <c r="F7" s="109"/>
      <c r="G7" s="109"/>
      <c r="H7" s="117"/>
      <c r="I7" s="109"/>
      <c r="J7" s="109"/>
      <c r="K7" s="109"/>
      <c r="L7" s="114"/>
    </row>
    <row r="8" spans="1:12" ht="17.25" customHeight="1">
      <c r="A8" s="3"/>
      <c r="B8" s="109" t="s">
        <v>87</v>
      </c>
      <c r="C8" s="109"/>
      <c r="D8" s="109"/>
      <c r="E8" s="118" t="s">
        <v>61</v>
      </c>
      <c r="F8" s="109"/>
      <c r="G8" s="109"/>
      <c r="H8" s="117"/>
      <c r="I8" s="110"/>
      <c r="J8" s="109"/>
      <c r="K8" s="109"/>
      <c r="L8" s="114"/>
    </row>
    <row r="9" spans="1:12" ht="17.25" customHeight="1">
      <c r="A9" s="3"/>
      <c r="B9" s="109"/>
      <c r="C9" s="109"/>
      <c r="D9" s="109"/>
      <c r="E9" s="110" t="s">
        <v>60</v>
      </c>
      <c r="F9" s="109"/>
      <c r="G9" s="109"/>
      <c r="H9" s="117"/>
      <c r="I9" s="110"/>
      <c r="J9" s="109"/>
      <c r="K9" s="119"/>
      <c r="L9" s="114"/>
    </row>
    <row r="10" spans="1:12" ht="17.25" customHeight="1">
      <c r="A10" s="3"/>
      <c r="B10" s="109"/>
      <c r="C10" s="109"/>
      <c r="D10" s="109"/>
      <c r="E10" s="110"/>
      <c r="F10" s="109"/>
      <c r="G10" s="109"/>
      <c r="H10" s="117"/>
      <c r="I10" s="110"/>
      <c r="J10" s="109"/>
      <c r="K10" s="109"/>
      <c r="L10" s="114"/>
    </row>
    <row r="11" spans="1:12" ht="17.25" customHeight="1">
      <c r="A11" s="3"/>
      <c r="B11" s="109"/>
      <c r="C11" s="109"/>
      <c r="D11" s="109"/>
      <c r="E11" s="118"/>
      <c r="F11" s="109"/>
      <c r="G11" s="109"/>
      <c r="H11" s="117"/>
      <c r="I11" s="110"/>
      <c r="J11" s="109"/>
      <c r="K11" s="109"/>
      <c r="L11" s="114"/>
    </row>
    <row r="12" spans="1:12" ht="17.25" customHeight="1">
      <c r="A12" s="3"/>
      <c r="B12" s="109"/>
      <c r="C12" s="109"/>
      <c r="D12" s="109"/>
      <c r="E12" s="109"/>
      <c r="F12" s="109"/>
      <c r="G12" s="109"/>
      <c r="H12" s="109"/>
      <c r="I12" s="109"/>
      <c r="J12" s="109"/>
      <c r="K12" s="119"/>
      <c r="L12" s="114"/>
    </row>
    <row r="13" spans="1:12" ht="17.25" customHeight="1">
      <c r="A13" s="3"/>
      <c r="B13" s="109"/>
      <c r="C13" s="109"/>
      <c r="D13" s="109"/>
      <c r="E13" s="109"/>
      <c r="F13" s="110"/>
      <c r="G13" s="109"/>
      <c r="H13" s="109"/>
      <c r="I13" s="110"/>
      <c r="J13" s="110" t="s">
        <v>88</v>
      </c>
      <c r="K13" s="170" t="s">
        <v>89</v>
      </c>
      <c r="L13" s="120"/>
    </row>
    <row r="14" spans="1:12" ht="17.25" customHeight="1" thickBot="1">
      <c r="A14" s="4"/>
      <c r="B14" s="5"/>
      <c r="C14" s="5"/>
      <c r="D14" s="5"/>
      <c r="E14" s="5"/>
      <c r="F14" s="5"/>
      <c r="G14" s="5"/>
      <c r="H14" s="5"/>
      <c r="I14" s="5"/>
      <c r="J14" s="5"/>
      <c r="K14" s="121"/>
      <c r="L14" s="122"/>
    </row>
    <row r="15" spans="1:12" ht="17.25" customHeight="1" thickBot="1">
      <c r="A15" s="7"/>
      <c r="B15" s="8"/>
      <c r="C15" s="8"/>
      <c r="D15" s="8"/>
      <c r="E15" s="123" t="s">
        <v>18</v>
      </c>
      <c r="F15" s="8"/>
      <c r="G15" s="9"/>
      <c r="H15" s="8"/>
      <c r="I15" s="8"/>
      <c r="J15" s="8"/>
      <c r="K15" s="8"/>
      <c r="L15" s="10"/>
    </row>
    <row r="16" spans="1:12" ht="17.25" customHeight="1" thickBot="1">
      <c r="A16" s="32"/>
      <c r="B16" s="21"/>
      <c r="C16" s="22" t="s">
        <v>13</v>
      </c>
      <c r="D16" s="22"/>
      <c r="E16" s="22"/>
      <c r="F16" s="23"/>
      <c r="G16" s="22"/>
      <c r="H16" s="22"/>
      <c r="I16" s="23"/>
      <c r="J16" s="33"/>
      <c r="K16" s="22" t="s">
        <v>16</v>
      </c>
      <c r="L16" s="124" t="s">
        <v>14</v>
      </c>
    </row>
    <row r="17" spans="1:12" ht="17.25" customHeight="1">
      <c r="A17" s="41">
        <v>1</v>
      </c>
      <c r="B17" s="43"/>
      <c r="C17" s="43" t="str">
        <f>TRASY!A2</f>
        <v>Kabelové trasy</v>
      </c>
      <c r="D17" s="43"/>
      <c r="E17" s="44"/>
      <c r="F17" s="43"/>
      <c r="G17" s="43"/>
      <c r="H17" s="45"/>
      <c r="I17" s="46"/>
      <c r="J17" s="47"/>
      <c r="K17" s="48">
        <f>TRASY!E14</f>
        <v>0</v>
      </c>
      <c r="L17" s="125">
        <f>TRASY!E15</f>
        <v>0</v>
      </c>
    </row>
    <row r="18" spans="1:12" ht="17.25" customHeight="1">
      <c r="A18" s="41">
        <v>2</v>
      </c>
      <c r="B18" s="43"/>
      <c r="C18" s="43" t="str">
        <f>SK!A2</f>
        <v>Strukturovaná kabeláž</v>
      </c>
      <c r="D18" s="43"/>
      <c r="E18" s="44"/>
      <c r="F18" s="43"/>
      <c r="G18" s="43"/>
      <c r="H18" s="45"/>
      <c r="I18" s="46"/>
      <c r="J18" s="47"/>
      <c r="K18" s="48">
        <f>SK!E27</f>
        <v>0</v>
      </c>
      <c r="L18" s="125">
        <f>SK!E28</f>
        <v>0</v>
      </c>
    </row>
    <row r="19" spans="1:12" ht="17.25" customHeight="1">
      <c r="A19" s="41">
        <v>3</v>
      </c>
      <c r="B19" s="43"/>
      <c r="C19" s="43" t="str">
        <f>PZTS!A2</f>
        <v xml:space="preserve">PZTS </v>
      </c>
      <c r="D19" s="43"/>
      <c r="E19" s="44"/>
      <c r="F19" s="43"/>
      <c r="G19" s="43"/>
      <c r="H19" s="45"/>
      <c r="I19" s="46"/>
      <c r="J19" s="47"/>
      <c r="K19" s="48">
        <f>PZTS!F22</f>
        <v>0</v>
      </c>
      <c r="L19" s="125">
        <f>PZTS!F23</f>
        <v>0</v>
      </c>
    </row>
    <row r="20" spans="1:12" ht="17.25" customHeight="1">
      <c r="A20" s="41">
        <v>4</v>
      </c>
      <c r="B20" s="43"/>
      <c r="C20" s="43" t="str">
        <f>'Aktivní prvky'!A2</f>
        <v>Aktivní prvky</v>
      </c>
      <c r="D20" s="43"/>
      <c r="E20" s="44"/>
      <c r="F20" s="43"/>
      <c r="G20" s="43"/>
      <c r="H20" s="45"/>
      <c r="I20" s="46"/>
      <c r="J20" s="47"/>
      <c r="K20" s="48">
        <f>'Aktivní prvky'!F17</f>
        <v>0</v>
      </c>
      <c r="L20" s="125">
        <f>'Aktivní prvky'!F20</f>
        <v>0</v>
      </c>
    </row>
    <row r="21" spans="1:12" ht="17.25" customHeight="1">
      <c r="A21" s="41">
        <v>5</v>
      </c>
      <c r="B21" s="43"/>
      <c r="C21" s="43" t="str">
        <f>'kamerový systém'!A2</f>
        <v>Kamerový systém</v>
      </c>
      <c r="D21" s="43"/>
      <c r="E21" s="44"/>
      <c r="F21" s="43"/>
      <c r="G21" s="43"/>
      <c r="H21" s="45"/>
      <c r="I21" s="46"/>
      <c r="J21" s="47"/>
      <c r="K21" s="48">
        <f>'kamerový systém'!F12</f>
        <v>0</v>
      </c>
      <c r="L21" s="125">
        <f>'kamerový systém'!F13</f>
        <v>0</v>
      </c>
    </row>
    <row r="22" spans="1:12" ht="17.25" customHeight="1">
      <c r="A22" s="41">
        <v>6</v>
      </c>
      <c r="B22" s="174"/>
      <c r="C22" s="175"/>
      <c r="D22" s="175"/>
      <c r="E22" s="175"/>
      <c r="F22" s="175"/>
      <c r="G22" s="175"/>
      <c r="H22" s="175"/>
      <c r="I22" s="175"/>
      <c r="J22" s="175"/>
      <c r="K22" s="176"/>
      <c r="L22" s="125"/>
    </row>
    <row r="23" spans="1:12" ht="17.25" customHeight="1">
      <c r="A23" s="41">
        <v>7</v>
      </c>
      <c r="B23" s="43"/>
      <c r="C23" s="43"/>
      <c r="D23" s="43"/>
      <c r="E23" s="44"/>
      <c r="F23" s="43"/>
      <c r="G23" s="43"/>
      <c r="H23" s="45"/>
      <c r="I23" s="46"/>
      <c r="J23" s="47"/>
      <c r="K23" s="48"/>
      <c r="L23" s="125"/>
    </row>
    <row r="24" spans="1:12" ht="17.25" customHeight="1">
      <c r="A24" s="41">
        <v>8</v>
      </c>
      <c r="B24" s="43"/>
      <c r="C24" s="43"/>
      <c r="D24" s="43"/>
      <c r="E24" s="44"/>
      <c r="F24" s="43"/>
      <c r="G24" s="43"/>
      <c r="H24" s="45"/>
      <c r="I24" s="46"/>
      <c r="J24" s="47"/>
      <c r="K24" s="48"/>
      <c r="L24" s="125"/>
    </row>
    <row r="25" spans="1:12" ht="17.25" customHeight="1">
      <c r="A25" s="41">
        <v>9</v>
      </c>
      <c r="B25" s="42"/>
      <c r="C25" s="43"/>
      <c r="D25" s="43"/>
      <c r="E25" s="44"/>
      <c r="F25" s="43"/>
      <c r="G25" s="43"/>
      <c r="H25" s="45"/>
      <c r="I25" s="46"/>
      <c r="J25" s="47"/>
      <c r="K25" s="48"/>
      <c r="L25" s="125"/>
    </row>
    <row r="26" spans="1:12" ht="17.25" customHeight="1">
      <c r="A26" s="41">
        <v>10</v>
      </c>
      <c r="B26" s="42"/>
      <c r="C26" s="43"/>
      <c r="D26" s="43"/>
      <c r="E26" s="44"/>
      <c r="F26" s="43"/>
      <c r="G26" s="43"/>
      <c r="H26" s="45"/>
      <c r="I26" s="46"/>
      <c r="J26" s="47"/>
      <c r="K26" s="48"/>
      <c r="L26" s="125"/>
    </row>
    <row r="27" spans="1:12" ht="17.25" customHeight="1">
      <c r="A27" s="41">
        <v>11</v>
      </c>
      <c r="B27" s="42"/>
      <c r="C27" s="43"/>
      <c r="D27" s="43"/>
      <c r="E27" s="44"/>
      <c r="F27" s="43"/>
      <c r="G27" s="43"/>
      <c r="H27" s="45"/>
      <c r="I27" s="46"/>
      <c r="J27" s="47"/>
      <c r="K27" s="48"/>
      <c r="L27" s="125"/>
    </row>
    <row r="28" spans="1:12" ht="17.25" customHeight="1">
      <c r="A28" s="41">
        <v>12</v>
      </c>
      <c r="B28" s="42"/>
      <c r="C28" s="12"/>
      <c r="D28" s="12"/>
      <c r="E28" s="27"/>
      <c r="F28" s="12"/>
      <c r="G28" s="26"/>
      <c r="H28" s="24"/>
      <c r="I28" s="25"/>
      <c r="J28" s="11"/>
      <c r="K28" s="126"/>
      <c r="L28" s="127"/>
    </row>
    <row r="29" spans="1:12" ht="17.25" customHeight="1">
      <c r="A29" s="41">
        <v>13</v>
      </c>
      <c r="B29" s="42"/>
      <c r="C29" s="43"/>
      <c r="D29" s="43"/>
      <c r="E29" s="44"/>
      <c r="F29" s="43"/>
      <c r="G29" s="43"/>
      <c r="H29" s="45"/>
      <c r="I29" s="46"/>
      <c r="J29" s="47"/>
      <c r="K29" s="48"/>
      <c r="L29" s="125"/>
    </row>
    <row r="30" spans="1:12" ht="17.25" customHeight="1">
      <c r="A30" s="41">
        <v>14</v>
      </c>
      <c r="B30" s="42"/>
      <c r="C30" s="43"/>
      <c r="D30" s="43"/>
      <c r="E30" s="44"/>
      <c r="F30" s="43"/>
      <c r="G30" s="43"/>
      <c r="H30" s="45"/>
      <c r="I30" s="46"/>
      <c r="J30" s="47"/>
      <c r="K30" s="48"/>
      <c r="L30" s="125"/>
    </row>
    <row r="31" spans="1:12" ht="17.25" customHeight="1" thickBot="1">
      <c r="A31" s="28">
        <v>15</v>
      </c>
      <c r="B31" s="48"/>
      <c r="C31" s="43"/>
      <c r="D31" s="43"/>
      <c r="E31" s="44"/>
      <c r="F31" s="43"/>
      <c r="G31" s="43"/>
      <c r="H31" s="45"/>
      <c r="I31" s="46"/>
      <c r="J31" s="47"/>
      <c r="K31" s="48"/>
      <c r="L31" s="125"/>
    </row>
    <row r="32" spans="1:12" ht="17.25" customHeight="1" thickBot="1">
      <c r="A32" s="28">
        <v>16</v>
      </c>
      <c r="B32" s="43"/>
      <c r="C32" s="13"/>
      <c r="D32" s="13"/>
      <c r="E32" s="29"/>
      <c r="F32" s="30"/>
      <c r="G32" s="13"/>
      <c r="H32" s="6"/>
      <c r="I32" s="30"/>
      <c r="J32" s="40"/>
      <c r="K32" s="31"/>
      <c r="L32" s="128"/>
    </row>
    <row r="33" spans="1:12" ht="17.25" customHeight="1" thickBot="1">
      <c r="A33" s="34"/>
      <c r="B33" s="129"/>
      <c r="C33" s="36" t="s">
        <v>1</v>
      </c>
      <c r="D33" s="35"/>
      <c r="E33" s="37"/>
      <c r="F33" s="39"/>
      <c r="G33" s="35"/>
      <c r="H33" s="38"/>
      <c r="I33" s="39"/>
      <c r="J33" s="130"/>
      <c r="K33" s="131">
        <f>SUM(K17:K32)</f>
        <v>0</v>
      </c>
      <c r="L33" s="132">
        <f>SUM(L17:L32)</f>
        <v>0</v>
      </c>
    </row>
    <row r="34" spans="1:12" ht="17.25" customHeight="1" thickBot="1">
      <c r="A34" s="15"/>
      <c r="B34" s="133"/>
      <c r="C34" s="133"/>
      <c r="D34" s="133"/>
      <c r="E34" s="134"/>
      <c r="F34" s="135"/>
      <c r="G34" s="133"/>
      <c r="H34" s="136"/>
      <c r="I34" s="182" t="s">
        <v>11</v>
      </c>
      <c r="J34" s="183"/>
      <c r="K34" s="183"/>
      <c r="L34" s="184"/>
    </row>
    <row r="35" spans="1:12" ht="17.25" customHeight="1" thickBot="1">
      <c r="A35" s="15"/>
      <c r="B35" s="137"/>
      <c r="C35" s="137"/>
      <c r="D35" s="137"/>
      <c r="E35" s="137"/>
      <c r="F35" s="14"/>
      <c r="G35" s="137"/>
      <c r="H35" s="138"/>
      <c r="I35" s="185" t="s">
        <v>15</v>
      </c>
      <c r="J35" s="186"/>
      <c r="K35" s="186"/>
      <c r="L35" s="139">
        <f>K33+L33</f>
        <v>0</v>
      </c>
    </row>
    <row r="36" spans="1:12" ht="17.25" customHeight="1">
      <c r="A36" s="17"/>
      <c r="B36" s="137"/>
      <c r="C36" s="137"/>
      <c r="D36" s="137"/>
      <c r="E36" s="171"/>
      <c r="F36" s="172"/>
      <c r="G36" s="137"/>
      <c r="H36" s="173"/>
      <c r="I36" s="152" t="s">
        <v>12</v>
      </c>
      <c r="J36" s="140">
        <v>0.15</v>
      </c>
      <c r="K36" s="141"/>
      <c r="L36" s="142">
        <f>K36*0.15</f>
        <v>0</v>
      </c>
    </row>
    <row r="37" spans="1:12" ht="17.25" customHeight="1">
      <c r="A37" s="15"/>
      <c r="B37" s="137"/>
      <c r="C37" s="137"/>
      <c r="D37" s="137"/>
      <c r="E37" s="137"/>
      <c r="F37" s="16"/>
      <c r="G37" s="137"/>
      <c r="H37" s="137"/>
      <c r="I37" s="152" t="s">
        <v>12</v>
      </c>
      <c r="J37" s="143">
        <v>0.21</v>
      </c>
      <c r="K37" s="141">
        <f>L35</f>
        <v>0</v>
      </c>
      <c r="L37" s="144">
        <f>K37*0.21</f>
        <v>0</v>
      </c>
    </row>
    <row r="38" spans="1:12" ht="17.25" customHeight="1" thickBot="1">
      <c r="A38" s="15"/>
      <c r="B38" s="137"/>
      <c r="C38" s="137"/>
      <c r="D38" s="137"/>
      <c r="E38" s="137"/>
      <c r="F38" s="16"/>
      <c r="G38" s="137"/>
      <c r="H38" s="137"/>
      <c r="I38" s="153" t="s">
        <v>12</v>
      </c>
      <c r="J38" s="145" t="s">
        <v>28</v>
      </c>
      <c r="K38" s="146"/>
      <c r="L38" s="147">
        <v>0</v>
      </c>
    </row>
    <row r="39" spans="1:12" ht="17.25" customHeight="1" thickBot="1">
      <c r="A39" s="18"/>
      <c r="B39" s="19"/>
      <c r="C39" s="19"/>
      <c r="D39" s="19"/>
      <c r="E39" s="148"/>
      <c r="F39" s="20"/>
      <c r="G39" s="19"/>
      <c r="H39" s="149"/>
      <c r="I39" s="150" t="s">
        <v>29</v>
      </c>
      <c r="J39" s="151"/>
      <c r="K39" s="35"/>
      <c r="L39" s="139">
        <f>L35+L37+L36+L38</f>
        <v>0</v>
      </c>
    </row>
    <row r="40" spans="1:12" ht="17.25" customHeight="1"/>
  </sheetData>
  <mergeCells count="3">
    <mergeCell ref="A1:L1"/>
    <mergeCell ref="I34:L34"/>
    <mergeCell ref="I35:K35"/>
  </mergeCells>
  <phoneticPr fontId="6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FACE6-0D63-407D-90CF-2476DA73A67A}">
  <sheetPr>
    <pageSetUpPr fitToPage="1"/>
  </sheetPr>
  <dimension ref="A1:G22"/>
  <sheetViews>
    <sheetView zoomScale="130" zoomScaleNormal="130" workbookViewId="0">
      <selection activeCell="A18" sqref="A18"/>
    </sheetView>
  </sheetViews>
  <sheetFormatPr defaultColWidth="9.140625" defaultRowHeight="12.75"/>
  <cols>
    <col min="1" max="1" width="46.28515625" style="66" customWidth="1"/>
    <col min="2" max="2" width="4.5703125" style="59" customWidth="1"/>
    <col min="3" max="3" width="8.140625" style="59" customWidth="1"/>
    <col min="4" max="4" width="10.28515625" style="58" bestFit="1" customWidth="1"/>
    <col min="5" max="5" width="9.140625" style="58"/>
    <col min="6" max="6" width="10.7109375" style="58" customWidth="1"/>
    <col min="7" max="7" width="9.140625" style="58"/>
    <col min="8" max="16384" width="9.140625" style="66"/>
  </cols>
  <sheetData>
    <row r="1" spans="1:7">
      <c r="A1" s="76" t="s">
        <v>3</v>
      </c>
      <c r="B1" s="76" t="s">
        <v>23</v>
      </c>
      <c r="C1" s="76" t="s">
        <v>22</v>
      </c>
      <c r="D1" s="187" t="s">
        <v>4</v>
      </c>
      <c r="E1" s="187"/>
      <c r="F1" s="188" t="s">
        <v>17</v>
      </c>
      <c r="G1" s="188"/>
    </row>
    <row r="2" spans="1:7">
      <c r="A2" s="64" t="s">
        <v>31</v>
      </c>
      <c r="B2" s="63"/>
      <c r="C2" s="63" t="s">
        <v>23</v>
      </c>
      <c r="D2" s="62" t="s">
        <v>0</v>
      </c>
      <c r="E2" s="61" t="s">
        <v>1</v>
      </c>
      <c r="F2" s="61" t="s">
        <v>0</v>
      </c>
      <c r="G2" s="61" t="s">
        <v>1</v>
      </c>
    </row>
    <row r="3" spans="1:7">
      <c r="A3" s="102" t="s">
        <v>81</v>
      </c>
      <c r="B3" s="69" t="s">
        <v>20</v>
      </c>
      <c r="C3" s="103">
        <v>30</v>
      </c>
      <c r="D3" s="79"/>
      <c r="E3" s="60">
        <f t="shared" ref="E3:E11" si="0">C3*D3</f>
        <v>0</v>
      </c>
      <c r="F3" s="79"/>
      <c r="G3" s="60">
        <f t="shared" ref="G3:G11" si="1">C3*F3</f>
        <v>0</v>
      </c>
    </row>
    <row r="4" spans="1:7">
      <c r="A4" s="102" t="s">
        <v>82</v>
      </c>
      <c r="B4" s="69" t="s">
        <v>20</v>
      </c>
      <c r="C4" s="103">
        <v>50</v>
      </c>
      <c r="D4" s="79"/>
      <c r="E4" s="60">
        <f t="shared" si="0"/>
        <v>0</v>
      </c>
      <c r="F4" s="79"/>
      <c r="G4" s="60">
        <f t="shared" si="1"/>
        <v>0</v>
      </c>
    </row>
    <row r="5" spans="1:7">
      <c r="A5" s="102" t="s">
        <v>84</v>
      </c>
      <c r="B5" s="69" t="s">
        <v>20</v>
      </c>
      <c r="C5" s="103">
        <v>20</v>
      </c>
      <c r="D5" s="79"/>
      <c r="E5" s="60">
        <f>C5*D5</f>
        <v>0</v>
      </c>
      <c r="F5" s="79"/>
      <c r="G5" s="60">
        <f t="shared" si="1"/>
        <v>0</v>
      </c>
    </row>
    <row r="6" spans="1:7">
      <c r="A6" s="102" t="s">
        <v>26</v>
      </c>
      <c r="B6" s="69" t="s">
        <v>19</v>
      </c>
      <c r="C6" s="103">
        <v>1</v>
      </c>
      <c r="D6" s="79"/>
      <c r="E6" s="60">
        <f t="shared" si="0"/>
        <v>0</v>
      </c>
      <c r="F6" s="79"/>
      <c r="G6" s="60">
        <f t="shared" si="1"/>
        <v>0</v>
      </c>
    </row>
    <row r="7" spans="1:7">
      <c r="A7" s="68" t="s">
        <v>85</v>
      </c>
      <c r="B7" s="69" t="s">
        <v>21</v>
      </c>
      <c r="C7" s="103">
        <v>24</v>
      </c>
      <c r="D7" s="79"/>
      <c r="E7" s="60">
        <f t="shared" si="0"/>
        <v>0</v>
      </c>
      <c r="F7" s="79"/>
      <c r="G7" s="60">
        <f t="shared" si="1"/>
        <v>0</v>
      </c>
    </row>
    <row r="8" spans="1:7">
      <c r="A8" s="68" t="s">
        <v>83</v>
      </c>
      <c r="B8" s="69" t="s">
        <v>19</v>
      </c>
      <c r="C8" s="103">
        <v>1</v>
      </c>
      <c r="D8" s="79"/>
      <c r="E8" s="60">
        <f t="shared" si="0"/>
        <v>0</v>
      </c>
      <c r="F8" s="79"/>
      <c r="G8" s="60">
        <f t="shared" si="1"/>
        <v>0</v>
      </c>
    </row>
    <row r="9" spans="1:7">
      <c r="A9" s="57" t="s">
        <v>37</v>
      </c>
      <c r="B9" s="69" t="s">
        <v>27</v>
      </c>
      <c r="C9" s="69">
        <v>16</v>
      </c>
      <c r="D9" s="79"/>
      <c r="E9" s="60">
        <f t="shared" si="0"/>
        <v>0</v>
      </c>
      <c r="F9" s="79"/>
      <c r="G9" s="60">
        <f t="shared" si="1"/>
        <v>0</v>
      </c>
    </row>
    <row r="10" spans="1:7">
      <c r="A10" s="68" t="s">
        <v>32</v>
      </c>
      <c r="B10" s="69" t="s">
        <v>19</v>
      </c>
      <c r="C10" s="69">
        <v>1</v>
      </c>
      <c r="D10" s="79"/>
      <c r="E10" s="60">
        <f t="shared" si="0"/>
        <v>0</v>
      </c>
      <c r="F10" s="79"/>
      <c r="G10" s="60">
        <f t="shared" si="1"/>
        <v>0</v>
      </c>
    </row>
    <row r="11" spans="1:7">
      <c r="A11" s="91" t="s">
        <v>33</v>
      </c>
      <c r="B11" s="92" t="s">
        <v>19</v>
      </c>
      <c r="C11" s="92">
        <v>1</v>
      </c>
      <c r="D11" s="191"/>
      <c r="E11" s="93">
        <f t="shared" si="0"/>
        <v>0</v>
      </c>
      <c r="F11" s="191"/>
      <c r="G11" s="93">
        <f t="shared" si="1"/>
        <v>0</v>
      </c>
    </row>
    <row r="12" spans="1:7">
      <c r="A12" s="77" t="s">
        <v>2</v>
      </c>
      <c r="B12" s="78"/>
      <c r="C12" s="78"/>
      <c r="D12" s="79"/>
      <c r="E12" s="79">
        <f>SUM(E3:E11)</f>
        <v>0</v>
      </c>
      <c r="F12" s="79"/>
      <c r="G12" s="79">
        <f>SUM(G3:G11)</f>
        <v>0</v>
      </c>
    </row>
    <row r="13" spans="1:7">
      <c r="A13" s="77"/>
      <c r="B13" s="78"/>
      <c r="C13" s="78"/>
      <c r="D13" s="79"/>
      <c r="E13" s="79"/>
      <c r="F13" s="79"/>
      <c r="G13" s="79"/>
    </row>
    <row r="14" spans="1:7">
      <c r="A14" s="68" t="s">
        <v>5</v>
      </c>
      <c r="B14" s="69"/>
      <c r="C14" s="69"/>
      <c r="D14" s="74"/>
      <c r="E14" s="70">
        <f>$E$12</f>
        <v>0</v>
      </c>
      <c r="F14" s="73"/>
      <c r="G14" s="73"/>
    </row>
    <row r="15" spans="1:7">
      <c r="A15" s="68" t="s">
        <v>6</v>
      </c>
      <c r="B15" s="69"/>
      <c r="C15" s="69"/>
      <c r="D15" s="74"/>
      <c r="E15" s="70">
        <f>$G$12</f>
        <v>0</v>
      </c>
      <c r="F15" s="73"/>
      <c r="G15" s="73"/>
    </row>
    <row r="16" spans="1:7">
      <c r="A16" s="68"/>
      <c r="B16" s="69"/>
      <c r="C16" s="69"/>
      <c r="D16" s="74"/>
      <c r="E16" s="70"/>
      <c r="F16" s="73"/>
      <c r="G16" s="73"/>
    </row>
    <row r="17" spans="1:7">
      <c r="A17" s="77" t="s">
        <v>7</v>
      </c>
      <c r="B17" s="78"/>
      <c r="C17" s="78"/>
      <c r="D17" s="80"/>
      <c r="E17" s="79">
        <f>E14+E15</f>
        <v>0</v>
      </c>
      <c r="F17" s="73"/>
      <c r="G17" s="73"/>
    </row>
    <row r="18" spans="1:7">
      <c r="A18" s="71"/>
      <c r="B18" s="72"/>
      <c r="C18" s="72"/>
      <c r="D18" s="73"/>
      <c r="E18" s="73"/>
      <c r="F18" s="73"/>
      <c r="G18" s="73"/>
    </row>
    <row r="19" spans="1:7">
      <c r="A19" s="71"/>
      <c r="B19" s="72"/>
      <c r="C19" s="72"/>
      <c r="D19" s="73"/>
      <c r="E19" s="73"/>
      <c r="F19" s="73"/>
      <c r="G19" s="73"/>
    </row>
    <row r="20" spans="1:7">
      <c r="A20" s="58"/>
      <c r="B20" s="58"/>
    </row>
    <row r="21" spans="1:7">
      <c r="A21" s="58"/>
      <c r="B21" s="58"/>
    </row>
    <row r="22" spans="1:7">
      <c r="A22" s="58"/>
      <c r="B22" s="58"/>
    </row>
  </sheetData>
  <mergeCells count="2">
    <mergeCell ref="D1:E1"/>
    <mergeCell ref="F1:G1"/>
  </mergeCells>
  <conditionalFormatting sqref="C10:C11 C6:C8">
    <cfRule type="containsBlanks" dxfId="21" priority="4" stopIfTrue="1">
      <formula>LEN(TRIM(C6))=0</formula>
    </cfRule>
  </conditionalFormatting>
  <conditionalFormatting sqref="C3:C5">
    <cfRule type="containsBlanks" dxfId="20" priority="3" stopIfTrue="1">
      <formula>LEN(TRIM(C3))=0</formula>
    </cfRule>
  </conditionalFormatting>
  <pageMargins left="0.70866141732283472" right="0.70866141732283472" top="0.78740157480314965" bottom="0.78740157480314965" header="0.31496062992125984" footer="0.31496062992125984"/>
  <pageSetup paperSize="9" scale="9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1" stopIfTrue="1" id="{F7C403BA-605A-4F14-91CA-99939FCC602D}">
            <xm:f>LEN(TRIM(SK!C10))=0</xm:f>
            <x14:dxf>
              <fill>
                <patternFill>
                  <bgColor theme="9" tint="0.79998168889431442"/>
                </patternFill>
              </fill>
            </x14:dxf>
          </x14:cfRule>
          <xm:sqref>C9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2"/>
  <sheetViews>
    <sheetView zoomScale="160" zoomScaleNormal="160" workbookViewId="0">
      <selection activeCell="B29" sqref="B29"/>
    </sheetView>
  </sheetViews>
  <sheetFormatPr defaultColWidth="9.140625" defaultRowHeight="12.75"/>
  <cols>
    <col min="1" max="1" width="55" style="66" customWidth="1"/>
    <col min="2" max="2" width="4.5703125" style="59" customWidth="1"/>
    <col min="3" max="3" width="8.140625" style="59" customWidth="1"/>
    <col min="4" max="4" width="10.28515625" style="58" bestFit="1" customWidth="1"/>
    <col min="5" max="5" width="9.140625" style="58"/>
    <col min="6" max="6" width="10.7109375" style="58" customWidth="1"/>
    <col min="7" max="7" width="9.140625" style="58"/>
    <col min="8" max="16384" width="9.140625" style="66"/>
  </cols>
  <sheetData>
    <row r="1" spans="1:7">
      <c r="A1" s="76" t="s">
        <v>3</v>
      </c>
      <c r="B1" s="76" t="s">
        <v>23</v>
      </c>
      <c r="C1" s="76" t="s">
        <v>22</v>
      </c>
      <c r="D1" s="187" t="s">
        <v>4</v>
      </c>
      <c r="E1" s="187"/>
      <c r="F1" s="188" t="s">
        <v>17</v>
      </c>
      <c r="G1" s="188"/>
    </row>
    <row r="2" spans="1:7">
      <c r="A2" s="64" t="s">
        <v>30</v>
      </c>
      <c r="B2" s="63"/>
      <c r="C2" s="63" t="s">
        <v>23</v>
      </c>
      <c r="D2" s="62" t="s">
        <v>0</v>
      </c>
      <c r="E2" s="61" t="s">
        <v>1</v>
      </c>
      <c r="F2" s="61" t="s">
        <v>0</v>
      </c>
      <c r="G2" s="61" t="s">
        <v>1</v>
      </c>
    </row>
    <row r="3" spans="1:7">
      <c r="A3" s="155" t="s">
        <v>57</v>
      </c>
      <c r="B3" s="67" t="s">
        <v>21</v>
      </c>
      <c r="C3" s="69">
        <v>1</v>
      </c>
      <c r="D3" s="79"/>
      <c r="E3" s="89">
        <f t="shared" ref="E3:E4" si="0">C3*D3</f>
        <v>0</v>
      </c>
      <c r="F3" s="79"/>
      <c r="G3" s="89">
        <f t="shared" ref="G3:G4" si="1">C3*F3</f>
        <v>0</v>
      </c>
    </row>
    <row r="4" spans="1:7">
      <c r="A4" s="155" t="s">
        <v>79</v>
      </c>
      <c r="B4" s="67" t="s">
        <v>21</v>
      </c>
      <c r="C4" s="69">
        <v>1</v>
      </c>
      <c r="D4" s="79"/>
      <c r="E4" s="60">
        <f t="shared" si="0"/>
        <v>0</v>
      </c>
      <c r="F4" s="79"/>
      <c r="G4" s="60">
        <f t="shared" si="1"/>
        <v>0</v>
      </c>
    </row>
    <row r="5" spans="1:7" s="49" customFormat="1">
      <c r="A5" s="98" t="s">
        <v>77</v>
      </c>
      <c r="B5" s="99" t="s">
        <v>21</v>
      </c>
      <c r="C5" s="69">
        <v>6</v>
      </c>
      <c r="D5" s="79"/>
      <c r="E5" s="60">
        <f t="shared" ref="E5:E11" si="2">C5*D5</f>
        <v>0</v>
      </c>
      <c r="F5" s="79"/>
      <c r="G5" s="60">
        <f t="shared" ref="G5:G11" si="3">C5*F5</f>
        <v>0</v>
      </c>
    </row>
    <row r="6" spans="1:7" s="49" customFormat="1">
      <c r="A6" s="98" t="s">
        <v>24</v>
      </c>
      <c r="B6" s="99" t="s">
        <v>21</v>
      </c>
      <c r="C6" s="69">
        <v>8</v>
      </c>
      <c r="D6" s="79"/>
      <c r="E6" s="60">
        <f t="shared" si="2"/>
        <v>0</v>
      </c>
      <c r="F6" s="79"/>
      <c r="G6" s="60">
        <f t="shared" si="3"/>
        <v>0</v>
      </c>
    </row>
    <row r="7" spans="1:7" s="49" customFormat="1">
      <c r="A7" s="98" t="s">
        <v>52</v>
      </c>
      <c r="B7" s="90" t="s">
        <v>21</v>
      </c>
      <c r="C7" s="69">
        <v>1</v>
      </c>
      <c r="D7" s="79"/>
      <c r="E7" s="60">
        <f t="shared" si="2"/>
        <v>0</v>
      </c>
      <c r="F7" s="79"/>
      <c r="G7" s="60">
        <f t="shared" si="3"/>
        <v>0</v>
      </c>
    </row>
    <row r="8" spans="1:7" s="49" customFormat="1">
      <c r="A8" s="98" t="s">
        <v>53</v>
      </c>
      <c r="B8" s="90" t="s">
        <v>21</v>
      </c>
      <c r="C8" s="69">
        <v>2</v>
      </c>
      <c r="D8" s="79"/>
      <c r="E8" s="60">
        <f t="shared" si="2"/>
        <v>0</v>
      </c>
      <c r="F8" s="79"/>
      <c r="G8" s="60">
        <f t="shared" si="3"/>
        <v>0</v>
      </c>
    </row>
    <row r="9" spans="1:7" s="49" customFormat="1">
      <c r="A9" s="98" t="s">
        <v>54</v>
      </c>
      <c r="B9" s="90" t="s">
        <v>20</v>
      </c>
      <c r="C9" s="100">
        <v>1890</v>
      </c>
      <c r="D9" s="79"/>
      <c r="E9" s="101">
        <f>C9*D9</f>
        <v>0</v>
      </c>
      <c r="F9" s="79"/>
      <c r="G9" s="60">
        <f>C9*F9</f>
        <v>0</v>
      </c>
    </row>
    <row r="10" spans="1:7">
      <c r="A10" s="102" t="s">
        <v>36</v>
      </c>
      <c r="B10" s="103" t="s">
        <v>21</v>
      </c>
      <c r="C10" s="103">
        <v>13</v>
      </c>
      <c r="D10" s="79"/>
      <c r="E10" s="101">
        <f t="shared" si="2"/>
        <v>0</v>
      </c>
      <c r="F10" s="79"/>
      <c r="G10" s="60">
        <f t="shared" si="3"/>
        <v>0</v>
      </c>
    </row>
    <row r="11" spans="1:7">
      <c r="A11" s="102" t="s">
        <v>51</v>
      </c>
      <c r="B11" s="103" t="s">
        <v>21</v>
      </c>
      <c r="C11" s="103">
        <v>281</v>
      </c>
      <c r="D11" s="79"/>
      <c r="E11" s="101">
        <f t="shared" si="2"/>
        <v>0</v>
      </c>
      <c r="F11" s="79"/>
      <c r="G11" s="60">
        <f t="shared" si="3"/>
        <v>0</v>
      </c>
    </row>
    <row r="12" spans="1:7">
      <c r="A12" s="102" t="s">
        <v>76</v>
      </c>
      <c r="B12" s="69" t="s">
        <v>21</v>
      </c>
      <c r="C12" s="69">
        <v>134</v>
      </c>
      <c r="D12" s="79"/>
      <c r="E12" s="60">
        <f t="shared" ref="E12:E20" si="4">C12*D12</f>
        <v>0</v>
      </c>
      <c r="F12" s="79"/>
      <c r="G12" s="60">
        <f t="shared" ref="G12:G20" si="5">C12*F12</f>
        <v>0</v>
      </c>
    </row>
    <row r="13" spans="1:7">
      <c r="A13" s="102" t="s">
        <v>41</v>
      </c>
      <c r="B13" s="69" t="s">
        <v>21</v>
      </c>
      <c r="C13" s="69">
        <v>80</v>
      </c>
      <c r="D13" s="79"/>
      <c r="E13" s="60">
        <f t="shared" si="4"/>
        <v>0</v>
      </c>
      <c r="F13" s="79"/>
      <c r="G13" s="60">
        <f t="shared" si="5"/>
        <v>0</v>
      </c>
    </row>
    <row r="14" spans="1:7">
      <c r="A14" s="68" t="s">
        <v>26</v>
      </c>
      <c r="B14" s="69" t="s">
        <v>19</v>
      </c>
      <c r="C14" s="69">
        <v>1</v>
      </c>
      <c r="D14" s="79"/>
      <c r="E14" s="60">
        <f>C14*D14</f>
        <v>0</v>
      </c>
      <c r="F14" s="79"/>
      <c r="G14" s="60">
        <f t="shared" si="5"/>
        <v>0</v>
      </c>
    </row>
    <row r="15" spans="1:7">
      <c r="A15" s="102" t="s">
        <v>43</v>
      </c>
      <c r="B15" s="69" t="s">
        <v>21</v>
      </c>
      <c r="C15" s="69">
        <v>134</v>
      </c>
      <c r="D15" s="79"/>
      <c r="E15" s="60">
        <f t="shared" si="4"/>
        <v>0</v>
      </c>
      <c r="F15" s="79"/>
      <c r="G15" s="60">
        <f t="shared" si="5"/>
        <v>0</v>
      </c>
    </row>
    <row r="16" spans="1:7">
      <c r="A16" s="102" t="s">
        <v>44</v>
      </c>
      <c r="B16" s="69" t="s">
        <v>21</v>
      </c>
      <c r="C16" s="69">
        <v>2</v>
      </c>
      <c r="D16" s="79"/>
      <c r="E16" s="60">
        <f t="shared" si="4"/>
        <v>0</v>
      </c>
      <c r="F16" s="79"/>
      <c r="G16" s="60">
        <f t="shared" si="5"/>
        <v>0</v>
      </c>
    </row>
    <row r="17" spans="1:10">
      <c r="A17" s="102" t="s">
        <v>55</v>
      </c>
      <c r="B17" s="69" t="s">
        <v>21</v>
      </c>
      <c r="C17" s="69">
        <v>3</v>
      </c>
      <c r="D17" s="79"/>
      <c r="E17" s="60">
        <f t="shared" si="4"/>
        <v>0</v>
      </c>
      <c r="F17" s="79"/>
      <c r="G17" s="60">
        <f t="shared" si="5"/>
        <v>0</v>
      </c>
    </row>
    <row r="18" spans="1:10">
      <c r="A18" s="102" t="s">
        <v>56</v>
      </c>
      <c r="B18" s="69" t="s">
        <v>21</v>
      </c>
      <c r="C18" s="69">
        <v>4</v>
      </c>
      <c r="D18" s="79"/>
      <c r="E18" s="60">
        <f t="shared" si="4"/>
        <v>0</v>
      </c>
      <c r="F18" s="79"/>
      <c r="G18" s="60">
        <f t="shared" si="5"/>
        <v>0</v>
      </c>
    </row>
    <row r="19" spans="1:10">
      <c r="A19" s="102" t="s">
        <v>45</v>
      </c>
      <c r="B19" s="69" t="s">
        <v>21</v>
      </c>
      <c r="C19" s="69">
        <v>147</v>
      </c>
      <c r="D19" s="79"/>
      <c r="E19" s="60">
        <f t="shared" si="4"/>
        <v>0</v>
      </c>
      <c r="F19" s="79"/>
      <c r="G19" s="60">
        <f t="shared" si="5"/>
        <v>0</v>
      </c>
    </row>
    <row r="20" spans="1:10">
      <c r="A20" s="68" t="s">
        <v>80</v>
      </c>
      <c r="B20" s="69" t="s">
        <v>21</v>
      </c>
      <c r="C20" s="69">
        <v>147</v>
      </c>
      <c r="D20" s="79"/>
      <c r="E20" s="60">
        <f t="shared" si="4"/>
        <v>0</v>
      </c>
      <c r="F20" s="79"/>
      <c r="G20" s="60">
        <f t="shared" si="5"/>
        <v>0</v>
      </c>
    </row>
    <row r="21" spans="1:10">
      <c r="A21" s="68" t="s">
        <v>42</v>
      </c>
      <c r="B21" s="69" t="s">
        <v>27</v>
      </c>
      <c r="C21" s="69">
        <v>8</v>
      </c>
      <c r="D21" s="79"/>
      <c r="E21" s="60">
        <f t="shared" ref="E21" si="6">C21*D21</f>
        <v>0</v>
      </c>
      <c r="F21" s="79"/>
      <c r="G21" s="60">
        <f t="shared" ref="G21" si="7">C21*F21</f>
        <v>0</v>
      </c>
    </row>
    <row r="22" spans="1:10">
      <c r="A22" s="57" t="s">
        <v>37</v>
      </c>
      <c r="B22" s="69" t="s">
        <v>27</v>
      </c>
      <c r="C22" s="69">
        <v>12</v>
      </c>
      <c r="D22" s="79"/>
      <c r="E22" s="60">
        <f>C22*D22</f>
        <v>0</v>
      </c>
      <c r="F22" s="79"/>
      <c r="G22" s="60">
        <f>C22*F22</f>
        <v>0</v>
      </c>
    </row>
    <row r="23" spans="1:10">
      <c r="A23" s="68" t="s">
        <v>32</v>
      </c>
      <c r="B23" s="69" t="s">
        <v>19</v>
      </c>
      <c r="C23" s="69">
        <v>1</v>
      </c>
      <c r="D23" s="79"/>
      <c r="E23" s="60">
        <f>C23*D23</f>
        <v>0</v>
      </c>
      <c r="F23" s="79"/>
      <c r="G23" s="60">
        <f>C23*F23</f>
        <v>0</v>
      </c>
      <c r="J23" s="49"/>
    </row>
    <row r="24" spans="1:10">
      <c r="A24" s="91" t="s">
        <v>33</v>
      </c>
      <c r="B24" s="92" t="s">
        <v>19</v>
      </c>
      <c r="C24" s="92">
        <v>1</v>
      </c>
      <c r="D24" s="191"/>
      <c r="E24" s="93">
        <f>C24*D24</f>
        <v>0</v>
      </c>
      <c r="F24" s="191"/>
      <c r="G24" s="93">
        <f>C24*F24</f>
        <v>0</v>
      </c>
      <c r="J24" s="49"/>
    </row>
    <row r="25" spans="1:10">
      <c r="A25" s="77" t="s">
        <v>2</v>
      </c>
      <c r="B25" s="78"/>
      <c r="C25" s="78"/>
      <c r="D25" s="79"/>
      <c r="E25" s="79">
        <f>SUM(E3:E24)</f>
        <v>0</v>
      </c>
      <c r="F25" s="79"/>
      <c r="G25" s="79">
        <f>SUM(G3:G24)</f>
        <v>0</v>
      </c>
    </row>
    <row r="26" spans="1:10">
      <c r="A26" s="77"/>
      <c r="B26" s="78"/>
      <c r="C26" s="78"/>
      <c r="D26" s="79"/>
      <c r="E26" s="79"/>
      <c r="F26" s="79"/>
      <c r="G26" s="79"/>
    </row>
    <row r="27" spans="1:10">
      <c r="A27" s="68" t="s">
        <v>5</v>
      </c>
      <c r="B27" s="69"/>
      <c r="C27" s="69"/>
      <c r="D27" s="74"/>
      <c r="E27" s="70">
        <f>$E$25</f>
        <v>0</v>
      </c>
      <c r="F27" s="73"/>
      <c r="G27" s="73"/>
    </row>
    <row r="28" spans="1:10">
      <c r="A28" s="68" t="s">
        <v>6</v>
      </c>
      <c r="B28" s="69"/>
      <c r="C28" s="69"/>
      <c r="D28" s="74"/>
      <c r="E28" s="70">
        <f>$G$25</f>
        <v>0</v>
      </c>
      <c r="F28" s="73"/>
      <c r="G28" s="73"/>
    </row>
    <row r="29" spans="1:10">
      <c r="A29" s="68"/>
      <c r="B29" s="69"/>
      <c r="C29" s="69"/>
      <c r="D29" s="74"/>
      <c r="E29" s="70"/>
      <c r="F29" s="73"/>
      <c r="G29" s="73"/>
    </row>
    <row r="30" spans="1:10">
      <c r="A30" s="77" t="s">
        <v>7</v>
      </c>
      <c r="B30" s="78"/>
      <c r="C30" s="78"/>
      <c r="D30" s="80"/>
      <c r="E30" s="79">
        <f>E27+E28</f>
        <v>0</v>
      </c>
      <c r="F30" s="73"/>
      <c r="G30" s="73"/>
    </row>
    <row r="31" spans="1:10">
      <c r="A31" s="71"/>
      <c r="B31" s="72"/>
      <c r="C31" s="72"/>
      <c r="D31" s="73"/>
      <c r="E31" s="73"/>
      <c r="F31" s="73"/>
      <c r="G31" s="73"/>
    </row>
    <row r="32" spans="1:10">
      <c r="A32" s="71"/>
      <c r="B32" s="72"/>
      <c r="C32" s="72"/>
      <c r="D32" s="73"/>
      <c r="E32" s="73"/>
      <c r="F32" s="73"/>
      <c r="G32" s="73"/>
    </row>
  </sheetData>
  <mergeCells count="2">
    <mergeCell ref="D1:E1"/>
    <mergeCell ref="F1:G1"/>
  </mergeCells>
  <conditionalFormatting sqref="C24 C16:C19 C13 C5:C11">
    <cfRule type="containsBlanks" dxfId="18" priority="33" stopIfTrue="1">
      <formula>LEN(TRIM(C5))=0</formula>
    </cfRule>
  </conditionalFormatting>
  <conditionalFormatting sqref="C23">
    <cfRule type="containsBlanks" dxfId="17" priority="30" stopIfTrue="1">
      <formula>LEN(TRIM(C23))=0</formula>
    </cfRule>
  </conditionalFormatting>
  <conditionalFormatting sqref="C22">
    <cfRule type="containsBlanks" dxfId="16" priority="29" stopIfTrue="1">
      <formula>LEN(TRIM(C22))=0</formula>
    </cfRule>
  </conditionalFormatting>
  <conditionalFormatting sqref="C15">
    <cfRule type="containsBlanks" dxfId="15" priority="28" stopIfTrue="1">
      <formula>LEN(TRIM(C15))=0</formula>
    </cfRule>
  </conditionalFormatting>
  <conditionalFormatting sqref="C12">
    <cfRule type="containsBlanks" dxfId="14" priority="18" stopIfTrue="1">
      <formula>LEN(TRIM(C12))=0</formula>
    </cfRule>
  </conditionalFormatting>
  <conditionalFormatting sqref="C21">
    <cfRule type="containsBlanks" dxfId="13" priority="8" stopIfTrue="1">
      <formula>LEN(TRIM(C21))=0</formula>
    </cfRule>
  </conditionalFormatting>
  <conditionalFormatting sqref="C20">
    <cfRule type="containsBlanks" dxfId="12" priority="4" stopIfTrue="1">
      <formula>LEN(TRIM(C20))=0</formula>
    </cfRule>
  </conditionalFormatting>
  <conditionalFormatting sqref="C14">
    <cfRule type="containsBlanks" dxfId="11" priority="3" stopIfTrue="1">
      <formula>LEN(TRIM(C14))=0</formula>
    </cfRule>
  </conditionalFormatting>
  <conditionalFormatting sqref="C3">
    <cfRule type="containsBlanks" dxfId="10" priority="2" stopIfTrue="1">
      <formula>LEN(TRIM(C3))=0</formula>
    </cfRule>
  </conditionalFormatting>
  <conditionalFormatting sqref="C4">
    <cfRule type="containsBlanks" dxfId="9" priority="1" stopIfTrue="1">
      <formula>LEN(TRIM(C4))=0</formula>
    </cfRule>
  </conditionalFormatting>
  <pageMargins left="0.39370078740157483" right="0.39370078740157483" top="0.59055118110236227" bottom="0.59055118110236227" header="0.51181102362204722" footer="0.51181102362204722"/>
  <pageSetup paperSize="9" scale="9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5"/>
  <sheetViews>
    <sheetView zoomScale="130" zoomScaleNormal="130" zoomScaleSheetLayoutView="160" workbookViewId="0">
      <selection activeCell="E27" sqref="E27"/>
    </sheetView>
  </sheetViews>
  <sheetFormatPr defaultColWidth="9.140625" defaultRowHeight="12.75"/>
  <cols>
    <col min="1" max="1" width="59.5703125" style="66" customWidth="1"/>
    <col min="2" max="2" width="13.85546875" style="168" hidden="1" customWidth="1"/>
    <col min="3" max="3" width="4" style="59" customWidth="1"/>
    <col min="4" max="4" width="8.140625" style="66" customWidth="1"/>
    <col min="5" max="5" width="10" style="58" customWidth="1"/>
    <col min="6" max="6" width="9.140625" style="58"/>
    <col min="7" max="7" width="10" style="58" customWidth="1"/>
    <col min="8" max="8" width="9.140625" style="58"/>
    <col min="9" max="16384" width="9.140625" style="49"/>
  </cols>
  <sheetData>
    <row r="1" spans="1:8" s="66" customFormat="1">
      <c r="A1" s="65" t="s">
        <v>3</v>
      </c>
      <c r="B1" s="158"/>
      <c r="C1" s="65" t="s">
        <v>23</v>
      </c>
      <c r="D1" s="65" t="s">
        <v>22</v>
      </c>
      <c r="E1" s="189" t="s">
        <v>4</v>
      </c>
      <c r="F1" s="189"/>
      <c r="G1" s="190" t="s">
        <v>17</v>
      </c>
      <c r="H1" s="190"/>
    </row>
    <row r="2" spans="1:8" s="66" customFormat="1">
      <c r="A2" s="64" t="s">
        <v>63</v>
      </c>
      <c r="B2" s="159"/>
      <c r="C2" s="63"/>
      <c r="D2" s="63" t="s">
        <v>23</v>
      </c>
      <c r="E2" s="62" t="s">
        <v>0</v>
      </c>
      <c r="F2" s="61" t="s">
        <v>1</v>
      </c>
      <c r="G2" s="61" t="s">
        <v>0</v>
      </c>
      <c r="H2" s="61" t="s">
        <v>1</v>
      </c>
    </row>
    <row r="3" spans="1:8">
      <c r="A3" s="106" t="s">
        <v>65</v>
      </c>
      <c r="B3" s="161" t="s">
        <v>66</v>
      </c>
      <c r="C3" s="56" t="s">
        <v>21</v>
      </c>
      <c r="D3" s="107">
        <v>2</v>
      </c>
      <c r="F3" s="97">
        <f t="shared" ref="F3" si="0">E3*D3</f>
        <v>0</v>
      </c>
      <c r="H3" s="51">
        <f t="shared" ref="H3" si="1">G3*D3</f>
        <v>0</v>
      </c>
    </row>
    <row r="4" spans="1:8">
      <c r="A4" s="157" t="s">
        <v>67</v>
      </c>
      <c r="B4" s="162" t="s">
        <v>68</v>
      </c>
      <c r="C4" s="56" t="s">
        <v>21</v>
      </c>
      <c r="D4" s="107">
        <v>2</v>
      </c>
      <c r="F4" s="97">
        <f>E4*D4</f>
        <v>0</v>
      </c>
      <c r="H4" s="51">
        <f>G4*D4</f>
        <v>0</v>
      </c>
    </row>
    <row r="5" spans="1:8">
      <c r="A5" s="157" t="s">
        <v>69</v>
      </c>
      <c r="B5" s="162" t="s">
        <v>70</v>
      </c>
      <c r="C5" s="56" t="s">
        <v>21</v>
      </c>
      <c r="D5" s="107">
        <v>1</v>
      </c>
      <c r="F5" s="97">
        <f t="shared" ref="F5:F13" si="2">E5*D5</f>
        <v>0</v>
      </c>
      <c r="H5" s="51">
        <f t="shared" ref="H5:H13" si="3">G5*D5</f>
        <v>0</v>
      </c>
    </row>
    <row r="6" spans="1:8">
      <c r="A6" s="106" t="s">
        <v>71</v>
      </c>
      <c r="B6" s="161" t="s">
        <v>72</v>
      </c>
      <c r="C6" s="56" t="s">
        <v>21</v>
      </c>
      <c r="D6" s="107">
        <v>1</v>
      </c>
      <c r="F6" s="97">
        <f t="shared" si="2"/>
        <v>0</v>
      </c>
      <c r="H6" s="51">
        <f t="shared" si="3"/>
        <v>0</v>
      </c>
    </row>
    <row r="7" spans="1:8">
      <c r="A7" s="169" t="s">
        <v>90</v>
      </c>
      <c r="B7" s="160"/>
      <c r="C7" s="105" t="s">
        <v>20</v>
      </c>
      <c r="D7" s="107">
        <v>86</v>
      </c>
      <c r="F7" s="97">
        <f t="shared" si="2"/>
        <v>0</v>
      </c>
      <c r="H7" s="51">
        <f t="shared" si="3"/>
        <v>0</v>
      </c>
    </row>
    <row r="8" spans="1:8">
      <c r="A8" s="169" t="s">
        <v>91</v>
      </c>
      <c r="B8" s="160"/>
      <c r="C8" s="105" t="s">
        <v>20</v>
      </c>
      <c r="D8" s="107">
        <v>5</v>
      </c>
      <c r="F8" s="97">
        <f t="shared" si="2"/>
        <v>0</v>
      </c>
      <c r="H8" s="51">
        <f t="shared" si="3"/>
        <v>0</v>
      </c>
    </row>
    <row r="9" spans="1:8">
      <c r="A9" s="169" t="s">
        <v>92</v>
      </c>
      <c r="B9" s="160"/>
      <c r="C9" s="105" t="s">
        <v>21</v>
      </c>
      <c r="D9" s="107">
        <v>2</v>
      </c>
      <c r="F9" s="97">
        <f t="shared" si="2"/>
        <v>0</v>
      </c>
      <c r="H9" s="51">
        <f t="shared" si="3"/>
        <v>0</v>
      </c>
    </row>
    <row r="10" spans="1:8">
      <c r="A10" s="169" t="s">
        <v>93</v>
      </c>
      <c r="B10" s="160"/>
      <c r="C10" s="105" t="s">
        <v>21</v>
      </c>
      <c r="D10" s="107">
        <v>2</v>
      </c>
      <c r="F10" s="97">
        <f t="shared" si="2"/>
        <v>0</v>
      </c>
      <c r="H10" s="51">
        <f t="shared" si="3"/>
        <v>0</v>
      </c>
    </row>
    <row r="11" spans="1:8">
      <c r="A11" s="68" t="s">
        <v>25</v>
      </c>
      <c r="B11" s="164"/>
      <c r="C11" s="69" t="s">
        <v>19</v>
      </c>
      <c r="D11" s="69">
        <v>1</v>
      </c>
      <c r="F11" s="51">
        <f>E11*D11</f>
        <v>0</v>
      </c>
      <c r="H11" s="51">
        <f>G11*D11</f>
        <v>0</v>
      </c>
    </row>
    <row r="12" spans="1:8">
      <c r="A12" s="106" t="s">
        <v>73</v>
      </c>
      <c r="B12" s="161"/>
      <c r="C12" s="56" t="s">
        <v>19</v>
      </c>
      <c r="D12" s="107">
        <v>1</v>
      </c>
      <c r="F12" s="97">
        <f t="shared" si="2"/>
        <v>0</v>
      </c>
      <c r="H12" s="51">
        <f t="shared" si="3"/>
        <v>0</v>
      </c>
    </row>
    <row r="13" spans="1:8">
      <c r="A13" s="156" t="s">
        <v>74</v>
      </c>
      <c r="B13" s="160"/>
      <c r="C13" s="56" t="s">
        <v>19</v>
      </c>
      <c r="D13" s="107">
        <v>1</v>
      </c>
      <c r="F13" s="97">
        <f t="shared" si="2"/>
        <v>0</v>
      </c>
      <c r="H13" s="51">
        <f t="shared" si="3"/>
        <v>0</v>
      </c>
    </row>
    <row r="14" spans="1:8">
      <c r="A14" s="68" t="s">
        <v>42</v>
      </c>
      <c r="B14" s="164"/>
      <c r="C14" s="69" t="s">
        <v>19</v>
      </c>
      <c r="D14" s="56">
        <v>1</v>
      </c>
      <c r="F14" s="51">
        <f>E14*D14</f>
        <v>0</v>
      </c>
      <c r="H14" s="51">
        <f>G14*D14</f>
        <v>0</v>
      </c>
    </row>
    <row r="15" spans="1:8">
      <c r="A15" s="57" t="s">
        <v>37</v>
      </c>
      <c r="B15" s="163"/>
      <c r="C15" s="56" t="s">
        <v>27</v>
      </c>
      <c r="D15" s="56">
        <v>8</v>
      </c>
      <c r="F15" s="51">
        <f>E15*D15</f>
        <v>0</v>
      </c>
      <c r="H15" s="51">
        <f>G15*D15</f>
        <v>0</v>
      </c>
    </row>
    <row r="16" spans="1:8">
      <c r="A16" s="57" t="s">
        <v>75</v>
      </c>
      <c r="B16" s="163"/>
      <c r="C16" s="56" t="s">
        <v>19</v>
      </c>
      <c r="D16" s="56">
        <v>1</v>
      </c>
      <c r="F16" s="51">
        <f>E16*D16</f>
        <v>0</v>
      </c>
      <c r="H16" s="51">
        <f>G16*D16</f>
        <v>0</v>
      </c>
    </row>
    <row r="17" spans="1:8">
      <c r="A17" s="57" t="s">
        <v>35</v>
      </c>
      <c r="B17" s="163"/>
      <c r="C17" s="56" t="s">
        <v>19</v>
      </c>
      <c r="D17" s="56">
        <v>1</v>
      </c>
      <c r="F17" s="51">
        <f>E17*D17</f>
        <v>0</v>
      </c>
      <c r="H17" s="51">
        <f>G17*D17</f>
        <v>0</v>
      </c>
    </row>
    <row r="18" spans="1:8">
      <c r="A18" s="68" t="s">
        <v>32</v>
      </c>
      <c r="B18" s="164"/>
      <c r="C18" s="69" t="s">
        <v>19</v>
      </c>
      <c r="D18" s="69">
        <v>1</v>
      </c>
      <c r="F18" s="60">
        <f>D18*E18</f>
        <v>0</v>
      </c>
      <c r="H18" s="60">
        <f>D18*G18</f>
        <v>0</v>
      </c>
    </row>
    <row r="19" spans="1:8">
      <c r="A19" s="91" t="s">
        <v>33</v>
      </c>
      <c r="B19" s="165"/>
      <c r="C19" s="92" t="s">
        <v>19</v>
      </c>
      <c r="D19" s="92">
        <v>1</v>
      </c>
      <c r="F19" s="93">
        <f>D19*E19</f>
        <v>0</v>
      </c>
      <c r="H19" s="93">
        <f>D19*G19</f>
        <v>0</v>
      </c>
    </row>
    <row r="20" spans="1:8">
      <c r="A20" s="94" t="s">
        <v>2</v>
      </c>
      <c r="B20" s="166"/>
      <c r="C20" s="95"/>
      <c r="D20" s="94"/>
      <c r="E20" s="96"/>
      <c r="F20" s="96">
        <f>SUM(F3:F19)</f>
        <v>0</v>
      </c>
      <c r="G20" s="96"/>
      <c r="H20" s="96">
        <f>SUM(H3:H19)</f>
        <v>0</v>
      </c>
    </row>
    <row r="22" spans="1:8">
      <c r="A22" s="57" t="s">
        <v>5</v>
      </c>
      <c r="B22" s="163"/>
      <c r="C22" s="56"/>
      <c r="D22" s="56"/>
      <c r="E22" s="50"/>
      <c r="F22" s="51">
        <f>F20</f>
        <v>0</v>
      </c>
      <c r="G22" s="51"/>
      <c r="H22" s="51"/>
    </row>
    <row r="23" spans="1:8">
      <c r="A23" s="57" t="s">
        <v>6</v>
      </c>
      <c r="B23" s="163"/>
      <c r="C23" s="56"/>
      <c r="D23" s="56"/>
      <c r="E23" s="50"/>
      <c r="F23" s="51">
        <f>H20</f>
        <v>0</v>
      </c>
      <c r="G23" s="51"/>
      <c r="H23" s="51"/>
    </row>
    <row r="24" spans="1:8">
      <c r="A24" s="57"/>
      <c r="B24" s="163"/>
      <c r="C24" s="56"/>
      <c r="D24" s="56"/>
      <c r="E24" s="50"/>
      <c r="F24" s="51"/>
      <c r="G24" s="51"/>
      <c r="H24" s="51"/>
    </row>
    <row r="25" spans="1:8">
      <c r="A25" s="55" t="s">
        <v>7</v>
      </c>
      <c r="B25" s="167"/>
      <c r="C25" s="54"/>
      <c r="D25" s="54"/>
      <c r="E25" s="53"/>
      <c r="F25" s="52">
        <f>F22+F23</f>
        <v>0</v>
      </c>
      <c r="G25" s="51"/>
      <c r="H25" s="51"/>
    </row>
  </sheetData>
  <mergeCells count="2">
    <mergeCell ref="E1:F1"/>
    <mergeCell ref="G1:H1"/>
  </mergeCells>
  <conditionalFormatting sqref="D13 D3:D5 D15:D19">
    <cfRule type="containsBlanks" dxfId="8" priority="15">
      <formula>LEN(TRIM(D3))=0</formula>
    </cfRule>
  </conditionalFormatting>
  <conditionalFormatting sqref="D14">
    <cfRule type="containsBlanks" dxfId="7" priority="11">
      <formula>LEN(TRIM(D14))=0</formula>
    </cfRule>
  </conditionalFormatting>
  <conditionalFormatting sqref="D6 D12">
    <cfRule type="containsBlanks" dxfId="6" priority="3">
      <formula>LEN(TRIM(D6))=0</formula>
    </cfRule>
  </conditionalFormatting>
  <conditionalFormatting sqref="D7:D10">
    <cfRule type="containsBlanks" dxfId="5" priority="2">
      <formula>LEN(TRIM(D7))=0</formula>
    </cfRule>
  </conditionalFormatting>
  <conditionalFormatting sqref="D11">
    <cfRule type="containsBlanks" dxfId="4" priority="1">
      <formula>LEN(TRIM(D11))=0</formula>
    </cfRule>
  </conditionalFormatting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2"/>
  <sheetViews>
    <sheetView zoomScale="145" zoomScaleNormal="145" workbookViewId="0">
      <selection activeCell="G18" sqref="G18"/>
    </sheetView>
  </sheetViews>
  <sheetFormatPr defaultColWidth="9.140625" defaultRowHeight="12.75"/>
  <cols>
    <col min="1" max="1" width="71.28515625" style="66" customWidth="1"/>
    <col min="2" max="2" width="18.42578125" style="59" hidden="1" customWidth="1"/>
    <col min="3" max="3" width="4" style="59" customWidth="1"/>
    <col min="4" max="4" width="8.140625" style="66" customWidth="1"/>
    <col min="5" max="5" width="10" style="58" customWidth="1"/>
    <col min="6" max="6" width="9.140625" style="58"/>
    <col min="7" max="7" width="10" style="58" customWidth="1"/>
    <col min="8" max="8" width="9.140625" style="58"/>
    <col min="9" max="16384" width="9.140625" style="49"/>
  </cols>
  <sheetData>
    <row r="1" spans="1:8" s="66" customFormat="1">
      <c r="A1" s="65" t="s">
        <v>3</v>
      </c>
      <c r="B1" s="65"/>
      <c r="C1" s="65" t="s">
        <v>23</v>
      </c>
      <c r="D1" s="65" t="s">
        <v>22</v>
      </c>
      <c r="E1" s="189" t="s">
        <v>4</v>
      </c>
      <c r="F1" s="189"/>
      <c r="G1" s="190" t="s">
        <v>17</v>
      </c>
      <c r="H1" s="190"/>
    </row>
    <row r="2" spans="1:8" s="66" customFormat="1">
      <c r="A2" s="64" t="s">
        <v>34</v>
      </c>
      <c r="B2" s="64"/>
      <c r="C2" s="63"/>
      <c r="D2" s="63" t="s">
        <v>23</v>
      </c>
      <c r="E2" s="62" t="s">
        <v>0</v>
      </c>
      <c r="F2" s="61" t="s">
        <v>1</v>
      </c>
      <c r="G2" s="61" t="s">
        <v>0</v>
      </c>
      <c r="H2" s="61" t="s">
        <v>1</v>
      </c>
    </row>
    <row r="3" spans="1:8" s="66" customFormat="1">
      <c r="A3" s="177" t="s">
        <v>94</v>
      </c>
      <c r="B3" s="67" t="s">
        <v>95</v>
      </c>
      <c r="C3" s="67" t="s">
        <v>21</v>
      </c>
      <c r="D3" s="67">
        <v>1</v>
      </c>
      <c r="E3" s="58"/>
      <c r="F3" s="51">
        <f t="shared" ref="F3:F8" si="0">E3*D3</f>
        <v>0</v>
      </c>
      <c r="G3" s="58"/>
      <c r="H3" s="51">
        <f t="shared" ref="H3:H8" si="1">G3*D3</f>
        <v>0</v>
      </c>
    </row>
    <row r="4" spans="1:8" s="66" customFormat="1">
      <c r="A4" s="178" t="s">
        <v>105</v>
      </c>
      <c r="B4" s="67" t="s">
        <v>100</v>
      </c>
      <c r="C4" s="67" t="s">
        <v>21</v>
      </c>
      <c r="D4" s="67">
        <v>1</v>
      </c>
      <c r="E4" s="58"/>
      <c r="F4" s="51">
        <f t="shared" si="0"/>
        <v>0</v>
      </c>
      <c r="G4" s="58"/>
      <c r="H4" s="51">
        <f t="shared" si="1"/>
        <v>0</v>
      </c>
    </row>
    <row r="5" spans="1:8" s="66" customFormat="1">
      <c r="A5" s="178" t="s">
        <v>97</v>
      </c>
      <c r="B5" s="67" t="s">
        <v>96</v>
      </c>
      <c r="C5" s="67" t="s">
        <v>21</v>
      </c>
      <c r="D5" s="67">
        <v>1</v>
      </c>
      <c r="E5" s="58"/>
      <c r="F5" s="51">
        <f t="shared" si="0"/>
        <v>0</v>
      </c>
      <c r="G5" s="58"/>
      <c r="H5" s="51">
        <f t="shared" si="1"/>
        <v>0</v>
      </c>
    </row>
    <row r="6" spans="1:8" s="66" customFormat="1">
      <c r="A6" s="178" t="s">
        <v>98</v>
      </c>
      <c r="B6" s="67" t="s">
        <v>99</v>
      </c>
      <c r="C6" s="90" t="s">
        <v>21</v>
      </c>
      <c r="D6" s="90">
        <v>1</v>
      </c>
      <c r="E6" s="58"/>
      <c r="F6" s="51">
        <f t="shared" si="0"/>
        <v>0</v>
      </c>
      <c r="G6" s="58"/>
      <c r="H6" s="51">
        <f t="shared" si="1"/>
        <v>0</v>
      </c>
    </row>
    <row r="7" spans="1:8" s="66" customFormat="1">
      <c r="A7" s="178" t="s">
        <v>102</v>
      </c>
      <c r="B7" s="67" t="s">
        <v>101</v>
      </c>
      <c r="C7" s="90" t="s">
        <v>21</v>
      </c>
      <c r="D7" s="90">
        <v>2</v>
      </c>
      <c r="E7" s="58"/>
      <c r="F7" s="51">
        <f t="shared" si="0"/>
        <v>0</v>
      </c>
      <c r="G7" s="58"/>
      <c r="H7" s="51">
        <f t="shared" si="1"/>
        <v>0</v>
      </c>
    </row>
    <row r="8" spans="1:8" s="66" customFormat="1">
      <c r="A8" s="178" t="s">
        <v>104</v>
      </c>
      <c r="B8" s="67" t="s">
        <v>103</v>
      </c>
      <c r="C8" s="90" t="s">
        <v>21</v>
      </c>
      <c r="D8" s="90">
        <v>2</v>
      </c>
      <c r="E8" s="58"/>
      <c r="F8" s="51">
        <f t="shared" si="0"/>
        <v>0</v>
      </c>
      <c r="G8" s="58"/>
      <c r="H8" s="51">
        <f t="shared" si="1"/>
        <v>0</v>
      </c>
    </row>
    <row r="9" spans="1:8">
      <c r="A9" s="104" t="s">
        <v>48</v>
      </c>
      <c r="B9" s="105" t="s">
        <v>58</v>
      </c>
      <c r="C9" s="105" t="s">
        <v>21</v>
      </c>
      <c r="D9" s="105">
        <v>4</v>
      </c>
      <c r="F9" s="51">
        <f t="shared" ref="F9:F13" si="2">E9*D9</f>
        <v>0</v>
      </c>
      <c r="H9" s="51">
        <f t="shared" ref="H9:H13" si="3">G9*D9</f>
        <v>0</v>
      </c>
    </row>
    <row r="10" spans="1:8">
      <c r="A10" s="104" t="s">
        <v>49</v>
      </c>
      <c r="B10" s="105"/>
      <c r="C10" s="105" t="s">
        <v>21</v>
      </c>
      <c r="D10" s="105">
        <v>4</v>
      </c>
      <c r="F10" s="51">
        <f t="shared" si="2"/>
        <v>0</v>
      </c>
      <c r="H10" s="51">
        <f t="shared" si="3"/>
        <v>0</v>
      </c>
    </row>
    <row r="11" spans="1:8">
      <c r="A11" s="104" t="s">
        <v>38</v>
      </c>
      <c r="B11" s="105" t="s">
        <v>59</v>
      </c>
      <c r="C11" s="105" t="s">
        <v>21</v>
      </c>
      <c r="D11" s="105">
        <v>1</v>
      </c>
      <c r="F11" s="51">
        <f t="shared" si="2"/>
        <v>0</v>
      </c>
      <c r="H11" s="51">
        <f t="shared" si="3"/>
        <v>0</v>
      </c>
    </row>
    <row r="12" spans="1:8">
      <c r="A12" s="104" t="s">
        <v>50</v>
      </c>
      <c r="B12" s="105" t="s">
        <v>59</v>
      </c>
      <c r="C12" s="105" t="s">
        <v>21</v>
      </c>
      <c r="D12" s="105">
        <v>1</v>
      </c>
      <c r="F12" s="51">
        <f t="shared" si="2"/>
        <v>0</v>
      </c>
      <c r="H12" s="51">
        <f t="shared" si="3"/>
        <v>0</v>
      </c>
    </row>
    <row r="13" spans="1:8">
      <c r="A13" s="68" t="s">
        <v>25</v>
      </c>
      <c r="B13" s="69"/>
      <c r="C13" s="69" t="s">
        <v>19</v>
      </c>
      <c r="D13" s="69">
        <v>1</v>
      </c>
      <c r="F13" s="51">
        <f t="shared" si="2"/>
        <v>0</v>
      </c>
      <c r="H13" s="51">
        <f t="shared" si="3"/>
        <v>0</v>
      </c>
    </row>
    <row r="14" spans="1:8">
      <c r="A14" s="57" t="s">
        <v>46</v>
      </c>
      <c r="B14" s="56"/>
      <c r="C14" s="56" t="s">
        <v>19</v>
      </c>
      <c r="D14" s="56">
        <v>1</v>
      </c>
      <c r="F14" s="51">
        <f>E14*D14</f>
        <v>0</v>
      </c>
      <c r="H14" s="51">
        <f>G14*D14</f>
        <v>0</v>
      </c>
    </row>
    <row r="15" spans="1:8" s="66" customFormat="1">
      <c r="A15" s="68" t="s">
        <v>32</v>
      </c>
      <c r="B15" s="69"/>
      <c r="C15" s="69" t="s">
        <v>19</v>
      </c>
      <c r="D15" s="69">
        <v>1</v>
      </c>
      <c r="E15" s="58"/>
      <c r="F15" s="60">
        <f>D15*E15</f>
        <v>0</v>
      </c>
      <c r="G15" s="58"/>
      <c r="H15" s="60">
        <f>D15*G15</f>
        <v>0</v>
      </c>
    </row>
    <row r="16" spans="1:8" s="66" customFormat="1">
      <c r="A16" s="91" t="s">
        <v>33</v>
      </c>
      <c r="B16" s="92"/>
      <c r="C16" s="92" t="s">
        <v>19</v>
      </c>
      <c r="D16" s="92">
        <v>1</v>
      </c>
      <c r="E16" s="58"/>
      <c r="F16" s="93">
        <f>D16*E16</f>
        <v>0</v>
      </c>
      <c r="G16" s="58"/>
      <c r="H16" s="93">
        <f>D16*G16</f>
        <v>0</v>
      </c>
    </row>
    <row r="17" spans="1:8" s="75" customFormat="1">
      <c r="A17" s="94" t="s">
        <v>2</v>
      </c>
      <c r="B17" s="95"/>
      <c r="C17" s="95"/>
      <c r="D17" s="94"/>
      <c r="E17" s="96"/>
      <c r="F17" s="96">
        <f>SUM(F3:F16)</f>
        <v>0</v>
      </c>
      <c r="G17" s="96"/>
      <c r="H17" s="96">
        <f>SUM(H3:H16)</f>
        <v>0</v>
      </c>
    </row>
    <row r="19" spans="1:8">
      <c r="A19" s="57" t="s">
        <v>5</v>
      </c>
      <c r="B19" s="56"/>
      <c r="C19" s="56"/>
      <c r="D19" s="56"/>
      <c r="E19" s="50"/>
      <c r="F19" s="51">
        <f>F17</f>
        <v>0</v>
      </c>
      <c r="G19" s="51"/>
      <c r="H19" s="51"/>
    </row>
    <row r="20" spans="1:8">
      <c r="A20" s="57" t="s">
        <v>6</v>
      </c>
      <c r="B20" s="56"/>
      <c r="C20" s="56"/>
      <c r="D20" s="56"/>
      <c r="E20" s="50"/>
      <c r="F20" s="51">
        <f>H17</f>
        <v>0</v>
      </c>
      <c r="G20" s="51"/>
      <c r="H20" s="51"/>
    </row>
    <row r="21" spans="1:8">
      <c r="A21" s="57"/>
      <c r="B21" s="56"/>
      <c r="C21" s="56"/>
      <c r="D21" s="56"/>
      <c r="E21" s="50"/>
      <c r="F21" s="51"/>
      <c r="G21" s="51"/>
      <c r="H21" s="51"/>
    </row>
    <row r="22" spans="1:8">
      <c r="A22" s="55" t="s">
        <v>7</v>
      </c>
      <c r="B22" s="54"/>
      <c r="C22" s="54"/>
      <c r="D22" s="54"/>
      <c r="E22" s="53"/>
      <c r="F22" s="52">
        <f>F19+F20</f>
        <v>0</v>
      </c>
      <c r="G22" s="51"/>
      <c r="H22" s="51"/>
    </row>
  </sheetData>
  <mergeCells count="2">
    <mergeCell ref="E1:F1"/>
    <mergeCell ref="G1:H1"/>
  </mergeCells>
  <conditionalFormatting sqref="D9:D16">
    <cfRule type="containsBlanks" dxfId="2" priority="1" stopIfTrue="1">
      <formula>LEN(TRIM(D9))=0</formula>
    </cfRule>
  </conditionalFormatting>
  <pageMargins left="0.39370078740157483" right="0.39370078740157483" top="0.98425196850393704" bottom="0.98425196850393704" header="0.51181102362204722" footer="0.51181102362204722"/>
  <pageSetup paperSize="9" scale="7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FF846-A09D-4AA4-8253-55FA054B3366}">
  <sheetPr>
    <pageSetUpPr fitToPage="1"/>
  </sheetPr>
  <dimension ref="A1:H17"/>
  <sheetViews>
    <sheetView zoomScale="160" zoomScaleNormal="160" workbookViewId="0">
      <selection activeCell="H21" sqref="H21"/>
    </sheetView>
  </sheetViews>
  <sheetFormatPr defaultColWidth="9.140625" defaultRowHeight="12.75"/>
  <cols>
    <col min="1" max="1" width="48.28515625" style="66" customWidth="1"/>
    <col min="2" max="2" width="12.42578125" style="66" hidden="1" customWidth="1"/>
    <col min="3" max="3" width="7" style="59" customWidth="1"/>
    <col min="4" max="4" width="8.140625" style="59" customWidth="1"/>
    <col min="5" max="5" width="10.28515625" style="58" bestFit="1" customWidth="1"/>
    <col min="6" max="6" width="9.140625" style="58"/>
    <col min="7" max="7" width="10.7109375" style="58" customWidth="1"/>
    <col min="8" max="8" width="9.140625" style="58"/>
    <col min="9" max="16384" width="9.140625" style="66"/>
  </cols>
  <sheetData>
    <row r="1" spans="1:8">
      <c r="A1" s="76" t="s">
        <v>3</v>
      </c>
      <c r="B1" s="76"/>
      <c r="C1" s="76" t="s">
        <v>23</v>
      </c>
      <c r="D1" s="76" t="s">
        <v>22</v>
      </c>
      <c r="E1" s="187" t="s">
        <v>4</v>
      </c>
      <c r="F1" s="187"/>
      <c r="G1" s="188" t="s">
        <v>17</v>
      </c>
      <c r="H1" s="188"/>
    </row>
    <row r="2" spans="1:8">
      <c r="A2" s="64" t="s">
        <v>39</v>
      </c>
      <c r="B2" s="64"/>
      <c r="C2" s="63"/>
      <c r="D2" s="63" t="s">
        <v>23</v>
      </c>
      <c r="E2" s="62" t="s">
        <v>0</v>
      </c>
      <c r="F2" s="61" t="s">
        <v>1</v>
      </c>
      <c r="G2" s="61" t="s">
        <v>0</v>
      </c>
      <c r="H2" s="61" t="s">
        <v>1</v>
      </c>
    </row>
    <row r="3" spans="1:8">
      <c r="A3" s="102" t="s">
        <v>78</v>
      </c>
      <c r="B3" s="102"/>
      <c r="C3" s="103" t="s">
        <v>21</v>
      </c>
      <c r="D3" s="103">
        <v>3</v>
      </c>
      <c r="E3" s="79"/>
      <c r="F3" s="60">
        <f>D3*E3</f>
        <v>0</v>
      </c>
      <c r="G3" s="79"/>
      <c r="H3" s="60">
        <f>D3*G3</f>
        <v>0</v>
      </c>
    </row>
    <row r="4" spans="1:8">
      <c r="A4" s="102" t="s">
        <v>64</v>
      </c>
      <c r="B4" s="102"/>
      <c r="C4" s="103" t="s">
        <v>21</v>
      </c>
      <c r="D4" s="103">
        <v>3</v>
      </c>
      <c r="E4" s="79"/>
      <c r="F4" s="60">
        <f t="shared" ref="F4:F9" si="0">D4*E4</f>
        <v>0</v>
      </c>
      <c r="G4" s="79"/>
      <c r="H4" s="60">
        <f t="shared" ref="H4:H9" si="1">D4*G4</f>
        <v>0</v>
      </c>
    </row>
    <row r="5" spans="1:8">
      <c r="A5" s="68" t="s">
        <v>40</v>
      </c>
      <c r="B5" s="68"/>
      <c r="C5" s="69" t="s">
        <v>19</v>
      </c>
      <c r="D5" s="69">
        <v>1</v>
      </c>
      <c r="E5" s="79"/>
      <c r="F5" s="60">
        <f t="shared" si="0"/>
        <v>0</v>
      </c>
      <c r="G5" s="79"/>
      <c r="H5" s="60">
        <f t="shared" si="1"/>
        <v>0</v>
      </c>
    </row>
    <row r="6" spans="1:8">
      <c r="A6" s="57" t="s">
        <v>37</v>
      </c>
      <c r="B6" s="57"/>
      <c r="C6" s="69" t="s">
        <v>27</v>
      </c>
      <c r="D6" s="69">
        <v>4</v>
      </c>
      <c r="E6" s="79"/>
      <c r="F6" s="60">
        <f t="shared" si="0"/>
        <v>0</v>
      </c>
      <c r="G6" s="79"/>
      <c r="H6" s="60">
        <f t="shared" si="1"/>
        <v>0</v>
      </c>
    </row>
    <row r="7" spans="1:8">
      <c r="A7" s="57" t="s">
        <v>46</v>
      </c>
      <c r="B7" s="57"/>
      <c r="C7" s="69" t="s">
        <v>19</v>
      </c>
      <c r="D7" s="69">
        <v>1</v>
      </c>
      <c r="E7" s="79"/>
      <c r="F7" s="60">
        <f t="shared" si="0"/>
        <v>0</v>
      </c>
      <c r="G7" s="79"/>
      <c r="H7" s="60">
        <f t="shared" si="1"/>
        <v>0</v>
      </c>
    </row>
    <row r="8" spans="1:8">
      <c r="A8" s="68" t="s">
        <v>32</v>
      </c>
      <c r="B8" s="68"/>
      <c r="C8" s="69" t="s">
        <v>19</v>
      </c>
      <c r="D8" s="69">
        <v>1</v>
      </c>
      <c r="E8" s="79"/>
      <c r="F8" s="60">
        <f t="shared" si="0"/>
        <v>0</v>
      </c>
      <c r="G8" s="79"/>
      <c r="H8" s="60">
        <f t="shared" si="1"/>
        <v>0</v>
      </c>
    </row>
    <row r="9" spans="1:8">
      <c r="A9" s="91" t="s">
        <v>33</v>
      </c>
      <c r="B9" s="91"/>
      <c r="C9" s="92" t="s">
        <v>19</v>
      </c>
      <c r="D9" s="92">
        <v>1</v>
      </c>
      <c r="E9" s="191"/>
      <c r="F9" s="93">
        <f t="shared" si="0"/>
        <v>0</v>
      </c>
      <c r="G9" s="191"/>
      <c r="H9" s="93">
        <f t="shared" si="1"/>
        <v>0</v>
      </c>
    </row>
    <row r="10" spans="1:8">
      <c r="A10" s="77" t="s">
        <v>2</v>
      </c>
      <c r="B10" s="77"/>
      <c r="C10" s="78"/>
      <c r="D10" s="78"/>
      <c r="E10" s="79"/>
      <c r="F10" s="79">
        <f>SUM(F3:F9)</f>
        <v>0</v>
      </c>
      <c r="G10" s="79"/>
      <c r="H10" s="79">
        <f>SUM(H3:H9)</f>
        <v>0</v>
      </c>
    </row>
    <row r="11" spans="1:8">
      <c r="A11" s="77"/>
      <c r="B11" s="77"/>
      <c r="C11" s="78"/>
      <c r="D11" s="78"/>
      <c r="E11" s="79"/>
      <c r="F11" s="79"/>
      <c r="G11" s="79"/>
      <c r="H11" s="79"/>
    </row>
    <row r="12" spans="1:8">
      <c r="A12" s="68" t="s">
        <v>5</v>
      </c>
      <c r="B12" s="68"/>
      <c r="C12" s="69"/>
      <c r="D12" s="69"/>
      <c r="E12" s="74"/>
      <c r="F12" s="70">
        <f>$F$10</f>
        <v>0</v>
      </c>
      <c r="G12" s="73"/>
      <c r="H12" s="73"/>
    </row>
    <row r="13" spans="1:8">
      <c r="A13" s="68" t="s">
        <v>6</v>
      </c>
      <c r="B13" s="68"/>
      <c r="C13" s="69"/>
      <c r="D13" s="69"/>
      <c r="E13" s="74"/>
      <c r="F13" s="70">
        <f>$H$10</f>
        <v>0</v>
      </c>
      <c r="G13" s="73"/>
      <c r="H13" s="73"/>
    </row>
    <row r="14" spans="1:8">
      <c r="A14" s="68"/>
      <c r="B14" s="68"/>
      <c r="C14" s="69"/>
      <c r="D14" s="69"/>
      <c r="E14" s="74"/>
      <c r="F14" s="70"/>
      <c r="G14" s="73"/>
      <c r="H14" s="73"/>
    </row>
    <row r="15" spans="1:8">
      <c r="A15" s="77" t="s">
        <v>7</v>
      </c>
      <c r="B15" s="77"/>
      <c r="C15" s="78"/>
      <c r="D15" s="78"/>
      <c r="E15" s="80"/>
      <c r="F15" s="79">
        <f>F12+F13</f>
        <v>0</v>
      </c>
      <c r="G15" s="73"/>
      <c r="H15" s="73"/>
    </row>
    <row r="16" spans="1:8">
      <c r="A16" s="71"/>
      <c r="B16" s="71"/>
      <c r="C16" s="72"/>
      <c r="D16" s="72"/>
      <c r="E16" s="73"/>
      <c r="F16" s="73"/>
      <c r="G16" s="73"/>
      <c r="H16" s="73"/>
    </row>
    <row r="17" spans="1:8">
      <c r="A17" s="71"/>
      <c r="B17" s="71"/>
      <c r="C17" s="72"/>
      <c r="D17" s="72"/>
      <c r="E17" s="73"/>
      <c r="F17" s="73"/>
      <c r="G17" s="73"/>
      <c r="H17" s="73"/>
    </row>
  </sheetData>
  <mergeCells count="2">
    <mergeCell ref="E1:F1"/>
    <mergeCell ref="G1:H1"/>
  </mergeCells>
  <conditionalFormatting sqref="D8:D9 D3:D5">
    <cfRule type="containsBlanks" dxfId="1" priority="5" stopIfTrue="1">
      <formula>LEN(TRIM(D3))=0</formula>
    </cfRule>
  </conditionalFormatting>
  <pageMargins left="0.70866141732283472" right="0.70866141732283472" top="0.78740157480314965" bottom="0.78740157480314965" header="0.31496062992125984" footer="0.31496062992125984"/>
  <pageSetup paperSize="9" scale="86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3" stopIfTrue="1" id="{8256E8DA-E2DA-487D-A914-1EC5284E062D}">
            <xm:f>LEN(TRIM('\\SBS11\RedirectedFolders\_Projekty\ARPIA\MěP Ostrava\SLP\[Slaboproudá elektrotechnika-rozpočet MPO.xlsx]SK'!#REF!))=0</xm:f>
            <x14:dxf>
              <fill>
                <patternFill>
                  <bgColor theme="9" tint="0.79998168889431442"/>
                </patternFill>
              </fill>
            </x14:dxf>
          </x14:cfRule>
          <xm:sqref>D6:D7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TRASY</vt:lpstr>
      <vt:lpstr>SK</vt:lpstr>
      <vt:lpstr>PZTS</vt:lpstr>
      <vt:lpstr>Aktivní prvky</vt:lpstr>
      <vt:lpstr>kamerový systém</vt:lpstr>
    </vt:vector>
  </TitlesOfParts>
  <Company>TINT s.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Hriško</dc:creator>
  <cp:lastModifiedBy>Zdeněk Šteffek</cp:lastModifiedBy>
  <cp:lastPrinted>2024-03-28T07:29:43Z</cp:lastPrinted>
  <dcterms:created xsi:type="dcterms:W3CDTF">2010-05-18T19:44:46Z</dcterms:created>
  <dcterms:modified xsi:type="dcterms:W3CDTF">2024-03-28T07:29:58Z</dcterms:modified>
</cp:coreProperties>
</file>