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4 CIH\"/>
    </mc:Choice>
  </mc:AlternateContent>
  <xr:revisionPtr revIDLastSave="0" documentId="8_{D07A4D4E-2F71-48F4-8B33-CB52D8033A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Varianta B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Varianta B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Varianta B Pol'!$A$1:$Y$138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28" i="12"/>
  <c r="BA55" i="12"/>
  <c r="O8" i="12"/>
  <c r="Q8" i="12"/>
  <c r="G9" i="12"/>
  <c r="G8" i="12" s="1"/>
  <c r="I9" i="12"/>
  <c r="I8" i="12" s="1"/>
  <c r="K9" i="12"/>
  <c r="K8" i="12" s="1"/>
  <c r="M9" i="12"/>
  <c r="M8" i="12" s="1"/>
  <c r="O9" i="12"/>
  <c r="Q9" i="12"/>
  <c r="V9" i="12"/>
  <c r="G11" i="12"/>
  <c r="I11" i="12"/>
  <c r="K11" i="12"/>
  <c r="M11" i="12"/>
  <c r="O11" i="12"/>
  <c r="Q11" i="12"/>
  <c r="V11" i="12"/>
  <c r="V8" i="12" s="1"/>
  <c r="G13" i="12"/>
  <c r="I13" i="12"/>
  <c r="G14" i="12"/>
  <c r="M14" i="12" s="1"/>
  <c r="M13" i="12" s="1"/>
  <c r="I14" i="12"/>
  <c r="K14" i="12"/>
  <c r="K13" i="12" s="1"/>
  <c r="O14" i="12"/>
  <c r="O13" i="12" s="1"/>
  <c r="Q14" i="12"/>
  <c r="Q13" i="12" s="1"/>
  <c r="V14" i="12"/>
  <c r="V13" i="12" s="1"/>
  <c r="G17" i="12"/>
  <c r="G16" i="12" s="1"/>
  <c r="I17" i="12"/>
  <c r="K17" i="12"/>
  <c r="K16" i="12" s="1"/>
  <c r="M17" i="12"/>
  <c r="O17" i="12"/>
  <c r="O16" i="12" s="1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I16" i="12" s="1"/>
  <c r="K19" i="12"/>
  <c r="O19" i="12"/>
  <c r="Q19" i="12"/>
  <c r="V19" i="12"/>
  <c r="G21" i="12"/>
  <c r="I21" i="12"/>
  <c r="K21" i="12"/>
  <c r="M21" i="12"/>
  <c r="O21" i="12"/>
  <c r="Q21" i="12"/>
  <c r="Q16" i="12" s="1"/>
  <c r="V21" i="12"/>
  <c r="V16" i="12" s="1"/>
  <c r="G24" i="12"/>
  <c r="M24" i="12" s="1"/>
  <c r="I24" i="12"/>
  <c r="K24" i="12"/>
  <c r="O24" i="12"/>
  <c r="Q24" i="12"/>
  <c r="V24" i="12"/>
  <c r="G28" i="12"/>
  <c r="I28" i="12"/>
  <c r="K28" i="12"/>
  <c r="M28" i="12"/>
  <c r="O28" i="12"/>
  <c r="Q28" i="12"/>
  <c r="V28" i="12"/>
  <c r="G31" i="12"/>
  <c r="I31" i="12"/>
  <c r="I30" i="12" s="1"/>
  <c r="K31" i="12"/>
  <c r="K30" i="12" s="1"/>
  <c r="M31" i="12"/>
  <c r="O31" i="12"/>
  <c r="Q31" i="12"/>
  <c r="V31" i="12"/>
  <c r="G33" i="12"/>
  <c r="I33" i="12"/>
  <c r="K33" i="12"/>
  <c r="M33" i="12"/>
  <c r="O33" i="12"/>
  <c r="Q33" i="12"/>
  <c r="V33" i="12"/>
  <c r="V30" i="12" s="1"/>
  <c r="G34" i="12"/>
  <c r="G30" i="12" s="1"/>
  <c r="I34" i="12"/>
  <c r="K34" i="12"/>
  <c r="O34" i="12"/>
  <c r="Q34" i="12"/>
  <c r="V34" i="12"/>
  <c r="G35" i="12"/>
  <c r="M35" i="12" s="1"/>
  <c r="I35" i="12"/>
  <c r="K35" i="12"/>
  <c r="O35" i="12"/>
  <c r="O30" i="12" s="1"/>
  <c r="Q35" i="12"/>
  <c r="Q30" i="12" s="1"/>
  <c r="V35" i="12"/>
  <c r="G36" i="12"/>
  <c r="I36" i="12"/>
  <c r="Q36" i="12"/>
  <c r="V36" i="12"/>
  <c r="G37" i="12"/>
  <c r="I37" i="12"/>
  <c r="K37" i="12"/>
  <c r="K36" i="12" s="1"/>
  <c r="M37" i="12"/>
  <c r="M36" i="12" s="1"/>
  <c r="O37" i="12"/>
  <c r="O36" i="12" s="1"/>
  <c r="Q37" i="12"/>
  <c r="V37" i="12"/>
  <c r="O38" i="12"/>
  <c r="Q38" i="12"/>
  <c r="V38" i="12"/>
  <c r="G39" i="12"/>
  <c r="M39" i="12" s="1"/>
  <c r="M38" i="12" s="1"/>
  <c r="I39" i="12"/>
  <c r="I38" i="12" s="1"/>
  <c r="K39" i="12"/>
  <c r="K38" i="12" s="1"/>
  <c r="O39" i="12"/>
  <c r="Q39" i="12"/>
  <c r="V39" i="12"/>
  <c r="Q41" i="12"/>
  <c r="V41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O41" i="12" s="1"/>
  <c r="Q44" i="12"/>
  <c r="V44" i="12"/>
  <c r="G45" i="12"/>
  <c r="M45" i="12" s="1"/>
  <c r="I45" i="12"/>
  <c r="K45" i="12"/>
  <c r="O45" i="12"/>
  <c r="Q45" i="12"/>
  <c r="V45" i="12"/>
  <c r="G46" i="12"/>
  <c r="I46" i="12"/>
  <c r="I41" i="12" s="1"/>
  <c r="K46" i="12"/>
  <c r="K41" i="12" s="1"/>
  <c r="M46" i="12"/>
  <c r="O46" i="12"/>
  <c r="Q46" i="12"/>
  <c r="V46" i="12"/>
  <c r="G48" i="12"/>
  <c r="I48" i="12"/>
  <c r="K48" i="12"/>
  <c r="M48" i="12"/>
  <c r="O48" i="12"/>
  <c r="Q48" i="12"/>
  <c r="V48" i="12"/>
  <c r="G49" i="12"/>
  <c r="I49" i="12"/>
  <c r="K49" i="12"/>
  <c r="G50" i="12"/>
  <c r="M50" i="12" s="1"/>
  <c r="M49" i="12" s="1"/>
  <c r="I50" i="12"/>
  <c r="K50" i="12"/>
  <c r="O50" i="12"/>
  <c r="O49" i="12" s="1"/>
  <c r="Q50" i="12"/>
  <c r="Q49" i="12" s="1"/>
  <c r="V50" i="12"/>
  <c r="V49" i="12" s="1"/>
  <c r="G52" i="12"/>
  <c r="I52" i="12"/>
  <c r="K52" i="12"/>
  <c r="K51" i="12" s="1"/>
  <c r="M52" i="12"/>
  <c r="O52" i="12"/>
  <c r="O51" i="12" s="1"/>
  <c r="Q52" i="12"/>
  <c r="V52" i="12"/>
  <c r="G53" i="12"/>
  <c r="I53" i="12"/>
  <c r="K53" i="12"/>
  <c r="M53" i="12"/>
  <c r="O53" i="12"/>
  <c r="Q53" i="12"/>
  <c r="V53" i="12"/>
  <c r="G54" i="12"/>
  <c r="G51" i="12" s="1"/>
  <c r="I54" i="12"/>
  <c r="I51" i="12" s="1"/>
  <c r="K54" i="12"/>
  <c r="O54" i="12"/>
  <c r="Q54" i="12"/>
  <c r="V54" i="12"/>
  <c r="G58" i="12"/>
  <c r="M58" i="12" s="1"/>
  <c r="I58" i="12"/>
  <c r="K58" i="12"/>
  <c r="O58" i="12"/>
  <c r="Q58" i="12"/>
  <c r="Q51" i="12" s="1"/>
  <c r="V58" i="12"/>
  <c r="V51" i="12" s="1"/>
  <c r="G59" i="12"/>
  <c r="I59" i="12"/>
  <c r="K59" i="12"/>
  <c r="V59" i="12"/>
  <c r="G60" i="12"/>
  <c r="I60" i="12"/>
  <c r="K60" i="12"/>
  <c r="M60" i="12"/>
  <c r="M59" i="12" s="1"/>
  <c r="O60" i="12"/>
  <c r="O59" i="12" s="1"/>
  <c r="Q60" i="12"/>
  <c r="Q59" i="12" s="1"/>
  <c r="V60" i="12"/>
  <c r="G62" i="12"/>
  <c r="I62" i="12"/>
  <c r="I61" i="12" s="1"/>
  <c r="K62" i="12"/>
  <c r="K61" i="12" s="1"/>
  <c r="M62" i="12"/>
  <c r="O62" i="12"/>
  <c r="Q62" i="12"/>
  <c r="Q61" i="12" s="1"/>
  <c r="V62" i="12"/>
  <c r="G63" i="12"/>
  <c r="I63" i="12"/>
  <c r="K63" i="12"/>
  <c r="M63" i="12"/>
  <c r="O63" i="12"/>
  <c r="Q63" i="12"/>
  <c r="V63" i="12"/>
  <c r="V61" i="12" s="1"/>
  <c r="G64" i="12"/>
  <c r="G61" i="12" s="1"/>
  <c r="I64" i="12"/>
  <c r="K64" i="12"/>
  <c r="O64" i="12"/>
  <c r="Q64" i="12"/>
  <c r="V64" i="12"/>
  <c r="G65" i="12"/>
  <c r="M65" i="12" s="1"/>
  <c r="I65" i="12"/>
  <c r="K65" i="12"/>
  <c r="O65" i="12"/>
  <c r="O61" i="12" s="1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O69" i="12"/>
  <c r="G70" i="12"/>
  <c r="M70" i="12" s="1"/>
  <c r="M69" i="12" s="1"/>
  <c r="I70" i="12"/>
  <c r="K70" i="12"/>
  <c r="O70" i="12"/>
  <c r="Q70" i="12"/>
  <c r="Q69" i="12" s="1"/>
  <c r="V70" i="12"/>
  <c r="V69" i="12" s="1"/>
  <c r="G77" i="12"/>
  <c r="V77" i="12"/>
  <c r="G78" i="12"/>
  <c r="I78" i="12"/>
  <c r="K78" i="12"/>
  <c r="M78" i="12"/>
  <c r="O78" i="12"/>
  <c r="O77" i="12" s="1"/>
  <c r="Q78" i="12"/>
  <c r="Q77" i="12" s="1"/>
  <c r="V78" i="12"/>
  <c r="G79" i="12"/>
  <c r="M79" i="12" s="1"/>
  <c r="I79" i="12"/>
  <c r="K79" i="12"/>
  <c r="O79" i="12"/>
  <c r="Q79" i="12"/>
  <c r="V79" i="12"/>
  <c r="G81" i="12"/>
  <c r="I81" i="12"/>
  <c r="I77" i="12" s="1"/>
  <c r="K81" i="12"/>
  <c r="K77" i="12" s="1"/>
  <c r="M81" i="12"/>
  <c r="O81" i="12"/>
  <c r="Q81" i="12"/>
  <c r="V81" i="12"/>
  <c r="G83" i="12"/>
  <c r="M83" i="12" s="1"/>
  <c r="I83" i="12"/>
  <c r="I82" i="12" s="1"/>
  <c r="K83" i="12"/>
  <c r="O83" i="12"/>
  <c r="Q83" i="12"/>
  <c r="Q82" i="12" s="1"/>
  <c r="V83" i="12"/>
  <c r="G87" i="12"/>
  <c r="M87" i="12" s="1"/>
  <c r="I87" i="12"/>
  <c r="K87" i="12"/>
  <c r="O87" i="12"/>
  <c r="O82" i="12" s="1"/>
  <c r="Q87" i="12"/>
  <c r="V87" i="12"/>
  <c r="V82" i="12" s="1"/>
  <c r="G90" i="12"/>
  <c r="M90" i="12" s="1"/>
  <c r="I90" i="12"/>
  <c r="K90" i="12"/>
  <c r="O90" i="12"/>
  <c r="Q90" i="12"/>
  <c r="V90" i="12"/>
  <c r="G92" i="12"/>
  <c r="I92" i="12"/>
  <c r="K92" i="12"/>
  <c r="K82" i="12" s="1"/>
  <c r="M92" i="12"/>
  <c r="O92" i="12"/>
  <c r="Q92" i="12"/>
  <c r="V92" i="12"/>
  <c r="G94" i="12"/>
  <c r="I94" i="12"/>
  <c r="K94" i="12"/>
  <c r="M94" i="12"/>
  <c r="O94" i="12"/>
  <c r="Q94" i="12"/>
  <c r="V94" i="12"/>
  <c r="I95" i="12"/>
  <c r="K95" i="12"/>
  <c r="G96" i="12"/>
  <c r="M96" i="12" s="1"/>
  <c r="I96" i="12"/>
  <c r="K96" i="12"/>
  <c r="O96" i="12"/>
  <c r="Q96" i="12"/>
  <c r="Q95" i="12" s="1"/>
  <c r="V96" i="12"/>
  <c r="V95" i="12" s="1"/>
  <c r="G99" i="12"/>
  <c r="M99" i="12" s="1"/>
  <c r="I99" i="12"/>
  <c r="K99" i="12"/>
  <c r="O99" i="12"/>
  <c r="Q99" i="12"/>
  <c r="V99" i="12"/>
  <c r="G101" i="12"/>
  <c r="I101" i="12"/>
  <c r="K101" i="12"/>
  <c r="M101" i="12"/>
  <c r="O101" i="12"/>
  <c r="O95" i="12" s="1"/>
  <c r="Q101" i="12"/>
  <c r="V101" i="12"/>
  <c r="G104" i="12"/>
  <c r="M104" i="12" s="1"/>
  <c r="I104" i="12"/>
  <c r="K104" i="12"/>
  <c r="O104" i="12"/>
  <c r="Q104" i="12"/>
  <c r="V104" i="12"/>
  <c r="K106" i="12"/>
  <c r="O106" i="12"/>
  <c r="Q106" i="12"/>
  <c r="G107" i="12"/>
  <c r="I107" i="12"/>
  <c r="K107" i="12"/>
  <c r="M107" i="12"/>
  <c r="O107" i="12"/>
  <c r="Q107" i="12"/>
  <c r="V107" i="12"/>
  <c r="V106" i="12" s="1"/>
  <c r="G108" i="12"/>
  <c r="M108" i="12" s="1"/>
  <c r="M106" i="12" s="1"/>
  <c r="I108" i="12"/>
  <c r="I106" i="12" s="1"/>
  <c r="K108" i="12"/>
  <c r="O108" i="12"/>
  <c r="Q108" i="12"/>
  <c r="V108" i="12"/>
  <c r="G114" i="12"/>
  <c r="Q114" i="12"/>
  <c r="V114" i="12"/>
  <c r="G115" i="12"/>
  <c r="M115" i="12" s="1"/>
  <c r="I115" i="12"/>
  <c r="I114" i="12" s="1"/>
  <c r="K115" i="12"/>
  <c r="O115" i="12"/>
  <c r="Q115" i="12"/>
  <c r="V115" i="12"/>
  <c r="G117" i="12"/>
  <c r="I117" i="12"/>
  <c r="K117" i="12"/>
  <c r="K114" i="12" s="1"/>
  <c r="M117" i="12"/>
  <c r="O117" i="12"/>
  <c r="O114" i="12" s="1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I120" i="12"/>
  <c r="V120" i="12"/>
  <c r="G121" i="12"/>
  <c r="M121" i="12" s="1"/>
  <c r="M120" i="12" s="1"/>
  <c r="I121" i="12"/>
  <c r="K121" i="12"/>
  <c r="K120" i="12" s="1"/>
  <c r="O121" i="12"/>
  <c r="Q121" i="12"/>
  <c r="V121" i="12"/>
  <c r="G123" i="12"/>
  <c r="I123" i="12"/>
  <c r="K123" i="12"/>
  <c r="M123" i="12"/>
  <c r="O123" i="12"/>
  <c r="O120" i="12" s="1"/>
  <c r="Q123" i="12"/>
  <c r="Q120" i="12" s="1"/>
  <c r="V123" i="12"/>
  <c r="AE128" i="12"/>
  <c r="I20" i="1"/>
  <c r="I19" i="1"/>
  <c r="I18" i="1"/>
  <c r="I17" i="1"/>
  <c r="I16" i="1"/>
  <c r="I67" i="1"/>
  <c r="J66" i="1" s="1"/>
  <c r="F42" i="1"/>
  <c r="G23" i="1" s="1"/>
  <c r="G42" i="1"/>
  <c r="G25" i="1" s="1"/>
  <c r="A25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J65" i="1" l="1"/>
  <c r="J58" i="1"/>
  <c r="J52" i="1"/>
  <c r="J64" i="1"/>
  <c r="J53" i="1"/>
  <c r="J54" i="1"/>
  <c r="J55" i="1"/>
  <c r="J56" i="1"/>
  <c r="J63" i="1"/>
  <c r="J59" i="1"/>
  <c r="J60" i="1"/>
  <c r="J49" i="1"/>
  <c r="J61" i="1"/>
  <c r="J50" i="1"/>
  <c r="J62" i="1"/>
  <c r="J51" i="1"/>
  <c r="J57" i="1"/>
  <c r="G26" i="1"/>
  <c r="A26" i="1"/>
  <c r="A23" i="1"/>
  <c r="G28" i="1"/>
  <c r="M82" i="12"/>
  <c r="M41" i="12"/>
  <c r="M95" i="12"/>
  <c r="M16" i="12"/>
  <c r="M77" i="12"/>
  <c r="M114" i="12"/>
  <c r="G95" i="12"/>
  <c r="G106" i="12"/>
  <c r="G41" i="12"/>
  <c r="G120" i="12"/>
  <c r="G82" i="12"/>
  <c r="AF128" i="12"/>
  <c r="G38" i="12"/>
  <c r="M64" i="12"/>
  <c r="M61" i="12" s="1"/>
  <c r="M34" i="12"/>
  <c r="M30" i="12" s="1"/>
  <c r="M54" i="12"/>
  <c r="M51" i="12" s="1"/>
  <c r="I21" i="1"/>
  <c r="J41" i="1"/>
  <c r="J40" i="1"/>
  <c r="J39" i="1"/>
  <c r="J42" i="1" s="1"/>
  <c r="H42" i="1"/>
  <c r="J67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Dana Víchová</author>
  </authors>
  <commentList>
    <comment ref="S6" authorId="0" shapeId="0" xr:uid="{0252963B-EF81-4657-B8A8-4AFE6C41B1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7D049B-46FD-4415-B88B-76FE294931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<sst xmlns="http://schemas.openxmlformats.org/spreadsheetml/2006/main" count="777" uniqueCount="296">
  <si>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</si>
  <si>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</si>
  <si>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</si>
  <si>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</si>
  <si>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</si>
  <si>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</si>
  <si>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</si>
  <si>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</si>
  <si>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</si>
  <si>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</si>
  <si>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</si>
  <si>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</si>
  <si>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</si>
  <si>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</si>
  <si>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</si>
  <si>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</si>
  <si>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</si>
  <si>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</si>
  <si>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</si>
  <si>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</si>
  <si>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</si>
  <si>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</si>
  <si>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</si>
  <si>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</si>
  <si>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</si>
  <si>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</si>
  <si>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</si>
  <si>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</si>
  <si>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</si>
  <si>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</si>
  <si>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</si>
  <si>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</si>
  <si>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</si>
  <si>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</si>
  <si>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</si>
  <si>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</si>
  <si>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</si>
  <si>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</si>
  <si>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</si>
  <si>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</si>
  <si>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</si>
  <si>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</si>
  <si>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</si>
  <si>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Varianta B</t>
  </si>
  <si>
    <t>Sprchový kout</t>
  </si>
  <si>
    <t>SO 01</t>
  </si>
  <si>
    <t>Rekonstrukce koupelny</t>
  </si>
  <si>
    <t>Objekt:</t>
  </si>
  <si>
    <t>Rozpočet:</t>
  </si>
  <si>
    <t>W86-2024</t>
  </si>
  <si>
    <t>VB m.č. 8, Horní 102/3033, Ostrava - Bělský Les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</si>
  <si>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</si>
  <si>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</si>
  <si>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</si>
  <si>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</si>
  <si>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</si>
  <si>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</si>
  <si>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</si>
  <si>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</si>
  <si>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</si>
  <si>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</si>
  <si>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</si>
  <si>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</si>
  <si>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</si>
  <si>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</si>
  <si>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</si>
  <si>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</si>
  <si>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</si>
  <si>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</si>
  <si>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</si>
  <si>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</si>
  <si>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</si>
  <si>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</si>
  <si>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</si>
  <si>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</si>
  <si>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</si>
  <si>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725</t>
  </si>
  <si>
    <t>Zařizovací předměty</t>
  </si>
  <si>
    <t>730</t>
  </si>
  <si>
    <t>Vytápění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</si>
  <si>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</si>
  <si>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</si>
  <si>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</si>
  <si>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</si>
  <si>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</si>
  <si>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</si>
  <si>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</si>
  <si>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</si>
  <si>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</si>
  <si>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</si>
  <si>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</si>
  <si>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</si>
  <si>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</si>
  <si>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</si>
  <si>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</si>
  <si>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</si>
  <si>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</si>
  <si>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</si>
  <si>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</si>
  <si>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</si>
  <si>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</si>
  <si>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</si>
  <si>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</si>
  <si>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</si>
  <si>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</si>
  <si>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</si>
  <si>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</si>
  <si>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</si>
  <si>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</si>
  <si>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</si>
  <si>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</si>
  <si>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</si>
  <si>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</si>
  <si>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</si>
  <si>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</si>
  <si>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</si>
  <si>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</si>
  <si>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</si>
  <si>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</si>
  <si>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</si>
  <si>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</si>
  <si>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342255024R00</t>
  </si>
  <si>
    <t>Příčky z desek Ytong tl. 100 mm</t>
  </si>
  <si>
    <t>m2</t>
  </si>
  <si>
    <t>RTS 24/ II</t>
  </si>
  <si>
    <t>Práce</t>
  </si>
  <si>
    <t>Běžná</t>
  </si>
  <si>
    <t>POL1_</t>
  </si>
  <si>
    <t>0,9*2,6</t>
  </si>
  <si>
    <t>VV</t>
  </si>
  <si>
    <t>342948111R00</t>
  </si>
  <si>
    <t>Ukotvení příček k cihelné konstrukci kotvami na hmoždinky</t>
  </si>
  <si>
    <t>m</t>
  </si>
  <si>
    <t>Včetně dodávky kotev i spojovacího materiálu.</t>
  </si>
  <si>
    <t>POP</t>
  </si>
  <si>
    <t>342266111RT3</t>
  </si>
  <si>
    <t>Obklad stěn a stropů sádrokartonem na ocelovou konstrukci desky standard impreg. tl. 12,5 mm, izolace MV tl.5 cm</t>
  </si>
  <si>
    <t>pod stropem ve spodním bytě : 2*(0,2+0,15)</t>
  </si>
  <si>
    <t>601011141RT3</t>
  </si>
  <si>
    <t>Omítka na stropech/podhledech štuková vápenná, vnitřní, ručně tloušťka vrstvy 4 mm</t>
  </si>
  <si>
    <t>601016191R00</t>
  </si>
  <si>
    <t>Penetrační nátěr stropů</t>
  </si>
  <si>
    <t>602011112R00</t>
  </si>
  <si>
    <t>Omítka na stěnách jádrová vápenocementová, ručně</t>
  </si>
  <si>
    <t>(4,34+2,17)*2*2-0,7*2</t>
  </si>
  <si>
    <t>602011141RT3</t>
  </si>
  <si>
    <t>Omítka na stěnách štuková vápenná vnitřní, ručně tloušťka vrstvy 4 mm</t>
  </si>
  <si>
    <t>(4,34+2,17)*2*0,6</t>
  </si>
  <si>
    <t>0,9*0,6*2</t>
  </si>
  <si>
    <t>602031101R00</t>
  </si>
  <si>
    <t>Přilnavostní a penetrační nátěr stěn</t>
  </si>
  <si>
    <t>0,9*2,6*2</t>
  </si>
  <si>
    <t>612481211RT2</t>
  </si>
  <si>
    <t xml:space="preserve">Montáž výztužné sítě (perlinky) do stěrky - vnitřní stěny včetně výztužné sítě a stěrkového tmelu </t>
  </si>
  <si>
    <t>631343891R00</t>
  </si>
  <si>
    <t>Penetrace hloubková</t>
  </si>
  <si>
    <t>8,8</t>
  </si>
  <si>
    <t>632411110R00</t>
  </si>
  <si>
    <t>Samonivelační stěrka, ruční zpracování tl. 10 mm</t>
  </si>
  <si>
    <t>632451022R00</t>
  </si>
  <si>
    <t>Vyrovnávací potěr, v pásu, tl. 30 mm</t>
  </si>
  <si>
    <t>63-001.RXX</t>
  </si>
  <si>
    <t>Spádování cementového potěru k vpusti</t>
  </si>
  <si>
    <t>kus</t>
  </si>
  <si>
    <t>Vlastní</t>
  </si>
  <si>
    <t>Indiv</t>
  </si>
  <si>
    <t>941955001R00</t>
  </si>
  <si>
    <t>Lešení lehké pomocné, výška podlahy do 1,2 m</t>
  </si>
  <si>
    <t>952901111R00</t>
  </si>
  <si>
    <t>Vyčištění budov o výšce podlaží do 4 m</t>
  </si>
  <si>
    <t>8,8+3</t>
  </si>
  <si>
    <t>965042141RT1</t>
  </si>
  <si>
    <t>Bourání mazanin betonových tl. 10 cm, nad 4 m2 ručně tl. mazaniny 5 - 8 cm</t>
  </si>
  <si>
    <t>m3</t>
  </si>
  <si>
    <t>8,8*0,05</t>
  </si>
  <si>
    <t>965048150R00</t>
  </si>
  <si>
    <t xml:space="preserve">Dočištění povrchu </t>
  </si>
  <si>
    <t>965081713RT1</t>
  </si>
  <si>
    <t>Bourání dlažeb keramických tl.10 mm, nad 1 m2 ručně, dlaždice keramické</t>
  </si>
  <si>
    <t>978059531R00</t>
  </si>
  <si>
    <t>Odsekání vnitřních obkladů stěn nad 2 m2</t>
  </si>
  <si>
    <t>96-001.RXX</t>
  </si>
  <si>
    <t>Průraz ve stropní kce pro podlahovou vpusť</t>
  </si>
  <si>
    <t>999281105R00</t>
  </si>
  <si>
    <t>Přesun hmot pro opravy a údržbu do výšky 6 m</t>
  </si>
  <si>
    <t>t</t>
  </si>
  <si>
    <t>Přesun hmot</t>
  </si>
  <si>
    <t>POL7_</t>
  </si>
  <si>
    <t>711212000RT4</t>
  </si>
  <si>
    <t xml:space="preserve">Penetrace podkladu pod hydroizolační hmoty včetně dodávky </t>
  </si>
  <si>
    <t>711-001.RXX</t>
  </si>
  <si>
    <t>Zaizolování vpusti</t>
  </si>
  <si>
    <t>711210020RA0</t>
  </si>
  <si>
    <t>Stěrka hydroizolační těsnicí hmotou</t>
  </si>
  <si>
    <t>Součtová</t>
  </si>
  <si>
    <t>Agregovaná položka</t>
  </si>
  <si>
    <t>POL2_</t>
  </si>
  <si>
    <t>Nanesení hydroizolační stěrky ve dvou vrstvách. Vlepení těsnicí pásky do spoje podlaha-stěna, stěna-stěna přitlačení a uhlazení, přetažení pásky další vrstvou izolační stěrky.</t>
  </si>
  <si>
    <t>pod dlažbu : 8,8</t>
  </si>
  <si>
    <t>na stěny : (4,43+2,17+0,9)*2*0,15+8</t>
  </si>
  <si>
    <t>998711101R00</t>
  </si>
  <si>
    <t>Přesun hmot pro izolace proti vodě, výšky do 6 m</t>
  </si>
  <si>
    <t>720-001.RXX</t>
  </si>
  <si>
    <t>Zdravotechnická instalace viz samostatný položkový rozpočet</t>
  </si>
  <si>
    <t>soub</t>
  </si>
  <si>
    <t>725-004.RXX</t>
  </si>
  <si>
    <t>D+M madlo sklopné nerez</t>
  </si>
  <si>
    <t>725-005.RXX</t>
  </si>
  <si>
    <t>D+M vodorovné madlo pro sprchový kout nerez</t>
  </si>
  <si>
    <t>725-006.RXX</t>
  </si>
  <si>
    <t>D+M svislé madlo pro sprchový kout nerez</t>
  </si>
  <si>
    <t>725-007.RXX</t>
  </si>
  <si>
    <t>D+M sklopný úchyt ve tvaru U s držákem na ručníky nerez</t>
  </si>
  <si>
    <t>725-008.RXX</t>
  </si>
  <si>
    <t>D+M sedátko do sprchového koutu</t>
  </si>
  <si>
    <t>725-009.RXX</t>
  </si>
  <si>
    <t>D+M zatahovací závěs na tyči vč. kotvení</t>
  </si>
  <si>
    <t>998725201R00</t>
  </si>
  <si>
    <t>Přesun hmot pro zařizovací předměty, výšky do 6 m</t>
  </si>
  <si>
    <t>730-001.RXX</t>
  </si>
  <si>
    <t>Úprava ústředního vytápění</t>
  </si>
  <si>
    <t>- demontáž otopného tělesa vč. očištění</t>
  </si>
  <si>
    <t>- zpětná montáž otopného tělesa</t>
  </si>
  <si>
    <t>- nátěr stávajících trubních rozvodů (odstranění nátěru, 2x základ, 2x email)</t>
  </si>
  <si>
    <t>- napuštění otopného systému</t>
  </si>
  <si>
    <t>- zkouška</t>
  </si>
  <si>
    <t>771575109R00</t>
  </si>
  <si>
    <t>Montáž keramické dlažby, hladké, na tmel, 300 x 300 m</t>
  </si>
  <si>
    <t>597623141R</t>
  </si>
  <si>
    <t>Dlaždice 300 x 300 mm R10</t>
  </si>
  <si>
    <t>SPCM</t>
  </si>
  <si>
    <t>Specifikace</t>
  </si>
  <si>
    <t>POL3_</t>
  </si>
  <si>
    <t>8,8*1,12</t>
  </si>
  <si>
    <t>998771101R00</t>
  </si>
  <si>
    <t>Přesun hmot pro podlahy z dlaždic, výšky do 6 m</t>
  </si>
  <si>
    <t>781101210RT1</t>
  </si>
  <si>
    <t xml:space="preserve">Penetrace podkladu pod obklady penetrační nátěr </t>
  </si>
  <si>
    <t>včetně dodávky materiálu.</t>
  </si>
  <si>
    <t>0,9*2*2</t>
  </si>
  <si>
    <t>781475120R00</t>
  </si>
  <si>
    <t>Obklad vnitřní stěn keramický, do tmele, do 300 x 600 mm</t>
  </si>
  <si>
    <t>781497132R00</t>
  </si>
  <si>
    <t xml:space="preserve">Lišta nerezová rohová k obkladům </t>
  </si>
  <si>
    <t>vnější rohy : 2*4</t>
  </si>
  <si>
    <t>597813741R</t>
  </si>
  <si>
    <t xml:space="preserve">Obkládačka 300 x 600 mm </t>
  </si>
  <si>
    <t>28,24*1,12</t>
  </si>
  <si>
    <t>998781101R00</t>
  </si>
  <si>
    <t>Přesun hmot pro obklady keramické, výšky do 6 m</t>
  </si>
  <si>
    <t>784402801R00</t>
  </si>
  <si>
    <t>Odstranění malby oškrábáním v místnosti H do 3,8 m</t>
  </si>
  <si>
    <t>784011222RT2</t>
  </si>
  <si>
    <t>Zakrytí podlah, včetně odstranění včetně papírové lepenky</t>
  </si>
  <si>
    <t>784450010RAB</t>
  </si>
  <si>
    <t>Malba z malíř. směsí jednobarevná s bílým stropem dvojnásobná Primalex</t>
  </si>
  <si>
    <t>(4,34+2,17+0,9)*2*0,6</t>
  </si>
  <si>
    <t>784450025RA0</t>
  </si>
  <si>
    <t>Malba ze směsi na SDK, penetrace 1x, bílá 2x</t>
  </si>
  <si>
    <t>1</t>
  </si>
  <si>
    <t>M21-001.RXX</t>
  </si>
  <si>
    <t>Demontáž elekroinstalace - osvětlení, zásuvky a vypínače vč. likvidace</t>
  </si>
  <si>
    <t>M21-002.RXX</t>
  </si>
  <si>
    <t>Elektroistalace</t>
  </si>
  <si>
    <t>- D+M zásuvek a vypínačů</t>
  </si>
  <si>
    <t>- D+M nástěnné osvětlení u zrcadla</t>
  </si>
  <si>
    <t>- D+M stropní přisazené osvětlení do vlhkého prostředí</t>
  </si>
  <si>
    <t>- případá úprava rozvodů</t>
  </si>
  <si>
    <t>- zkoušky a revize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</si>
  <si>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</si>
  <si>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</si>
  <si>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</si>
  <si>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</si>
  <si>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</si>
  <si>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</si>
  <si>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</si>
  <si>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</si>
  <si>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</si>
  <si>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</si>
  <si>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</si>
  <si>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</si>
  <si>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</si>
  <si>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</si>
  <si>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</si>
  <si>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</si>
  <si>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</si>
  <si>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005124010R</t>
  </si>
  <si>
    <t>Koordinační a kompletační činnost</t>
  </si>
  <si>
    <t>Koordinace stavebních a technologických dodávek stavby.</t>
  </si>
  <si>
    <t/>
  </si>
  <si>
    <t>Komletační činnost (fotodokumentace, vzorkování, úklid, zkoušky a revize aj...)</t>
  </si>
  <si>
    <t>SUM</t>
  </si>
  <si>
    <t>Poznámky uchazeče k zadání</t>
  </si>
  <si>
    <t>POPUZIV</t>
  </si>
  <si>
    <t>- vypuštění otopného systému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</si>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</sst>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3" t="s">
        <v>4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7" t="s">
        <v>24</v>
      </c>
      <c r="C2" s="78"/>
      <c r="D2" s="79" t="s">
        <v>49</v>
      </c>
      <c r="E2" s="239" t="s">
        <v>50</v>
      </c>
      <c r="F2" s="240"/>
      <c r="G2" s="240"/>
      <c r="H2" s="240"/>
      <c r="I2" s="240"/>
      <c r="J2" s="241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2" t="s">
        <v>46</v>
      </c>
      <c r="F3" s="243"/>
      <c r="G3" s="243"/>
      <c r="H3" s="243"/>
      <c r="I3" s="243"/>
      <c r="J3" s="244"/>
    </row>
    <row r="4" spans="1:15" ht="23.25" customHeight="1" x14ac:dyDescent="0.2">
      <c r="A4" s="76">
        <v>4491</v>
      </c>
      <c r="B4" s="82" t="s">
        <v>48</v>
      </c>
      <c r="C4" s="83"/>
      <c r="D4" s="84" t="s">
        <v>43</v>
      </c>
      <c r="E4" s="222" t="s">
        <v>44</v>
      </c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23</v>
      </c>
      <c r="D5" s="227"/>
      <c r="E5" s="228"/>
      <c r="F5" s="228"/>
      <c r="G5" s="22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9"/>
      <c r="E6" s="230"/>
      <c r="F6" s="230"/>
      <c r="G6" s="23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6"/>
      <c r="E11" s="246"/>
      <c r="F11" s="246"/>
      <c r="G11" s="246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5"/>
      <c r="F15" s="245"/>
      <c r="G15" s="247"/>
      <c r="H15" s="247"/>
      <c r="I15" s="247" t="s">
        <v>31</v>
      </c>
      <c r="J15" s="248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0"/>
      <c r="F16" s="211"/>
      <c r="G16" s="210"/>
      <c r="H16" s="211"/>
      <c r="I16" s="210">
        <f>SUMIF(F49:F66,A16,I49:I66)+SUMIF(F49:F66,"PSU",I49:I66)</f>
        <v>0</v>
      </c>
      <c r="J16" s="212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0"/>
      <c r="F17" s="211"/>
      <c r="G17" s="210"/>
      <c r="H17" s="211"/>
      <c r="I17" s="210">
        <f>SUMIF(F49:F66,A17,I49:I66)</f>
        <v>0</v>
      </c>
      <c r="J17" s="212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0"/>
      <c r="F18" s="211"/>
      <c r="G18" s="210"/>
      <c r="H18" s="211"/>
      <c r="I18" s="210">
        <f>SUMIF(F49:F66,A18,I49:I66)</f>
        <v>0</v>
      </c>
      <c r="J18" s="212"/>
    </row>
    <row r="19" spans="1:10" ht="23.25" customHeight="1" x14ac:dyDescent="0.2">
      <c r="A19" s="139" t="s">
        <v>91</v>
      </c>
      <c r="B19" s="38" t="s">
        <v>29</v>
      </c>
      <c r="C19" s="62"/>
      <c r="D19" s="63"/>
      <c r="E19" s="210"/>
      <c r="F19" s="211"/>
      <c r="G19" s="210"/>
      <c r="H19" s="211"/>
      <c r="I19" s="210">
        <f>SUMIF(F49:F66,A19,I49:I66)</f>
        <v>0</v>
      </c>
      <c r="J19" s="212"/>
    </row>
    <row r="20" spans="1:10" ht="23.25" customHeight="1" x14ac:dyDescent="0.2">
      <c r="A20" s="139" t="s">
        <v>92</v>
      </c>
      <c r="B20" s="38" t="s">
        <v>30</v>
      </c>
      <c r="C20" s="62"/>
      <c r="D20" s="63"/>
      <c r="E20" s="210"/>
      <c r="F20" s="211"/>
      <c r="G20" s="210"/>
      <c r="H20" s="211"/>
      <c r="I20" s="210">
        <f>SUMIF(F49:F66,A20,I49:I66)</f>
        <v>0</v>
      </c>
      <c r="J20" s="212"/>
    </row>
    <row r="21" spans="1:10" ht="23.25" customHeight="1" x14ac:dyDescent="0.2">
      <c r="A21" s="2"/>
      <c r="B21" s="48" t="s">
        <v>31</v>
      </c>
      <c r="C21" s="64"/>
      <c r="D21" s="65"/>
      <c r="E21" s="213"/>
      <c r="F21" s="249"/>
      <c r="G21" s="213"/>
      <c r="H21" s="249"/>
      <c r="I21" s="213">
        <f>SUM(I16:J20)</f>
        <v>0</v>
      </c>
      <c r="J21" s="21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6">
        <f>A23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6">
        <f>A25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6">
        <f>ZakladDPHSniVypocet+ZakladDPHZaklVypocet</f>
        <v>0</v>
      </c>
      <c r="H28" s="216"/>
      <c r="I28" s="21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5">
        <f>A27</f>
        <v>0</v>
      </c>
      <c r="H29" s="215"/>
      <c r="I29" s="215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200"/>
      <c r="D39" s="200"/>
      <c r="E39" s="200"/>
      <c r="F39" s="99">
        <f>'SO 01 Varianta B Pol'!AE128</f>
        <v>0</v>
      </c>
      <c r="G39" s="100">
        <f>'SO 01 Varianta B Pol'!AF128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45</v>
      </c>
      <c r="C40" s="201" t="s">
        <v>46</v>
      </c>
      <c r="D40" s="201"/>
      <c r="E40" s="201"/>
      <c r="F40" s="104">
        <f>'SO 01 Varianta B Pol'!AE128</f>
        <v>0</v>
      </c>
      <c r="G40" s="105">
        <f>'SO 01 Varianta B Pol'!AF128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43</v>
      </c>
      <c r="C41" s="200" t="s">
        <v>44</v>
      </c>
      <c r="D41" s="200"/>
      <c r="E41" s="200"/>
      <c r="F41" s="108">
        <f>'SO 01 Varianta B Pol'!AE128</f>
        <v>0</v>
      </c>
      <c r="G41" s="101">
        <f>'SO 01 Varianta B Pol'!AF128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02" t="s">
        <v>52</v>
      </c>
      <c r="C42" s="203"/>
      <c r="D42" s="203"/>
      <c r="E42" s="204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56</v>
      </c>
      <c r="C49" s="198" t="s">
        <v>57</v>
      </c>
      <c r="D49" s="199"/>
      <c r="E49" s="199"/>
      <c r="F49" s="135" t="s">
        <v>26</v>
      </c>
      <c r="G49" s="136"/>
      <c r="H49" s="136"/>
      <c r="I49" s="136">
        <f>'SO 01 Varianta B Pol'!G8</f>
        <v>0</v>
      </c>
      <c r="J49" s="132" t="str">
        <f>IF(I67=0,"",I49/I67*100)</f>
        <v/>
      </c>
    </row>
    <row r="50" spans="1:10" ht="36.75" customHeight="1" x14ac:dyDescent="0.2">
      <c r="A50" s="123"/>
      <c r="B50" s="128" t="s">
        <v>58</v>
      </c>
      <c r="C50" s="198" t="s">
        <v>59</v>
      </c>
      <c r="D50" s="199"/>
      <c r="E50" s="199"/>
      <c r="F50" s="135" t="s">
        <v>26</v>
      </c>
      <c r="G50" s="136"/>
      <c r="H50" s="136"/>
      <c r="I50" s="136">
        <f>'SO 01 Varianta B Pol'!G13</f>
        <v>0</v>
      </c>
      <c r="J50" s="132" t="str">
        <f>IF(I67=0,"",I50/I67*100)</f>
        <v/>
      </c>
    </row>
    <row r="51" spans="1:10" ht="36.75" customHeight="1" x14ac:dyDescent="0.2">
      <c r="A51" s="123"/>
      <c r="B51" s="128" t="s">
        <v>60</v>
      </c>
      <c r="C51" s="198" t="s">
        <v>61</v>
      </c>
      <c r="D51" s="199"/>
      <c r="E51" s="199"/>
      <c r="F51" s="135" t="s">
        <v>26</v>
      </c>
      <c r="G51" s="136"/>
      <c r="H51" s="136"/>
      <c r="I51" s="136">
        <f>'SO 01 Varianta B Pol'!G16</f>
        <v>0</v>
      </c>
      <c r="J51" s="132" t="str">
        <f>IF(I67=0,"",I51/I67*100)</f>
        <v/>
      </c>
    </row>
    <row r="52" spans="1:10" ht="36.75" customHeight="1" x14ac:dyDescent="0.2">
      <c r="A52" s="123"/>
      <c r="B52" s="128" t="s">
        <v>62</v>
      </c>
      <c r="C52" s="198" t="s">
        <v>63</v>
      </c>
      <c r="D52" s="199"/>
      <c r="E52" s="199"/>
      <c r="F52" s="135" t="s">
        <v>26</v>
      </c>
      <c r="G52" s="136"/>
      <c r="H52" s="136"/>
      <c r="I52" s="136">
        <f>'SO 01 Varianta B Pol'!G30</f>
        <v>0</v>
      </c>
      <c r="J52" s="132" t="str">
        <f>IF(I67=0,"",I52/I67*100)</f>
        <v/>
      </c>
    </row>
    <row r="53" spans="1:10" ht="36.75" customHeight="1" x14ac:dyDescent="0.2">
      <c r="A53" s="123"/>
      <c r="B53" s="128" t="s">
        <v>64</v>
      </c>
      <c r="C53" s="198" t="s">
        <v>65</v>
      </c>
      <c r="D53" s="199"/>
      <c r="E53" s="199"/>
      <c r="F53" s="135" t="s">
        <v>26</v>
      </c>
      <c r="G53" s="136"/>
      <c r="H53" s="136"/>
      <c r="I53" s="136">
        <f>'SO 01 Varianta B Pol'!G36</f>
        <v>0</v>
      </c>
      <c r="J53" s="132" t="str">
        <f>IF(I67=0,"",I53/I67*100)</f>
        <v/>
      </c>
    </row>
    <row r="54" spans="1:10" ht="36.75" customHeight="1" x14ac:dyDescent="0.2">
      <c r="A54" s="123"/>
      <c r="B54" s="128" t="s">
        <v>66</v>
      </c>
      <c r="C54" s="198" t="s">
        <v>67</v>
      </c>
      <c r="D54" s="199"/>
      <c r="E54" s="199"/>
      <c r="F54" s="135" t="s">
        <v>26</v>
      </c>
      <c r="G54" s="136"/>
      <c r="H54" s="136"/>
      <c r="I54" s="136">
        <f>'SO 01 Varianta B Pol'!G38</f>
        <v>0</v>
      </c>
      <c r="J54" s="132" t="str">
        <f>IF(I67=0,"",I54/I67*100)</f>
        <v/>
      </c>
    </row>
    <row r="55" spans="1:10" ht="36.75" customHeight="1" x14ac:dyDescent="0.2">
      <c r="A55" s="123"/>
      <c r="B55" s="128" t="s">
        <v>68</v>
      </c>
      <c r="C55" s="198" t="s">
        <v>69</v>
      </c>
      <c r="D55" s="199"/>
      <c r="E55" s="199"/>
      <c r="F55" s="135" t="s">
        <v>26</v>
      </c>
      <c r="G55" s="136"/>
      <c r="H55" s="136"/>
      <c r="I55" s="136">
        <f>'SO 01 Varianta B Pol'!G41</f>
        <v>0</v>
      </c>
      <c r="J55" s="132" t="str">
        <f>IF(I67=0,"",I55/I67*100)</f>
        <v/>
      </c>
    </row>
    <row r="56" spans="1:10" ht="36.75" customHeight="1" x14ac:dyDescent="0.2">
      <c r="A56" s="123"/>
      <c r="B56" s="128" t="s">
        <v>70</v>
      </c>
      <c r="C56" s="198" t="s">
        <v>71</v>
      </c>
      <c r="D56" s="199"/>
      <c r="E56" s="199"/>
      <c r="F56" s="135" t="s">
        <v>26</v>
      </c>
      <c r="G56" s="136"/>
      <c r="H56" s="136"/>
      <c r="I56" s="136">
        <f>'SO 01 Varianta B Pol'!G49</f>
        <v>0</v>
      </c>
      <c r="J56" s="132" t="str">
        <f>IF(I67=0,"",I56/I67*100)</f>
        <v/>
      </c>
    </row>
    <row r="57" spans="1:10" ht="36.75" customHeight="1" x14ac:dyDescent="0.2">
      <c r="A57" s="123"/>
      <c r="B57" s="128" t="s">
        <v>72</v>
      </c>
      <c r="C57" s="198" t="s">
        <v>73</v>
      </c>
      <c r="D57" s="199"/>
      <c r="E57" s="199"/>
      <c r="F57" s="135" t="s">
        <v>27</v>
      </c>
      <c r="G57" s="136"/>
      <c r="H57" s="136"/>
      <c r="I57" s="136">
        <f>'SO 01 Varianta B Pol'!G51</f>
        <v>0</v>
      </c>
      <c r="J57" s="132" t="str">
        <f>IF(I67=0,"",I57/I67*100)</f>
        <v/>
      </c>
    </row>
    <row r="58" spans="1:10" ht="36.75" customHeight="1" x14ac:dyDescent="0.2">
      <c r="A58" s="123"/>
      <c r="B58" s="128" t="s">
        <v>74</v>
      </c>
      <c r="C58" s="198" t="s">
        <v>75</v>
      </c>
      <c r="D58" s="199"/>
      <c r="E58" s="199"/>
      <c r="F58" s="135" t="s">
        <v>27</v>
      </c>
      <c r="G58" s="136"/>
      <c r="H58" s="136"/>
      <c r="I58" s="136">
        <f>'SO 01 Varianta B Pol'!G59</f>
        <v>0</v>
      </c>
      <c r="J58" s="132" t="str">
        <f>IF(I67=0,"",I58/I67*100)</f>
        <v/>
      </c>
    </row>
    <row r="59" spans="1:10" ht="36.75" customHeight="1" x14ac:dyDescent="0.2">
      <c r="A59" s="123"/>
      <c r="B59" s="128" t="s">
        <v>76</v>
      </c>
      <c r="C59" s="198" t="s">
        <v>77</v>
      </c>
      <c r="D59" s="199"/>
      <c r="E59" s="199"/>
      <c r="F59" s="135" t="s">
        <v>27</v>
      </c>
      <c r="G59" s="136"/>
      <c r="H59" s="136"/>
      <c r="I59" s="136">
        <f>'SO 01 Varianta B Pol'!G61</f>
        <v>0</v>
      </c>
      <c r="J59" s="132" t="str">
        <f>IF(I67=0,"",I59/I67*100)</f>
        <v/>
      </c>
    </row>
    <row r="60" spans="1:10" ht="36.75" customHeight="1" x14ac:dyDescent="0.2">
      <c r="A60" s="123"/>
      <c r="B60" s="128" t="s">
        <v>78</v>
      </c>
      <c r="C60" s="198" t="s">
        <v>79</v>
      </c>
      <c r="D60" s="199"/>
      <c r="E60" s="199"/>
      <c r="F60" s="135" t="s">
        <v>27</v>
      </c>
      <c r="G60" s="136"/>
      <c r="H60" s="136"/>
      <c r="I60" s="136">
        <f>'SO 01 Varianta B Pol'!G69</f>
        <v>0</v>
      </c>
      <c r="J60" s="132" t="str">
        <f>IF(I67=0,"",I60/I67*100)</f>
        <v/>
      </c>
    </row>
    <row r="61" spans="1:10" ht="36.75" customHeight="1" x14ac:dyDescent="0.2">
      <c r="A61" s="123"/>
      <c r="B61" s="128" t="s">
        <v>80</v>
      </c>
      <c r="C61" s="198" t="s">
        <v>81</v>
      </c>
      <c r="D61" s="199"/>
      <c r="E61" s="199"/>
      <c r="F61" s="135" t="s">
        <v>27</v>
      </c>
      <c r="G61" s="136"/>
      <c r="H61" s="136"/>
      <c r="I61" s="136">
        <f>'SO 01 Varianta B Pol'!G77</f>
        <v>0</v>
      </c>
      <c r="J61" s="132" t="str">
        <f>IF(I67=0,"",I61/I67*100)</f>
        <v/>
      </c>
    </row>
    <row r="62" spans="1:10" ht="36.75" customHeight="1" x14ac:dyDescent="0.2">
      <c r="A62" s="123"/>
      <c r="B62" s="128" t="s">
        <v>82</v>
      </c>
      <c r="C62" s="198" t="s">
        <v>83</v>
      </c>
      <c r="D62" s="199"/>
      <c r="E62" s="199"/>
      <c r="F62" s="135" t="s">
        <v>27</v>
      </c>
      <c r="G62" s="136"/>
      <c r="H62" s="136"/>
      <c r="I62" s="136">
        <f>'SO 01 Varianta B Pol'!G82</f>
        <v>0</v>
      </c>
      <c r="J62" s="132" t="str">
        <f>IF(I67=0,"",I62/I67*100)</f>
        <v/>
      </c>
    </row>
    <row r="63" spans="1:10" ht="36.75" customHeight="1" x14ac:dyDescent="0.2">
      <c r="A63" s="123"/>
      <c r="B63" s="128" t="s">
        <v>84</v>
      </c>
      <c r="C63" s="198" t="s">
        <v>85</v>
      </c>
      <c r="D63" s="199"/>
      <c r="E63" s="199"/>
      <c r="F63" s="135" t="s">
        <v>27</v>
      </c>
      <c r="G63" s="136"/>
      <c r="H63" s="136"/>
      <c r="I63" s="136">
        <f>'SO 01 Varianta B Pol'!G95</f>
        <v>0</v>
      </c>
      <c r="J63" s="132" t="str">
        <f>IF(I67=0,"",I63/I67*100)</f>
        <v/>
      </c>
    </row>
    <row r="64" spans="1:10" ht="36.75" customHeight="1" x14ac:dyDescent="0.2">
      <c r="A64" s="123"/>
      <c r="B64" s="128" t="s">
        <v>86</v>
      </c>
      <c r="C64" s="198" t="s">
        <v>87</v>
      </c>
      <c r="D64" s="199"/>
      <c r="E64" s="199"/>
      <c r="F64" s="135" t="s">
        <v>28</v>
      </c>
      <c r="G64" s="136"/>
      <c r="H64" s="136"/>
      <c r="I64" s="136">
        <f>'SO 01 Varianta B Pol'!G106</f>
        <v>0</v>
      </c>
      <c r="J64" s="132" t="str">
        <f>IF(I67=0,"",I64/I67*100)</f>
        <v/>
      </c>
    </row>
    <row r="65" spans="1:10" ht="36.75" customHeight="1" x14ac:dyDescent="0.2">
      <c r="A65" s="123"/>
      <c r="B65" s="128" t="s">
        <v>88</v>
      </c>
      <c r="C65" s="198" t="s">
        <v>89</v>
      </c>
      <c r="D65" s="199"/>
      <c r="E65" s="199"/>
      <c r="F65" s="135" t="s">
        <v>90</v>
      </c>
      <c r="G65" s="136"/>
      <c r="H65" s="136"/>
      <c r="I65" s="136">
        <f>'SO 01 Varianta B Pol'!G114</f>
        <v>0</v>
      </c>
      <c r="J65" s="132" t="str">
        <f>IF(I67=0,"",I65/I67*100)</f>
        <v/>
      </c>
    </row>
    <row r="66" spans="1:10" ht="36.75" customHeight="1" x14ac:dyDescent="0.2">
      <c r="A66" s="123"/>
      <c r="B66" s="128" t="s">
        <v>91</v>
      </c>
      <c r="C66" s="198" t="s">
        <v>29</v>
      </c>
      <c r="D66" s="199"/>
      <c r="E66" s="199"/>
      <c r="F66" s="135" t="s">
        <v>91</v>
      </c>
      <c r="G66" s="136"/>
      <c r="H66" s="136"/>
      <c r="I66" s="136">
        <f>'SO 01 Varianta B Pol'!G120</f>
        <v>0</v>
      </c>
      <c r="J66" s="132" t="str">
        <f>IF(I67=0,"",I66/I67*100)</f>
        <v/>
      </c>
    </row>
    <row r="67" spans="1:10" ht="25.5" customHeight="1" x14ac:dyDescent="0.2">
      <c r="A67" s="124"/>
      <c r="B67" s="129" t="s">
        <v>1</v>
      </c>
      <c r="C67" s="130"/>
      <c r="D67" s="131"/>
      <c r="E67" s="131"/>
      <c r="F67" s="137"/>
      <c r="G67" s="138"/>
      <c r="H67" s="138"/>
      <c r="I67" s="138">
        <f>SUM(I49:I66)</f>
        <v>0</v>
      </c>
      <c r="J67" s="133">
        <f>SUM(J49:J66)</f>
        <v>0</v>
      </c>
    </row>
    <row r="68" spans="1:10" x14ac:dyDescent="0.2">
      <c r="F68" s="87"/>
      <c r="G68" s="87"/>
      <c r="H68" s="87"/>
      <c r="I68" s="87"/>
      <c r="J68" s="134"/>
    </row>
    <row r="69" spans="1:10" x14ac:dyDescent="0.2">
      <c r="F69" s="87"/>
      <c r="G69" s="87"/>
      <c r="H69" s="87"/>
      <c r="I69" s="87"/>
      <c r="J69" s="134"/>
    </row>
    <row r="70" spans="1:10" x14ac:dyDescent="0.2">
      <c r="F70" s="87"/>
      <c r="G70" s="87"/>
      <c r="H70" s="87"/>
      <c r="I70" s="87"/>
      <c r="J70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8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9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10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089A-A969-469F-AD1D-6BE5239CD2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93</v>
      </c>
    </row>
    <row r="2" spans="1:60" ht="24.95" customHeight="1" x14ac:dyDescent="0.2">
      <c r="A2" s="50" t="s">
        <v>8</v>
      </c>
      <c r="B2" s="49" t="s">
        <v>49</v>
      </c>
      <c r="C2" s="259" t="s">
        <v>50</v>
      </c>
      <c r="D2" s="260"/>
      <c r="E2" s="260"/>
      <c r="F2" s="260"/>
      <c r="G2" s="261"/>
      <c r="AG2" t="s">
        <v>94</v>
      </c>
    </row>
    <row r="3" spans="1:60" ht="24.95" customHeight="1" x14ac:dyDescent="0.2">
      <c r="A3" s="50" t="s">
        <v>9</v>
      </c>
      <c r="B3" s="49" t="s">
        <v>45</v>
      </c>
      <c r="C3" s="259" t="s">
        <v>46</v>
      </c>
      <c r="D3" s="260"/>
      <c r="E3" s="260"/>
      <c r="F3" s="260"/>
      <c r="G3" s="261"/>
      <c r="AC3" s="121" t="s">
        <v>94</v>
      </c>
      <c r="AG3" t="s">
        <v>95</v>
      </c>
    </row>
    <row r="4" spans="1:60" ht="24.95" customHeight="1" x14ac:dyDescent="0.2">
      <c r="A4" s="140" t="s">
        <v>10</v>
      </c>
      <c r="B4" s="141" t="s">
        <v>43</v>
      </c>
      <c r="C4" s="262" t="s">
        <v>44</v>
      </c>
      <c r="D4" s="263"/>
      <c r="E4" s="263"/>
      <c r="F4" s="263"/>
      <c r="G4" s="264"/>
      <c r="AG4" t="s">
        <v>96</v>
      </c>
    </row>
    <row r="5" spans="1:60" x14ac:dyDescent="0.2">
      <c r="D5" s="10"/>
    </row>
    <row r="6" spans="1:60" ht="38.25" x14ac:dyDescent="0.2">
      <c r="A6" s="143" t="s">
        <v>97</v>
      </c>
      <c r="B6" s="145" t="s">
        <v>98</v>
      </c>
      <c r="C6" s="145" t="s">
        <v>99</v>
      </c>
      <c r="D6" s="144" t="s">
        <v>100</v>
      </c>
      <c r="E6" s="143" t="s">
        <v>101</v>
      </c>
      <c r="F6" s="142" t="s">
        <v>102</v>
      </c>
      <c r="G6" s="143" t="s">
        <v>31</v>
      </c>
      <c r="H6" s="146" t="s">
        <v>32</v>
      </c>
      <c r="I6" s="146" t="s">
        <v>103</v>
      </c>
      <c r="J6" s="146" t="s">
        <v>33</v>
      </c>
      <c r="K6" s="146" t="s">
        <v>104</v>
      </c>
      <c r="L6" s="146" t="s">
        <v>105</v>
      </c>
      <c r="M6" s="146" t="s">
        <v>106</v>
      </c>
      <c r="N6" s="146" t="s">
        <v>107</v>
      </c>
      <c r="O6" s="146" t="s">
        <v>108</v>
      </c>
      <c r="P6" s="146" t="s">
        <v>109</v>
      </c>
      <c r="Q6" s="146" t="s">
        <v>110</v>
      </c>
      <c r="R6" s="146" t="s">
        <v>111</v>
      </c>
      <c r="S6" s="146" t="s">
        <v>112</v>
      </c>
      <c r="T6" s="146" t="s">
        <v>113</v>
      </c>
      <c r="U6" s="146" t="s">
        <v>114</v>
      </c>
      <c r="V6" s="146" t="s">
        <v>115</v>
      </c>
      <c r="W6" s="146" t="s">
        <v>116</v>
      </c>
      <c r="X6" s="146" t="s">
        <v>117</v>
      </c>
      <c r="Y6" s="146" t="s">
        <v>118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119</v>
      </c>
      <c r="B8" s="168" t="s">
        <v>56</v>
      </c>
      <c r="C8" s="188" t="s">
        <v>57</v>
      </c>
      <c r="D8" s="169"/>
      <c r="E8" s="170"/>
      <c r="F8" s="171"/>
      <c r="G8" s="172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5"/>
      <c r="O8" s="165">
        <f>SUM(O9:O12)</f>
        <v>0.18</v>
      </c>
      <c r="P8" s="165"/>
      <c r="Q8" s="165">
        <f>SUM(Q9:Q12)</f>
        <v>0</v>
      </c>
      <c r="R8" s="166"/>
      <c r="S8" s="166"/>
      <c r="T8" s="166"/>
      <c r="U8" s="166"/>
      <c r="V8" s="166">
        <f>SUM(V9:V12)</f>
        <v>1.8199999999999998</v>
      </c>
      <c r="W8" s="166"/>
      <c r="X8" s="166"/>
      <c r="Y8" s="166"/>
      <c r="AG8" t="s">
        <v>120</v>
      </c>
    </row>
    <row r="9" spans="1:60" outlineLevel="1" x14ac:dyDescent="0.2">
      <c r="A9" s="174">
        <v>1</v>
      </c>
      <c r="B9" s="175" t="s">
        <v>121</v>
      </c>
      <c r="C9" s="189" t="s">
        <v>122</v>
      </c>
      <c r="D9" s="176" t="s">
        <v>123</v>
      </c>
      <c r="E9" s="177">
        <v>2.34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7.5340000000000004E-2</v>
      </c>
      <c r="O9" s="157">
        <f>ROUND(E9*N9,2)</f>
        <v>0.18</v>
      </c>
      <c r="P9" s="157">
        <v>0</v>
      </c>
      <c r="Q9" s="157">
        <f>ROUND(E9*P9,2)</f>
        <v>0</v>
      </c>
      <c r="R9" s="158"/>
      <c r="S9" s="158" t="s">
        <v>124</v>
      </c>
      <c r="T9" s="158" t="s">
        <v>124</v>
      </c>
      <c r="U9" s="158">
        <v>0.52915000000000001</v>
      </c>
      <c r="V9" s="158">
        <f>ROUND(E9*U9,2)</f>
        <v>1.24</v>
      </c>
      <c r="W9" s="158"/>
      <c r="X9" s="158" t="s">
        <v>125</v>
      </c>
      <c r="Y9" s="158" t="s">
        <v>126</v>
      </c>
      <c r="Z9" s="147"/>
      <c r="AA9" s="147"/>
      <c r="AB9" s="147"/>
      <c r="AC9" s="147"/>
      <c r="AD9" s="147"/>
      <c r="AE9" s="147"/>
      <c r="AF9" s="147"/>
      <c r="AG9" s="147" t="s">
        <v>127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128</v>
      </c>
      <c r="D10" s="160"/>
      <c r="E10" s="161">
        <v>2.34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129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4">
        <v>2</v>
      </c>
      <c r="B11" s="175" t="s">
        <v>130</v>
      </c>
      <c r="C11" s="189" t="s">
        <v>131</v>
      </c>
      <c r="D11" s="176" t="s">
        <v>132</v>
      </c>
      <c r="E11" s="177">
        <v>2.6</v>
      </c>
      <c r="F11" s="178"/>
      <c r="G11" s="179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1.0200000000000001E-3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124</v>
      </c>
      <c r="T11" s="158" t="s">
        <v>124</v>
      </c>
      <c r="U11" s="158">
        <v>0.223</v>
      </c>
      <c r="V11" s="158">
        <f>ROUND(E11*U11,2)</f>
        <v>0.57999999999999996</v>
      </c>
      <c r="W11" s="158"/>
      <c r="X11" s="158" t="s">
        <v>125</v>
      </c>
      <c r="Y11" s="158" t="s">
        <v>126</v>
      </c>
      <c r="Z11" s="147"/>
      <c r="AA11" s="147"/>
      <c r="AB11" s="147"/>
      <c r="AC11" s="147"/>
      <c r="AD11" s="147"/>
      <c r="AE11" s="147"/>
      <c r="AF11" s="147"/>
      <c r="AG11" s="147" t="s">
        <v>127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4" t="s">
        <v>133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134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5.5" x14ac:dyDescent="0.2">
      <c r="A13" s="167" t="s">
        <v>119</v>
      </c>
      <c r="B13" s="168" t="s">
        <v>58</v>
      </c>
      <c r="C13" s="188" t="s">
        <v>59</v>
      </c>
      <c r="D13" s="169"/>
      <c r="E13" s="170"/>
      <c r="F13" s="171"/>
      <c r="G13" s="172">
        <f>SUMIF(AG14:AG15,"&lt;&gt;NOR",G14:G15)</f>
        <v>0</v>
      </c>
      <c r="H13" s="166"/>
      <c r="I13" s="166">
        <f>SUM(I14:I15)</f>
        <v>0</v>
      </c>
      <c r="J13" s="166"/>
      <c r="K13" s="166">
        <f>SUM(K14:K15)</f>
        <v>0</v>
      </c>
      <c r="L13" s="166"/>
      <c r="M13" s="166">
        <f>SUM(M14:M15)</f>
        <v>0</v>
      </c>
      <c r="N13" s="165"/>
      <c r="O13" s="165">
        <f>SUM(O14:O15)</f>
        <v>0.01</v>
      </c>
      <c r="P13" s="165"/>
      <c r="Q13" s="165">
        <f>SUM(Q14:Q15)</f>
        <v>0</v>
      </c>
      <c r="R13" s="166"/>
      <c r="S13" s="166"/>
      <c r="T13" s="166"/>
      <c r="U13" s="166"/>
      <c r="V13" s="166">
        <f>SUM(V14:V15)</f>
        <v>0.65</v>
      </c>
      <c r="W13" s="166"/>
      <c r="X13" s="166"/>
      <c r="Y13" s="166"/>
      <c r="AG13" t="s">
        <v>120</v>
      </c>
    </row>
    <row r="14" spans="1:60" ht="33.75" outlineLevel="1" x14ac:dyDescent="0.2">
      <c r="A14" s="174">
        <v>3</v>
      </c>
      <c r="B14" s="175" t="s">
        <v>135</v>
      </c>
      <c r="C14" s="189" t="s">
        <v>136</v>
      </c>
      <c r="D14" s="176" t="s">
        <v>123</v>
      </c>
      <c r="E14" s="177">
        <v>0.7</v>
      </c>
      <c r="F14" s="178"/>
      <c r="G14" s="179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1.3979999999999999E-2</v>
      </c>
      <c r="O14" s="157">
        <f>ROUND(E14*N14,2)</f>
        <v>0.01</v>
      </c>
      <c r="P14" s="157">
        <v>0</v>
      </c>
      <c r="Q14" s="157">
        <f>ROUND(E14*P14,2)</f>
        <v>0</v>
      </c>
      <c r="R14" s="158"/>
      <c r="S14" s="158" t="s">
        <v>124</v>
      </c>
      <c r="T14" s="158" t="s">
        <v>124</v>
      </c>
      <c r="U14" s="158">
        <v>0.93</v>
      </c>
      <c r="V14" s="158">
        <f>ROUND(E14*U14,2)</f>
        <v>0.65</v>
      </c>
      <c r="W14" s="158"/>
      <c r="X14" s="158" t="s">
        <v>125</v>
      </c>
      <c r="Y14" s="158" t="s">
        <v>126</v>
      </c>
      <c r="Z14" s="147"/>
      <c r="AA14" s="147"/>
      <c r="AB14" s="147"/>
      <c r="AC14" s="147"/>
      <c r="AD14" s="147"/>
      <c r="AE14" s="147"/>
      <c r="AF14" s="147"/>
      <c r="AG14" s="147" t="s">
        <v>127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90" t="s">
        <v>137</v>
      </c>
      <c r="D15" s="160"/>
      <c r="E15" s="161">
        <v>0.7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129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7" t="s">
        <v>119</v>
      </c>
      <c r="B16" s="168" t="s">
        <v>60</v>
      </c>
      <c r="C16" s="188" t="s">
        <v>61</v>
      </c>
      <c r="D16" s="169"/>
      <c r="E16" s="170"/>
      <c r="F16" s="171"/>
      <c r="G16" s="172">
        <f>SUMIF(AG17:AG29,"&lt;&gt;NOR",G17:G29)</f>
        <v>0</v>
      </c>
      <c r="H16" s="166"/>
      <c r="I16" s="166">
        <f>SUM(I17:I29)</f>
        <v>0</v>
      </c>
      <c r="J16" s="166"/>
      <c r="K16" s="166">
        <f>SUM(K17:K29)</f>
        <v>0</v>
      </c>
      <c r="L16" s="166"/>
      <c r="M16" s="166">
        <f>SUM(M17:M29)</f>
        <v>0</v>
      </c>
      <c r="N16" s="165"/>
      <c r="O16" s="165">
        <f>SUM(O17:O29)</f>
        <v>1.07</v>
      </c>
      <c r="P16" s="165"/>
      <c r="Q16" s="165">
        <f>SUM(Q17:Q29)</f>
        <v>0</v>
      </c>
      <c r="R16" s="166"/>
      <c r="S16" s="166"/>
      <c r="T16" s="166"/>
      <c r="U16" s="166"/>
      <c r="V16" s="166">
        <f>SUM(V17:V29)</f>
        <v>20.09</v>
      </c>
      <c r="W16" s="166"/>
      <c r="X16" s="166"/>
      <c r="Y16" s="166"/>
      <c r="AG16" t="s">
        <v>120</v>
      </c>
    </row>
    <row r="17" spans="1:60" ht="22.5" outlineLevel="1" x14ac:dyDescent="0.2">
      <c r="A17" s="180">
        <v>4</v>
      </c>
      <c r="B17" s="181" t="s">
        <v>138</v>
      </c>
      <c r="C17" s="191" t="s">
        <v>139</v>
      </c>
      <c r="D17" s="182" t="s">
        <v>123</v>
      </c>
      <c r="E17" s="183">
        <v>8.8000000000000007</v>
      </c>
      <c r="F17" s="184"/>
      <c r="G17" s="185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7.5900000000000004E-3</v>
      </c>
      <c r="O17" s="157">
        <f>ROUND(E17*N17,2)</f>
        <v>7.0000000000000007E-2</v>
      </c>
      <c r="P17" s="157">
        <v>0</v>
      </c>
      <c r="Q17" s="157">
        <f>ROUND(E17*P17,2)</f>
        <v>0</v>
      </c>
      <c r="R17" s="158"/>
      <c r="S17" s="158" t="s">
        <v>124</v>
      </c>
      <c r="T17" s="158" t="s">
        <v>124</v>
      </c>
      <c r="U17" s="158">
        <v>0.32</v>
      </c>
      <c r="V17" s="158">
        <f>ROUND(E17*U17,2)</f>
        <v>2.82</v>
      </c>
      <c r="W17" s="158"/>
      <c r="X17" s="158" t="s">
        <v>125</v>
      </c>
      <c r="Y17" s="158" t="s">
        <v>126</v>
      </c>
      <c r="Z17" s="147"/>
      <c r="AA17" s="147"/>
      <c r="AB17" s="147"/>
      <c r="AC17" s="147"/>
      <c r="AD17" s="147"/>
      <c r="AE17" s="147"/>
      <c r="AF17" s="147"/>
      <c r="AG17" s="147" t="s">
        <v>127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0">
        <v>5</v>
      </c>
      <c r="B18" s="181" t="s">
        <v>140</v>
      </c>
      <c r="C18" s="191" t="s">
        <v>141</v>
      </c>
      <c r="D18" s="182" t="s">
        <v>123</v>
      </c>
      <c r="E18" s="183">
        <v>8.8000000000000007</v>
      </c>
      <c r="F18" s="184"/>
      <c r="G18" s="185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2.9999999999999997E-4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124</v>
      </c>
      <c r="T18" s="158" t="s">
        <v>124</v>
      </c>
      <c r="U18" s="158">
        <v>8.8999999999999996E-2</v>
      </c>
      <c r="V18" s="158">
        <f>ROUND(E18*U18,2)</f>
        <v>0.78</v>
      </c>
      <c r="W18" s="158"/>
      <c r="X18" s="158" t="s">
        <v>125</v>
      </c>
      <c r="Y18" s="158" t="s">
        <v>126</v>
      </c>
      <c r="Z18" s="147"/>
      <c r="AA18" s="147"/>
      <c r="AB18" s="147"/>
      <c r="AC18" s="147"/>
      <c r="AD18" s="147"/>
      <c r="AE18" s="147"/>
      <c r="AF18" s="147"/>
      <c r="AG18" s="147" t="s">
        <v>127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6</v>
      </c>
      <c r="B19" s="175" t="s">
        <v>142</v>
      </c>
      <c r="C19" s="189" t="s">
        <v>143</v>
      </c>
      <c r="D19" s="176" t="s">
        <v>123</v>
      </c>
      <c r="E19" s="177">
        <v>24.64</v>
      </c>
      <c r="F19" s="178"/>
      <c r="G19" s="179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0.02</v>
      </c>
      <c r="O19" s="157">
        <f>ROUND(E19*N19,2)</f>
        <v>0.49</v>
      </c>
      <c r="P19" s="157">
        <v>0</v>
      </c>
      <c r="Q19" s="157">
        <f>ROUND(E19*P19,2)</f>
        <v>0</v>
      </c>
      <c r="R19" s="158"/>
      <c r="S19" s="158" t="s">
        <v>124</v>
      </c>
      <c r="T19" s="158" t="s">
        <v>124</v>
      </c>
      <c r="U19" s="158">
        <v>0.36</v>
      </c>
      <c r="V19" s="158">
        <f>ROUND(E19*U19,2)</f>
        <v>8.8699999999999992</v>
      </c>
      <c r="W19" s="158"/>
      <c r="X19" s="158" t="s">
        <v>125</v>
      </c>
      <c r="Y19" s="158" t="s">
        <v>126</v>
      </c>
      <c r="Z19" s="147"/>
      <c r="AA19" s="147"/>
      <c r="AB19" s="147"/>
      <c r="AC19" s="147"/>
      <c r="AD19" s="147"/>
      <c r="AE19" s="147"/>
      <c r="AF19" s="147"/>
      <c r="AG19" s="147" t="s">
        <v>127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0" t="s">
        <v>144</v>
      </c>
      <c r="D20" s="160"/>
      <c r="E20" s="161">
        <v>24.64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129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7</v>
      </c>
      <c r="B21" s="175" t="s">
        <v>145</v>
      </c>
      <c r="C21" s="189" t="s">
        <v>146</v>
      </c>
      <c r="D21" s="176" t="s">
        <v>123</v>
      </c>
      <c r="E21" s="177">
        <v>8.8919999999999995</v>
      </c>
      <c r="F21" s="178"/>
      <c r="G21" s="179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6.8999999999999999E-3</v>
      </c>
      <c r="O21" s="157">
        <f>ROUND(E21*N21,2)</f>
        <v>0.06</v>
      </c>
      <c r="P21" s="157">
        <v>0</v>
      </c>
      <c r="Q21" s="157">
        <f>ROUND(E21*P21,2)</f>
        <v>0</v>
      </c>
      <c r="R21" s="158"/>
      <c r="S21" s="158" t="s">
        <v>124</v>
      </c>
      <c r="T21" s="158" t="s">
        <v>124</v>
      </c>
      <c r="U21" s="158">
        <v>0.25</v>
      </c>
      <c r="V21" s="158">
        <f>ROUND(E21*U21,2)</f>
        <v>2.2200000000000002</v>
      </c>
      <c r="W21" s="158"/>
      <c r="X21" s="158" t="s">
        <v>125</v>
      </c>
      <c r="Y21" s="158" t="s">
        <v>126</v>
      </c>
      <c r="Z21" s="147"/>
      <c r="AA21" s="147"/>
      <c r="AB21" s="147"/>
      <c r="AC21" s="147"/>
      <c r="AD21" s="147"/>
      <c r="AE21" s="147"/>
      <c r="AF21" s="147"/>
      <c r="AG21" s="147" t="s">
        <v>127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147</v>
      </c>
      <c r="D22" s="160"/>
      <c r="E22" s="161">
        <v>7.8120000000000003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129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148</v>
      </c>
      <c r="D23" s="160"/>
      <c r="E23" s="161">
        <v>1.08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129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8</v>
      </c>
      <c r="B24" s="175" t="s">
        <v>149</v>
      </c>
      <c r="C24" s="189" t="s">
        <v>150</v>
      </c>
      <c r="D24" s="176" t="s">
        <v>123</v>
      </c>
      <c r="E24" s="177">
        <v>37.131999999999998</v>
      </c>
      <c r="F24" s="178"/>
      <c r="G24" s="179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1.155E-2</v>
      </c>
      <c r="O24" s="157">
        <f>ROUND(E24*N24,2)</f>
        <v>0.43</v>
      </c>
      <c r="P24" s="157">
        <v>0</v>
      </c>
      <c r="Q24" s="157">
        <f>ROUND(E24*P24,2)</f>
        <v>0</v>
      </c>
      <c r="R24" s="158"/>
      <c r="S24" s="158" t="s">
        <v>124</v>
      </c>
      <c r="T24" s="158" t="s">
        <v>124</v>
      </c>
      <c r="U24" s="158">
        <v>0.1</v>
      </c>
      <c r="V24" s="158">
        <f>ROUND(E24*U24,2)</f>
        <v>3.71</v>
      </c>
      <c r="W24" s="158"/>
      <c r="X24" s="158" t="s">
        <v>125</v>
      </c>
      <c r="Y24" s="158" t="s">
        <v>126</v>
      </c>
      <c r="Z24" s="147"/>
      <c r="AA24" s="147"/>
      <c r="AB24" s="147"/>
      <c r="AC24" s="147"/>
      <c r="AD24" s="147"/>
      <c r="AE24" s="147"/>
      <c r="AF24" s="147"/>
      <c r="AG24" s="147" t="s">
        <v>127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0" t="s">
        <v>144</v>
      </c>
      <c r="D25" s="160"/>
      <c r="E25" s="161">
        <v>24.64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129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147</v>
      </c>
      <c r="D26" s="160"/>
      <c r="E26" s="161">
        <v>7.8120000000000003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129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151</v>
      </c>
      <c r="D27" s="160"/>
      <c r="E27" s="161">
        <v>4.68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129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4">
        <v>9</v>
      </c>
      <c r="B28" s="175" t="s">
        <v>152</v>
      </c>
      <c r="C28" s="189" t="s">
        <v>153</v>
      </c>
      <c r="D28" s="176" t="s">
        <v>123</v>
      </c>
      <c r="E28" s="177">
        <v>4.68</v>
      </c>
      <c r="F28" s="178"/>
      <c r="G28" s="179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3.6700000000000001E-3</v>
      </c>
      <c r="O28" s="157">
        <f>ROUND(E28*N28,2)</f>
        <v>0.02</v>
      </c>
      <c r="P28" s="157">
        <v>0</v>
      </c>
      <c r="Q28" s="157">
        <f>ROUND(E28*P28,2)</f>
        <v>0</v>
      </c>
      <c r="R28" s="158"/>
      <c r="S28" s="158" t="s">
        <v>124</v>
      </c>
      <c r="T28" s="158" t="s">
        <v>124</v>
      </c>
      <c r="U28" s="158">
        <v>0.36199999999999999</v>
      </c>
      <c r="V28" s="158">
        <f>ROUND(E28*U28,2)</f>
        <v>1.69</v>
      </c>
      <c r="W28" s="158"/>
      <c r="X28" s="158" t="s">
        <v>125</v>
      </c>
      <c r="Y28" s="158" t="s">
        <v>126</v>
      </c>
      <c r="Z28" s="147"/>
      <c r="AA28" s="147"/>
      <c r="AB28" s="147"/>
      <c r="AC28" s="147"/>
      <c r="AD28" s="147"/>
      <c r="AE28" s="147"/>
      <c r="AF28" s="147"/>
      <c r="AG28" s="147" t="s">
        <v>127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90" t="s">
        <v>151</v>
      </c>
      <c r="D29" s="160"/>
      <c r="E29" s="161">
        <v>4.68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129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7" t="s">
        <v>119</v>
      </c>
      <c r="B30" s="168" t="s">
        <v>62</v>
      </c>
      <c r="C30" s="188" t="s">
        <v>63</v>
      </c>
      <c r="D30" s="169"/>
      <c r="E30" s="170"/>
      <c r="F30" s="171"/>
      <c r="G30" s="172">
        <f>SUMIF(AG31:AG35,"&lt;&gt;NOR",G31:G35)</f>
        <v>0</v>
      </c>
      <c r="H30" s="166"/>
      <c r="I30" s="166">
        <f>SUM(I31:I35)</f>
        <v>0</v>
      </c>
      <c r="J30" s="166"/>
      <c r="K30" s="166">
        <f>SUM(K31:K35)</f>
        <v>0</v>
      </c>
      <c r="L30" s="166"/>
      <c r="M30" s="166">
        <f>SUM(M31:M35)</f>
        <v>0</v>
      </c>
      <c r="N30" s="165"/>
      <c r="O30" s="165">
        <f>SUM(O31:O35)</f>
        <v>0.81</v>
      </c>
      <c r="P30" s="165"/>
      <c r="Q30" s="165">
        <f>SUM(Q31:Q35)</f>
        <v>0</v>
      </c>
      <c r="R30" s="166"/>
      <c r="S30" s="166"/>
      <c r="T30" s="166"/>
      <c r="U30" s="166"/>
      <c r="V30" s="166">
        <f>SUM(V31:V35)</f>
        <v>6.55</v>
      </c>
      <c r="W30" s="166"/>
      <c r="X30" s="166"/>
      <c r="Y30" s="166"/>
      <c r="AG30" t="s">
        <v>120</v>
      </c>
    </row>
    <row r="31" spans="1:60" outlineLevel="1" x14ac:dyDescent="0.2">
      <c r="A31" s="174">
        <v>10</v>
      </c>
      <c r="B31" s="175" t="s">
        <v>154</v>
      </c>
      <c r="C31" s="189" t="s">
        <v>155</v>
      </c>
      <c r="D31" s="176" t="s">
        <v>123</v>
      </c>
      <c r="E31" s="177">
        <v>8.8000000000000007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2.1000000000000001E-4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124</v>
      </c>
      <c r="T31" s="158" t="s">
        <v>124</v>
      </c>
      <c r="U31" s="158">
        <v>0.09</v>
      </c>
      <c r="V31" s="158">
        <f>ROUND(E31*U31,2)</f>
        <v>0.79</v>
      </c>
      <c r="W31" s="158"/>
      <c r="X31" s="158" t="s">
        <v>125</v>
      </c>
      <c r="Y31" s="158" t="s">
        <v>126</v>
      </c>
      <c r="Z31" s="147"/>
      <c r="AA31" s="147"/>
      <c r="AB31" s="147"/>
      <c r="AC31" s="147"/>
      <c r="AD31" s="147"/>
      <c r="AE31" s="147"/>
      <c r="AF31" s="147"/>
      <c r="AG31" s="147" t="s">
        <v>127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0" t="s">
        <v>156</v>
      </c>
      <c r="D32" s="160"/>
      <c r="E32" s="161">
        <v>8.8000000000000007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129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0">
        <v>11</v>
      </c>
      <c r="B33" s="181" t="s">
        <v>157</v>
      </c>
      <c r="C33" s="191" t="s">
        <v>158</v>
      </c>
      <c r="D33" s="182" t="s">
        <v>123</v>
      </c>
      <c r="E33" s="183">
        <v>8.8000000000000007</v>
      </c>
      <c r="F33" s="184"/>
      <c r="G33" s="185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1.7850000000000001E-2</v>
      </c>
      <c r="O33" s="157">
        <f>ROUND(E33*N33,2)</f>
        <v>0.16</v>
      </c>
      <c r="P33" s="157">
        <v>0</v>
      </c>
      <c r="Q33" s="157">
        <f>ROUND(E33*P33,2)</f>
        <v>0</v>
      </c>
      <c r="R33" s="158"/>
      <c r="S33" s="158" t="s">
        <v>124</v>
      </c>
      <c r="T33" s="158" t="s">
        <v>124</v>
      </c>
      <c r="U33" s="158">
        <v>0.28199999999999997</v>
      </c>
      <c r="V33" s="158">
        <f>ROUND(E33*U33,2)</f>
        <v>2.48</v>
      </c>
      <c r="W33" s="158"/>
      <c r="X33" s="158" t="s">
        <v>125</v>
      </c>
      <c r="Y33" s="158" t="s">
        <v>126</v>
      </c>
      <c r="Z33" s="147"/>
      <c r="AA33" s="147"/>
      <c r="AB33" s="147"/>
      <c r="AC33" s="147"/>
      <c r="AD33" s="147"/>
      <c r="AE33" s="147"/>
      <c r="AF33" s="147"/>
      <c r="AG33" s="147" t="s">
        <v>127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0">
        <v>12</v>
      </c>
      <c r="B34" s="181" t="s">
        <v>159</v>
      </c>
      <c r="C34" s="191" t="s">
        <v>160</v>
      </c>
      <c r="D34" s="182" t="s">
        <v>123</v>
      </c>
      <c r="E34" s="183">
        <v>8.8000000000000007</v>
      </c>
      <c r="F34" s="184"/>
      <c r="G34" s="185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7.4260000000000007E-2</v>
      </c>
      <c r="O34" s="157">
        <f>ROUND(E34*N34,2)</f>
        <v>0.65</v>
      </c>
      <c r="P34" s="157">
        <v>0</v>
      </c>
      <c r="Q34" s="157">
        <f>ROUND(E34*P34,2)</f>
        <v>0</v>
      </c>
      <c r="R34" s="158"/>
      <c r="S34" s="158" t="s">
        <v>124</v>
      </c>
      <c r="T34" s="158" t="s">
        <v>124</v>
      </c>
      <c r="U34" s="158">
        <v>0.373</v>
      </c>
      <c r="V34" s="158">
        <f>ROUND(E34*U34,2)</f>
        <v>3.28</v>
      </c>
      <c r="W34" s="158"/>
      <c r="X34" s="158" t="s">
        <v>125</v>
      </c>
      <c r="Y34" s="158" t="s">
        <v>126</v>
      </c>
      <c r="Z34" s="147"/>
      <c r="AA34" s="147"/>
      <c r="AB34" s="147"/>
      <c r="AC34" s="147"/>
      <c r="AD34" s="147"/>
      <c r="AE34" s="147"/>
      <c r="AF34" s="147"/>
      <c r="AG34" s="147" t="s">
        <v>127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0">
        <v>13</v>
      </c>
      <c r="B35" s="181" t="s">
        <v>161</v>
      </c>
      <c r="C35" s="191" t="s">
        <v>162</v>
      </c>
      <c r="D35" s="182" t="s">
        <v>163</v>
      </c>
      <c r="E35" s="183">
        <v>1</v>
      </c>
      <c r="F35" s="184"/>
      <c r="G35" s="185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164</v>
      </c>
      <c r="T35" s="158" t="s">
        <v>165</v>
      </c>
      <c r="U35" s="158">
        <v>0</v>
      </c>
      <c r="V35" s="158">
        <f>ROUND(E35*U35,2)</f>
        <v>0</v>
      </c>
      <c r="W35" s="158"/>
      <c r="X35" s="158" t="s">
        <v>125</v>
      </c>
      <c r="Y35" s="158" t="s">
        <v>126</v>
      </c>
      <c r="Z35" s="147"/>
      <c r="AA35" s="147"/>
      <c r="AB35" s="147"/>
      <c r="AC35" s="147"/>
      <c r="AD35" s="147"/>
      <c r="AE35" s="147"/>
      <c r="AF35" s="147"/>
      <c r="AG35" s="147" t="s">
        <v>127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7" t="s">
        <v>119</v>
      </c>
      <c r="B36" s="168" t="s">
        <v>64</v>
      </c>
      <c r="C36" s="188" t="s">
        <v>65</v>
      </c>
      <c r="D36" s="169"/>
      <c r="E36" s="170"/>
      <c r="F36" s="171"/>
      <c r="G36" s="172">
        <f>SUMIF(AG37:AG37,"&lt;&gt;NOR",G37:G37)</f>
        <v>0</v>
      </c>
      <c r="H36" s="166"/>
      <c r="I36" s="166">
        <f>SUM(I37:I37)</f>
        <v>0</v>
      </c>
      <c r="J36" s="166"/>
      <c r="K36" s="166">
        <f>SUM(K37:K37)</f>
        <v>0</v>
      </c>
      <c r="L36" s="166"/>
      <c r="M36" s="166">
        <f>SUM(M37:M37)</f>
        <v>0</v>
      </c>
      <c r="N36" s="165"/>
      <c r="O36" s="165">
        <f>SUM(O37:O37)</f>
        <v>0.01</v>
      </c>
      <c r="P36" s="165"/>
      <c r="Q36" s="165">
        <f>SUM(Q37:Q37)</f>
        <v>0</v>
      </c>
      <c r="R36" s="166"/>
      <c r="S36" s="166"/>
      <c r="T36" s="166"/>
      <c r="U36" s="166"/>
      <c r="V36" s="166">
        <f>SUM(V37:V37)</f>
        <v>1.56</v>
      </c>
      <c r="W36" s="166"/>
      <c r="X36" s="166"/>
      <c r="Y36" s="166"/>
      <c r="AG36" t="s">
        <v>120</v>
      </c>
    </row>
    <row r="37" spans="1:60" outlineLevel="1" x14ac:dyDescent="0.2">
      <c r="A37" s="180">
        <v>14</v>
      </c>
      <c r="B37" s="181" t="s">
        <v>166</v>
      </c>
      <c r="C37" s="191" t="s">
        <v>167</v>
      </c>
      <c r="D37" s="182" t="s">
        <v>123</v>
      </c>
      <c r="E37" s="183">
        <v>8.8000000000000007</v>
      </c>
      <c r="F37" s="184"/>
      <c r="G37" s="185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1.2099999999999999E-3</v>
      </c>
      <c r="O37" s="157">
        <f>ROUND(E37*N37,2)</f>
        <v>0.01</v>
      </c>
      <c r="P37" s="157">
        <v>0</v>
      </c>
      <c r="Q37" s="157">
        <f>ROUND(E37*P37,2)</f>
        <v>0</v>
      </c>
      <c r="R37" s="158"/>
      <c r="S37" s="158" t="s">
        <v>124</v>
      </c>
      <c r="T37" s="158" t="s">
        <v>124</v>
      </c>
      <c r="U37" s="158">
        <v>0.17699999999999999</v>
      </c>
      <c r="V37" s="158">
        <f>ROUND(E37*U37,2)</f>
        <v>1.56</v>
      </c>
      <c r="W37" s="158"/>
      <c r="X37" s="158" t="s">
        <v>125</v>
      </c>
      <c r="Y37" s="158" t="s">
        <v>126</v>
      </c>
      <c r="Z37" s="147"/>
      <c r="AA37" s="147"/>
      <c r="AB37" s="147"/>
      <c r="AC37" s="147"/>
      <c r="AD37" s="147"/>
      <c r="AE37" s="147"/>
      <c r="AF37" s="147"/>
      <c r="AG37" s="147" t="s">
        <v>127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5.5" x14ac:dyDescent="0.2">
      <c r="A38" s="167" t="s">
        <v>119</v>
      </c>
      <c r="B38" s="168" t="s">
        <v>66</v>
      </c>
      <c r="C38" s="188" t="s">
        <v>67</v>
      </c>
      <c r="D38" s="169"/>
      <c r="E38" s="170"/>
      <c r="F38" s="171"/>
      <c r="G38" s="172">
        <f>SUMIF(AG39:AG40,"&lt;&gt;NOR",G39:G40)</f>
        <v>0</v>
      </c>
      <c r="H38" s="166"/>
      <c r="I38" s="166">
        <f>SUM(I39:I40)</f>
        <v>0</v>
      </c>
      <c r="J38" s="166"/>
      <c r="K38" s="166">
        <f>SUM(K39:K40)</f>
        <v>0</v>
      </c>
      <c r="L38" s="166"/>
      <c r="M38" s="166">
        <f>SUM(M39:M40)</f>
        <v>0</v>
      </c>
      <c r="N38" s="165"/>
      <c r="O38" s="165">
        <f>SUM(O39:O40)</f>
        <v>0</v>
      </c>
      <c r="P38" s="165"/>
      <c r="Q38" s="165">
        <f>SUM(Q39:Q40)</f>
        <v>0</v>
      </c>
      <c r="R38" s="166"/>
      <c r="S38" s="166"/>
      <c r="T38" s="166"/>
      <c r="U38" s="166"/>
      <c r="V38" s="166">
        <f>SUM(V39:V40)</f>
        <v>3.66</v>
      </c>
      <c r="W38" s="166"/>
      <c r="X38" s="166"/>
      <c r="Y38" s="166"/>
      <c r="AG38" t="s">
        <v>120</v>
      </c>
    </row>
    <row r="39" spans="1:60" outlineLevel="1" x14ac:dyDescent="0.2">
      <c r="A39" s="174">
        <v>15</v>
      </c>
      <c r="B39" s="175" t="s">
        <v>168</v>
      </c>
      <c r="C39" s="189" t="s">
        <v>169</v>
      </c>
      <c r="D39" s="176" t="s">
        <v>123</v>
      </c>
      <c r="E39" s="177">
        <v>11.8</v>
      </c>
      <c r="F39" s="178"/>
      <c r="G39" s="179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4.0000000000000003E-5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124</v>
      </c>
      <c r="T39" s="158" t="s">
        <v>124</v>
      </c>
      <c r="U39" s="158">
        <v>0.31</v>
      </c>
      <c r="V39" s="158">
        <f>ROUND(E39*U39,2)</f>
        <v>3.66</v>
      </c>
      <c r="W39" s="158"/>
      <c r="X39" s="158" t="s">
        <v>125</v>
      </c>
      <c r="Y39" s="158" t="s">
        <v>126</v>
      </c>
      <c r="Z39" s="147"/>
      <c r="AA39" s="147"/>
      <c r="AB39" s="147"/>
      <c r="AC39" s="147"/>
      <c r="AD39" s="147"/>
      <c r="AE39" s="147"/>
      <c r="AF39" s="147"/>
      <c r="AG39" s="147" t="s">
        <v>127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0" t="s">
        <v>170</v>
      </c>
      <c r="D40" s="160"/>
      <c r="E40" s="161">
        <v>11.8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129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7" t="s">
        <v>119</v>
      </c>
      <c r="B41" s="168" t="s">
        <v>68</v>
      </c>
      <c r="C41" s="188" t="s">
        <v>69</v>
      </c>
      <c r="D41" s="169"/>
      <c r="E41" s="170"/>
      <c r="F41" s="171"/>
      <c r="G41" s="172">
        <f>SUMIF(AG42:AG48,"&lt;&gt;NOR",G42:G48)</f>
        <v>0</v>
      </c>
      <c r="H41" s="166"/>
      <c r="I41" s="166">
        <f>SUM(I42:I48)</f>
        <v>0</v>
      </c>
      <c r="J41" s="166"/>
      <c r="K41" s="166">
        <f>SUM(K42:K48)</f>
        <v>0</v>
      </c>
      <c r="L41" s="166"/>
      <c r="M41" s="166">
        <f>SUM(M42:M48)</f>
        <v>0</v>
      </c>
      <c r="N41" s="165"/>
      <c r="O41" s="165">
        <f>SUM(O42:O48)</f>
        <v>0</v>
      </c>
      <c r="P41" s="165"/>
      <c r="Q41" s="165">
        <f>SUM(Q42:Q48)</f>
        <v>2.8499999999999996</v>
      </c>
      <c r="R41" s="166"/>
      <c r="S41" s="166"/>
      <c r="T41" s="166"/>
      <c r="U41" s="166"/>
      <c r="V41" s="166">
        <f>SUM(V42:V48)</f>
        <v>15.719999999999999</v>
      </c>
      <c r="W41" s="166"/>
      <c r="X41" s="166"/>
      <c r="Y41" s="166"/>
      <c r="AG41" t="s">
        <v>120</v>
      </c>
    </row>
    <row r="42" spans="1:60" ht="22.5" outlineLevel="1" x14ac:dyDescent="0.2">
      <c r="A42" s="174">
        <v>16</v>
      </c>
      <c r="B42" s="175" t="s">
        <v>171</v>
      </c>
      <c r="C42" s="189" t="s">
        <v>172</v>
      </c>
      <c r="D42" s="176" t="s">
        <v>173</v>
      </c>
      <c r="E42" s="177">
        <v>0.44</v>
      </c>
      <c r="F42" s="178"/>
      <c r="G42" s="179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2.2000000000000002</v>
      </c>
      <c r="Q42" s="157">
        <f>ROUND(E42*P42,2)</f>
        <v>0.97</v>
      </c>
      <c r="R42" s="158"/>
      <c r="S42" s="158" t="s">
        <v>124</v>
      </c>
      <c r="T42" s="158" t="s">
        <v>124</v>
      </c>
      <c r="U42" s="158">
        <v>11.05</v>
      </c>
      <c r="V42" s="158">
        <f>ROUND(E42*U42,2)</f>
        <v>4.8600000000000003</v>
      </c>
      <c r="W42" s="158"/>
      <c r="X42" s="158" t="s">
        <v>125</v>
      </c>
      <c r="Y42" s="158" t="s">
        <v>126</v>
      </c>
      <c r="Z42" s="147"/>
      <c r="AA42" s="147"/>
      <c r="AB42" s="147"/>
      <c r="AC42" s="147"/>
      <c r="AD42" s="147"/>
      <c r="AE42" s="147"/>
      <c r="AF42" s="147"/>
      <c r="AG42" s="147" t="s">
        <v>127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0" t="s">
        <v>174</v>
      </c>
      <c r="D43" s="160"/>
      <c r="E43" s="161">
        <v>0.44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129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0">
        <v>17</v>
      </c>
      <c r="B44" s="181" t="s">
        <v>175</v>
      </c>
      <c r="C44" s="191" t="s">
        <v>176</v>
      </c>
      <c r="D44" s="182" t="s">
        <v>123</v>
      </c>
      <c r="E44" s="183">
        <v>8.8000000000000007</v>
      </c>
      <c r="F44" s="184"/>
      <c r="G44" s="185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1.75E-3</v>
      </c>
      <c r="Q44" s="157">
        <f>ROUND(E44*P44,2)</f>
        <v>0.02</v>
      </c>
      <c r="R44" s="158"/>
      <c r="S44" s="158" t="s">
        <v>124</v>
      </c>
      <c r="T44" s="158" t="s">
        <v>124</v>
      </c>
      <c r="U44" s="158">
        <v>0.16500000000000001</v>
      </c>
      <c r="V44" s="158">
        <f>ROUND(E44*U44,2)</f>
        <v>1.45</v>
      </c>
      <c r="W44" s="158"/>
      <c r="X44" s="158" t="s">
        <v>125</v>
      </c>
      <c r="Y44" s="158" t="s">
        <v>126</v>
      </c>
      <c r="Z44" s="147"/>
      <c r="AA44" s="147"/>
      <c r="AB44" s="147"/>
      <c r="AC44" s="147"/>
      <c r="AD44" s="147"/>
      <c r="AE44" s="147"/>
      <c r="AF44" s="147"/>
      <c r="AG44" s="147" t="s">
        <v>127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80">
        <v>18</v>
      </c>
      <c r="B45" s="181" t="s">
        <v>177</v>
      </c>
      <c r="C45" s="191" t="s">
        <v>178</v>
      </c>
      <c r="D45" s="182" t="s">
        <v>123</v>
      </c>
      <c r="E45" s="183">
        <v>8.8000000000000007</v>
      </c>
      <c r="F45" s="184"/>
      <c r="G45" s="185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0.02</v>
      </c>
      <c r="Q45" s="157">
        <f>ROUND(E45*P45,2)</f>
        <v>0.18</v>
      </c>
      <c r="R45" s="158"/>
      <c r="S45" s="158" t="s">
        <v>124</v>
      </c>
      <c r="T45" s="158" t="s">
        <v>124</v>
      </c>
      <c r="U45" s="158">
        <v>0.23</v>
      </c>
      <c r="V45" s="158">
        <f>ROUND(E45*U45,2)</f>
        <v>2.02</v>
      </c>
      <c r="W45" s="158"/>
      <c r="X45" s="158" t="s">
        <v>125</v>
      </c>
      <c r="Y45" s="158" t="s">
        <v>126</v>
      </c>
      <c r="Z45" s="147"/>
      <c r="AA45" s="147"/>
      <c r="AB45" s="147"/>
      <c r="AC45" s="147"/>
      <c r="AD45" s="147"/>
      <c r="AE45" s="147"/>
      <c r="AF45" s="147"/>
      <c r="AG45" s="147" t="s">
        <v>127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19</v>
      </c>
      <c r="B46" s="175" t="s">
        <v>179</v>
      </c>
      <c r="C46" s="189" t="s">
        <v>180</v>
      </c>
      <c r="D46" s="176" t="s">
        <v>123</v>
      </c>
      <c r="E46" s="177">
        <v>24.64</v>
      </c>
      <c r="F46" s="178"/>
      <c r="G46" s="179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6.8000000000000005E-2</v>
      </c>
      <c r="Q46" s="157">
        <f>ROUND(E46*P46,2)</f>
        <v>1.68</v>
      </c>
      <c r="R46" s="158"/>
      <c r="S46" s="158" t="s">
        <v>124</v>
      </c>
      <c r="T46" s="158" t="s">
        <v>124</v>
      </c>
      <c r="U46" s="158">
        <v>0.3</v>
      </c>
      <c r="V46" s="158">
        <f>ROUND(E46*U46,2)</f>
        <v>7.39</v>
      </c>
      <c r="W46" s="158"/>
      <c r="X46" s="158" t="s">
        <v>125</v>
      </c>
      <c r="Y46" s="158" t="s">
        <v>126</v>
      </c>
      <c r="Z46" s="147"/>
      <c r="AA46" s="147"/>
      <c r="AB46" s="147"/>
      <c r="AC46" s="147"/>
      <c r="AD46" s="147"/>
      <c r="AE46" s="147"/>
      <c r="AF46" s="147"/>
      <c r="AG46" s="147" t="s">
        <v>127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0" t="s">
        <v>144</v>
      </c>
      <c r="D47" s="160"/>
      <c r="E47" s="161">
        <v>24.64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129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0">
        <v>20</v>
      </c>
      <c r="B48" s="181" t="s">
        <v>181</v>
      </c>
      <c r="C48" s="191" t="s">
        <v>182</v>
      </c>
      <c r="D48" s="182" t="s">
        <v>163</v>
      </c>
      <c r="E48" s="183">
        <v>1</v>
      </c>
      <c r="F48" s="184"/>
      <c r="G48" s="185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164</v>
      </c>
      <c r="T48" s="158" t="s">
        <v>165</v>
      </c>
      <c r="U48" s="158">
        <v>0</v>
      </c>
      <c r="V48" s="158">
        <f>ROUND(E48*U48,2)</f>
        <v>0</v>
      </c>
      <c r="W48" s="158"/>
      <c r="X48" s="158" t="s">
        <v>125</v>
      </c>
      <c r="Y48" s="158" t="s">
        <v>126</v>
      </c>
      <c r="Z48" s="147"/>
      <c r="AA48" s="147"/>
      <c r="AB48" s="147"/>
      <c r="AC48" s="147"/>
      <c r="AD48" s="147"/>
      <c r="AE48" s="147"/>
      <c r="AF48" s="147"/>
      <c r="AG48" s="147" t="s">
        <v>127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7" t="s">
        <v>119</v>
      </c>
      <c r="B49" s="168" t="s">
        <v>70</v>
      </c>
      <c r="C49" s="188" t="s">
        <v>71</v>
      </c>
      <c r="D49" s="169"/>
      <c r="E49" s="170"/>
      <c r="F49" s="171"/>
      <c r="G49" s="172">
        <f>SUMIF(AG50:AG50,"&lt;&gt;NOR",G50:G50)</f>
        <v>0</v>
      </c>
      <c r="H49" s="166"/>
      <c r="I49" s="166">
        <f>SUM(I50:I50)</f>
        <v>0</v>
      </c>
      <c r="J49" s="166"/>
      <c r="K49" s="166">
        <f>SUM(K50:K50)</f>
        <v>0</v>
      </c>
      <c r="L49" s="166"/>
      <c r="M49" s="166">
        <f>SUM(M50:M50)</f>
        <v>0</v>
      </c>
      <c r="N49" s="165"/>
      <c r="O49" s="165">
        <f>SUM(O50:O50)</f>
        <v>0</v>
      </c>
      <c r="P49" s="165"/>
      <c r="Q49" s="165">
        <f>SUM(Q50:Q50)</f>
        <v>0</v>
      </c>
      <c r="R49" s="166"/>
      <c r="S49" s="166"/>
      <c r="T49" s="166"/>
      <c r="U49" s="166"/>
      <c r="V49" s="166">
        <f>SUM(V50:V50)</f>
        <v>1.95</v>
      </c>
      <c r="W49" s="166"/>
      <c r="X49" s="166"/>
      <c r="Y49" s="166"/>
      <c r="AG49" t="s">
        <v>120</v>
      </c>
    </row>
    <row r="50" spans="1:60" outlineLevel="1" x14ac:dyDescent="0.2">
      <c r="A50" s="180">
        <v>21</v>
      </c>
      <c r="B50" s="181" t="s">
        <v>183</v>
      </c>
      <c r="C50" s="191" t="s">
        <v>184</v>
      </c>
      <c r="D50" s="182" t="s">
        <v>185</v>
      </c>
      <c r="E50" s="183">
        <v>2.0819100000000001</v>
      </c>
      <c r="F50" s="184"/>
      <c r="G50" s="185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124</v>
      </c>
      <c r="T50" s="158" t="s">
        <v>124</v>
      </c>
      <c r="U50" s="158">
        <v>0.9385</v>
      </c>
      <c r="V50" s="158">
        <f>ROUND(E50*U50,2)</f>
        <v>1.95</v>
      </c>
      <c r="W50" s="158"/>
      <c r="X50" s="158" t="s">
        <v>186</v>
      </c>
      <c r="Y50" s="158" t="s">
        <v>126</v>
      </c>
      <c r="Z50" s="147"/>
      <c r="AA50" s="147"/>
      <c r="AB50" s="147"/>
      <c r="AC50" s="147"/>
      <c r="AD50" s="147"/>
      <c r="AE50" s="147"/>
      <c r="AF50" s="147"/>
      <c r="AG50" s="147" t="s">
        <v>187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7" t="s">
        <v>119</v>
      </c>
      <c r="B51" s="168" t="s">
        <v>72</v>
      </c>
      <c r="C51" s="188" t="s">
        <v>73</v>
      </c>
      <c r="D51" s="169"/>
      <c r="E51" s="170"/>
      <c r="F51" s="171"/>
      <c r="G51" s="172">
        <f>SUMIF(AG52:AG58,"&lt;&gt;NOR",G52:G58)</f>
        <v>0</v>
      </c>
      <c r="H51" s="166"/>
      <c r="I51" s="166">
        <f>SUM(I52:I58)</f>
        <v>0</v>
      </c>
      <c r="J51" s="166"/>
      <c r="K51" s="166">
        <f>SUM(K52:K58)</f>
        <v>0</v>
      </c>
      <c r="L51" s="166"/>
      <c r="M51" s="166">
        <f>SUM(M52:M58)</f>
        <v>0</v>
      </c>
      <c r="N51" s="165"/>
      <c r="O51" s="165">
        <f>SUM(O52:O58)</f>
        <v>0.08</v>
      </c>
      <c r="P51" s="165"/>
      <c r="Q51" s="165">
        <f>SUM(Q52:Q58)</f>
        <v>0</v>
      </c>
      <c r="R51" s="166"/>
      <c r="S51" s="166"/>
      <c r="T51" s="166"/>
      <c r="U51" s="166"/>
      <c r="V51" s="166">
        <f>SUM(V52:V58)</f>
        <v>1.83</v>
      </c>
      <c r="W51" s="166"/>
      <c r="X51" s="166"/>
      <c r="Y51" s="166"/>
      <c r="AG51" t="s">
        <v>120</v>
      </c>
    </row>
    <row r="52" spans="1:60" ht="22.5" outlineLevel="1" x14ac:dyDescent="0.2">
      <c r="A52" s="180">
        <v>22</v>
      </c>
      <c r="B52" s="181" t="s">
        <v>188</v>
      </c>
      <c r="C52" s="191" t="s">
        <v>189</v>
      </c>
      <c r="D52" s="182" t="s">
        <v>123</v>
      </c>
      <c r="E52" s="183">
        <v>19.05</v>
      </c>
      <c r="F52" s="184"/>
      <c r="G52" s="185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5.2999999999999998E-4</v>
      </c>
      <c r="O52" s="157">
        <f>ROUND(E52*N52,2)</f>
        <v>0.01</v>
      </c>
      <c r="P52" s="157">
        <v>0</v>
      </c>
      <c r="Q52" s="157">
        <f>ROUND(E52*P52,2)</f>
        <v>0</v>
      </c>
      <c r="R52" s="158"/>
      <c r="S52" s="158" t="s">
        <v>124</v>
      </c>
      <c r="T52" s="158" t="s">
        <v>124</v>
      </c>
      <c r="U52" s="158">
        <v>9.5000000000000001E-2</v>
      </c>
      <c r="V52" s="158">
        <f>ROUND(E52*U52,2)</f>
        <v>1.81</v>
      </c>
      <c r="W52" s="158"/>
      <c r="X52" s="158" t="s">
        <v>125</v>
      </c>
      <c r="Y52" s="158" t="s">
        <v>126</v>
      </c>
      <c r="Z52" s="147"/>
      <c r="AA52" s="147"/>
      <c r="AB52" s="147"/>
      <c r="AC52" s="147"/>
      <c r="AD52" s="147"/>
      <c r="AE52" s="147"/>
      <c r="AF52" s="147"/>
      <c r="AG52" s="147" t="s">
        <v>127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0">
        <v>23</v>
      </c>
      <c r="B53" s="181" t="s">
        <v>190</v>
      </c>
      <c r="C53" s="191" t="s">
        <v>191</v>
      </c>
      <c r="D53" s="182" t="s">
        <v>163</v>
      </c>
      <c r="E53" s="183">
        <v>1</v>
      </c>
      <c r="F53" s="184"/>
      <c r="G53" s="185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164</v>
      </c>
      <c r="T53" s="158" t="s">
        <v>165</v>
      </c>
      <c r="U53" s="158">
        <v>0</v>
      </c>
      <c r="V53" s="158">
        <f>ROUND(E53*U53,2)</f>
        <v>0</v>
      </c>
      <c r="W53" s="158"/>
      <c r="X53" s="158" t="s">
        <v>125</v>
      </c>
      <c r="Y53" s="158" t="s">
        <v>126</v>
      </c>
      <c r="Z53" s="147"/>
      <c r="AA53" s="147"/>
      <c r="AB53" s="147"/>
      <c r="AC53" s="147"/>
      <c r="AD53" s="147"/>
      <c r="AE53" s="147"/>
      <c r="AF53" s="147"/>
      <c r="AG53" s="147" t="s">
        <v>127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24</v>
      </c>
      <c r="B54" s="175" t="s">
        <v>192</v>
      </c>
      <c r="C54" s="189" t="s">
        <v>193</v>
      </c>
      <c r="D54" s="176" t="s">
        <v>123</v>
      </c>
      <c r="E54" s="177">
        <v>19.05</v>
      </c>
      <c r="F54" s="178"/>
      <c r="G54" s="179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3.7799999999999999E-3</v>
      </c>
      <c r="O54" s="157">
        <f>ROUND(E54*N54,2)</f>
        <v>7.0000000000000007E-2</v>
      </c>
      <c r="P54" s="157">
        <v>0</v>
      </c>
      <c r="Q54" s="157">
        <f>ROUND(E54*P54,2)</f>
        <v>0</v>
      </c>
      <c r="R54" s="158"/>
      <c r="S54" s="158" t="s">
        <v>124</v>
      </c>
      <c r="T54" s="158" t="s">
        <v>194</v>
      </c>
      <c r="U54" s="158">
        <v>0</v>
      </c>
      <c r="V54" s="158">
        <f>ROUND(E54*U54,2)</f>
        <v>0</v>
      </c>
      <c r="W54" s="158"/>
      <c r="X54" s="158" t="s">
        <v>195</v>
      </c>
      <c r="Y54" s="158" t="s">
        <v>126</v>
      </c>
      <c r="Z54" s="147"/>
      <c r="AA54" s="147"/>
      <c r="AB54" s="147"/>
      <c r="AC54" s="147"/>
      <c r="AD54" s="147"/>
      <c r="AE54" s="147"/>
      <c r="AF54" s="147"/>
      <c r="AG54" s="147" t="s">
        <v>196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2" x14ac:dyDescent="0.2">
      <c r="A55" s="154"/>
      <c r="B55" s="155"/>
      <c r="C55" s="254" t="s">
        <v>197</v>
      </c>
      <c r="D55" s="255"/>
      <c r="E55" s="255"/>
      <c r="F55" s="255"/>
      <c r="G55" s="25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134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86" t="str">
        <f>C55</f>
        <v>Nanesení hydroizolační stěrky ve dvou vrstvách. Vlepení těsnicí pásky do spoje podlaha-stěna, stěna-stěna přitlačení a uhlazení, přetažení pásky další vrstvou izolační stěrky.</v>
      </c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0" t="s">
        <v>198</v>
      </c>
      <c r="D56" s="160"/>
      <c r="E56" s="161">
        <v>8.8000000000000007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129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199</v>
      </c>
      <c r="D57" s="160"/>
      <c r="E57" s="161">
        <v>10.25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129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0">
        <v>25</v>
      </c>
      <c r="B58" s="181" t="s">
        <v>200</v>
      </c>
      <c r="C58" s="191" t="s">
        <v>201</v>
      </c>
      <c r="D58" s="182" t="s">
        <v>185</v>
      </c>
      <c r="E58" s="183">
        <v>1.01E-2</v>
      </c>
      <c r="F58" s="184"/>
      <c r="G58" s="185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124</v>
      </c>
      <c r="T58" s="158" t="s">
        <v>124</v>
      </c>
      <c r="U58" s="158">
        <v>1.5669999999999999</v>
      </c>
      <c r="V58" s="158">
        <f>ROUND(E58*U58,2)</f>
        <v>0.02</v>
      </c>
      <c r="W58" s="158"/>
      <c r="X58" s="158" t="s">
        <v>186</v>
      </c>
      <c r="Y58" s="158" t="s">
        <v>126</v>
      </c>
      <c r="Z58" s="147"/>
      <c r="AA58" s="147"/>
      <c r="AB58" s="147"/>
      <c r="AC58" s="147"/>
      <c r="AD58" s="147"/>
      <c r="AE58" s="147"/>
      <c r="AF58" s="147"/>
      <c r="AG58" s="147" t="s">
        <v>187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7" t="s">
        <v>119</v>
      </c>
      <c r="B59" s="168" t="s">
        <v>74</v>
      </c>
      <c r="C59" s="188" t="s">
        <v>75</v>
      </c>
      <c r="D59" s="169"/>
      <c r="E59" s="170"/>
      <c r="F59" s="171"/>
      <c r="G59" s="172">
        <f>SUMIF(AG60:AG60,"&lt;&gt;NOR",G60:G60)</f>
        <v>0</v>
      </c>
      <c r="H59" s="166"/>
      <c r="I59" s="166">
        <f>SUM(I60:I60)</f>
        <v>0</v>
      </c>
      <c r="J59" s="166"/>
      <c r="K59" s="166">
        <f>SUM(K60:K60)</f>
        <v>0</v>
      </c>
      <c r="L59" s="166"/>
      <c r="M59" s="166">
        <f>SUM(M60:M60)</f>
        <v>0</v>
      </c>
      <c r="N59" s="165"/>
      <c r="O59" s="165">
        <f>SUM(O60:O60)</f>
        <v>0</v>
      </c>
      <c r="P59" s="165"/>
      <c r="Q59" s="165">
        <f>SUM(Q60:Q60)</f>
        <v>0</v>
      </c>
      <c r="R59" s="166"/>
      <c r="S59" s="166"/>
      <c r="T59" s="166"/>
      <c r="U59" s="166"/>
      <c r="V59" s="166">
        <f>SUM(V60:V60)</f>
        <v>0</v>
      </c>
      <c r="W59" s="166"/>
      <c r="X59" s="166"/>
      <c r="Y59" s="166"/>
      <c r="AG59" t="s">
        <v>120</v>
      </c>
    </row>
    <row r="60" spans="1:60" ht="22.5" outlineLevel="1" x14ac:dyDescent="0.2">
      <c r="A60" s="180">
        <v>26</v>
      </c>
      <c r="B60" s="181" t="s">
        <v>202</v>
      </c>
      <c r="C60" s="191" t="s">
        <v>203</v>
      </c>
      <c r="D60" s="182" t="s">
        <v>204</v>
      </c>
      <c r="E60" s="183">
        <v>1</v>
      </c>
      <c r="F60" s="184"/>
      <c r="G60" s="185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164</v>
      </c>
      <c r="T60" s="158" t="s">
        <v>165</v>
      </c>
      <c r="U60" s="158">
        <v>0</v>
      </c>
      <c r="V60" s="158">
        <f>ROUND(E60*U60,2)</f>
        <v>0</v>
      </c>
      <c r="W60" s="158"/>
      <c r="X60" s="158" t="s">
        <v>125</v>
      </c>
      <c r="Y60" s="158" t="s">
        <v>126</v>
      </c>
      <c r="Z60" s="147"/>
      <c r="AA60" s="147"/>
      <c r="AB60" s="147"/>
      <c r="AC60" s="147"/>
      <c r="AD60" s="147"/>
      <c r="AE60" s="147"/>
      <c r="AF60" s="147"/>
      <c r="AG60" s="147" t="s">
        <v>127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7" t="s">
        <v>119</v>
      </c>
      <c r="B61" s="168" t="s">
        <v>76</v>
      </c>
      <c r="C61" s="188" t="s">
        <v>77</v>
      </c>
      <c r="D61" s="169"/>
      <c r="E61" s="170"/>
      <c r="F61" s="171"/>
      <c r="G61" s="172">
        <f>SUMIF(AG62:AG68,"&lt;&gt;NOR",G62:G68)</f>
        <v>0</v>
      </c>
      <c r="H61" s="166"/>
      <c r="I61" s="166">
        <f>SUM(I62:I68)</f>
        <v>0</v>
      </c>
      <c r="J61" s="166"/>
      <c r="K61" s="166">
        <f>SUM(K62:K68)</f>
        <v>0</v>
      </c>
      <c r="L61" s="166"/>
      <c r="M61" s="166">
        <f>SUM(M62:M68)</f>
        <v>0</v>
      </c>
      <c r="N61" s="165"/>
      <c r="O61" s="165">
        <f>SUM(O62:O68)</f>
        <v>0</v>
      </c>
      <c r="P61" s="165"/>
      <c r="Q61" s="165">
        <f>SUM(Q62:Q68)</f>
        <v>0</v>
      </c>
      <c r="R61" s="166"/>
      <c r="S61" s="166"/>
      <c r="T61" s="166"/>
      <c r="U61" s="166"/>
      <c r="V61" s="166">
        <f>SUM(V62:V68)</f>
        <v>0</v>
      </c>
      <c r="W61" s="166"/>
      <c r="X61" s="166"/>
      <c r="Y61" s="166"/>
      <c r="AG61" t="s">
        <v>120</v>
      </c>
    </row>
    <row r="62" spans="1:60" outlineLevel="1" x14ac:dyDescent="0.2">
      <c r="A62" s="180">
        <v>27</v>
      </c>
      <c r="B62" s="181" t="s">
        <v>205</v>
      </c>
      <c r="C62" s="191" t="s">
        <v>206</v>
      </c>
      <c r="D62" s="182" t="s">
        <v>163</v>
      </c>
      <c r="E62" s="183">
        <v>2</v>
      </c>
      <c r="F62" s="184"/>
      <c r="G62" s="185">
        <f t="shared" ref="G62:G68" si="0">ROUND(E62*F62,2)</f>
        <v>0</v>
      </c>
      <c r="H62" s="159"/>
      <c r="I62" s="158">
        <f t="shared" ref="I62:I68" si="1">ROUND(E62*H62,2)</f>
        <v>0</v>
      </c>
      <c r="J62" s="159"/>
      <c r="K62" s="158">
        <f t="shared" ref="K62:K68" si="2">ROUND(E62*J62,2)</f>
        <v>0</v>
      </c>
      <c r="L62" s="158">
        <v>21</v>
      </c>
      <c r="M62" s="158">
        <f t="shared" ref="M62:M68" si="3">G62*(1+L62/100)</f>
        <v>0</v>
      </c>
      <c r="N62" s="157">
        <v>0</v>
      </c>
      <c r="O62" s="157">
        <f t="shared" ref="O62:O68" si="4">ROUND(E62*N62,2)</f>
        <v>0</v>
      </c>
      <c r="P62" s="157">
        <v>0</v>
      </c>
      <c r="Q62" s="157">
        <f t="shared" ref="Q62:Q68" si="5">ROUND(E62*P62,2)</f>
        <v>0</v>
      </c>
      <c r="R62" s="158"/>
      <c r="S62" s="158" t="s">
        <v>164</v>
      </c>
      <c r="T62" s="158" t="s">
        <v>165</v>
      </c>
      <c r="U62" s="158">
        <v>0</v>
      </c>
      <c r="V62" s="158">
        <f t="shared" ref="V62:V68" si="6">ROUND(E62*U62,2)</f>
        <v>0</v>
      </c>
      <c r="W62" s="158"/>
      <c r="X62" s="158" t="s">
        <v>125</v>
      </c>
      <c r="Y62" s="158" t="s">
        <v>126</v>
      </c>
      <c r="Z62" s="147"/>
      <c r="AA62" s="147"/>
      <c r="AB62" s="147"/>
      <c r="AC62" s="147"/>
      <c r="AD62" s="147"/>
      <c r="AE62" s="147"/>
      <c r="AF62" s="147"/>
      <c r="AG62" s="147" t="s">
        <v>127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0">
        <v>28</v>
      </c>
      <c r="B63" s="181" t="s">
        <v>207</v>
      </c>
      <c r="C63" s="191" t="s">
        <v>208</v>
      </c>
      <c r="D63" s="182" t="s">
        <v>163</v>
      </c>
      <c r="E63" s="183">
        <v>1</v>
      </c>
      <c r="F63" s="184"/>
      <c r="G63" s="185">
        <f t="shared" si="0"/>
        <v>0</v>
      </c>
      <c r="H63" s="159"/>
      <c r="I63" s="158">
        <f t="shared" si="1"/>
        <v>0</v>
      </c>
      <c r="J63" s="159"/>
      <c r="K63" s="158">
        <f t="shared" si="2"/>
        <v>0</v>
      </c>
      <c r="L63" s="158">
        <v>21</v>
      </c>
      <c r="M63" s="158">
        <f t="shared" si="3"/>
        <v>0</v>
      </c>
      <c r="N63" s="157">
        <v>0</v>
      </c>
      <c r="O63" s="157">
        <f t="shared" si="4"/>
        <v>0</v>
      </c>
      <c r="P63" s="157">
        <v>0</v>
      </c>
      <c r="Q63" s="157">
        <f t="shared" si="5"/>
        <v>0</v>
      </c>
      <c r="R63" s="158"/>
      <c r="S63" s="158" t="s">
        <v>164</v>
      </c>
      <c r="T63" s="158" t="s">
        <v>165</v>
      </c>
      <c r="U63" s="158">
        <v>0</v>
      </c>
      <c r="V63" s="158">
        <f t="shared" si="6"/>
        <v>0</v>
      </c>
      <c r="W63" s="158"/>
      <c r="X63" s="158" t="s">
        <v>125</v>
      </c>
      <c r="Y63" s="158" t="s">
        <v>126</v>
      </c>
      <c r="Z63" s="147"/>
      <c r="AA63" s="147"/>
      <c r="AB63" s="147"/>
      <c r="AC63" s="147"/>
      <c r="AD63" s="147"/>
      <c r="AE63" s="147"/>
      <c r="AF63" s="147"/>
      <c r="AG63" s="147" t="s">
        <v>127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0">
        <v>29</v>
      </c>
      <c r="B64" s="181" t="s">
        <v>209</v>
      </c>
      <c r="C64" s="191" t="s">
        <v>210</v>
      </c>
      <c r="D64" s="182" t="s">
        <v>163</v>
      </c>
      <c r="E64" s="183">
        <v>1</v>
      </c>
      <c r="F64" s="184"/>
      <c r="G64" s="185">
        <f t="shared" si="0"/>
        <v>0</v>
      </c>
      <c r="H64" s="159"/>
      <c r="I64" s="158">
        <f t="shared" si="1"/>
        <v>0</v>
      </c>
      <c r="J64" s="159"/>
      <c r="K64" s="158">
        <f t="shared" si="2"/>
        <v>0</v>
      </c>
      <c r="L64" s="158">
        <v>21</v>
      </c>
      <c r="M64" s="158">
        <f t="shared" si="3"/>
        <v>0</v>
      </c>
      <c r="N64" s="157">
        <v>0</v>
      </c>
      <c r="O64" s="157">
        <f t="shared" si="4"/>
        <v>0</v>
      </c>
      <c r="P64" s="157">
        <v>0</v>
      </c>
      <c r="Q64" s="157">
        <f t="shared" si="5"/>
        <v>0</v>
      </c>
      <c r="R64" s="158"/>
      <c r="S64" s="158" t="s">
        <v>164</v>
      </c>
      <c r="T64" s="158" t="s">
        <v>165</v>
      </c>
      <c r="U64" s="158">
        <v>0</v>
      </c>
      <c r="V64" s="158">
        <f t="shared" si="6"/>
        <v>0</v>
      </c>
      <c r="W64" s="158"/>
      <c r="X64" s="158" t="s">
        <v>125</v>
      </c>
      <c r="Y64" s="158" t="s">
        <v>126</v>
      </c>
      <c r="Z64" s="147"/>
      <c r="AA64" s="147"/>
      <c r="AB64" s="147"/>
      <c r="AC64" s="147"/>
      <c r="AD64" s="147"/>
      <c r="AE64" s="147"/>
      <c r="AF64" s="147"/>
      <c r="AG64" s="147" t="s">
        <v>127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80">
        <v>30</v>
      </c>
      <c r="B65" s="181" t="s">
        <v>211</v>
      </c>
      <c r="C65" s="191" t="s">
        <v>212</v>
      </c>
      <c r="D65" s="182" t="s">
        <v>163</v>
      </c>
      <c r="E65" s="183">
        <v>1</v>
      </c>
      <c r="F65" s="184"/>
      <c r="G65" s="185">
        <f t="shared" si="0"/>
        <v>0</v>
      </c>
      <c r="H65" s="159"/>
      <c r="I65" s="158">
        <f t="shared" si="1"/>
        <v>0</v>
      </c>
      <c r="J65" s="159"/>
      <c r="K65" s="158">
        <f t="shared" si="2"/>
        <v>0</v>
      </c>
      <c r="L65" s="158">
        <v>21</v>
      </c>
      <c r="M65" s="158">
        <f t="shared" si="3"/>
        <v>0</v>
      </c>
      <c r="N65" s="157">
        <v>0</v>
      </c>
      <c r="O65" s="157">
        <f t="shared" si="4"/>
        <v>0</v>
      </c>
      <c r="P65" s="157">
        <v>0</v>
      </c>
      <c r="Q65" s="157">
        <f t="shared" si="5"/>
        <v>0</v>
      </c>
      <c r="R65" s="158"/>
      <c r="S65" s="158" t="s">
        <v>164</v>
      </c>
      <c r="T65" s="158" t="s">
        <v>165</v>
      </c>
      <c r="U65" s="158">
        <v>0</v>
      </c>
      <c r="V65" s="158">
        <f t="shared" si="6"/>
        <v>0</v>
      </c>
      <c r="W65" s="158"/>
      <c r="X65" s="158" t="s">
        <v>125</v>
      </c>
      <c r="Y65" s="158" t="s">
        <v>126</v>
      </c>
      <c r="Z65" s="147"/>
      <c r="AA65" s="147"/>
      <c r="AB65" s="147"/>
      <c r="AC65" s="147"/>
      <c r="AD65" s="147"/>
      <c r="AE65" s="147"/>
      <c r="AF65" s="147"/>
      <c r="AG65" s="147" t="s">
        <v>127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0">
        <v>31</v>
      </c>
      <c r="B66" s="181" t="s">
        <v>213</v>
      </c>
      <c r="C66" s="191" t="s">
        <v>214</v>
      </c>
      <c r="D66" s="182" t="s">
        <v>163</v>
      </c>
      <c r="E66" s="183">
        <v>1</v>
      </c>
      <c r="F66" s="184"/>
      <c r="G66" s="185">
        <f t="shared" si="0"/>
        <v>0</v>
      </c>
      <c r="H66" s="159"/>
      <c r="I66" s="158">
        <f t="shared" si="1"/>
        <v>0</v>
      </c>
      <c r="J66" s="159"/>
      <c r="K66" s="158">
        <f t="shared" si="2"/>
        <v>0</v>
      </c>
      <c r="L66" s="158">
        <v>21</v>
      </c>
      <c r="M66" s="158">
        <f t="shared" si="3"/>
        <v>0</v>
      </c>
      <c r="N66" s="157">
        <v>0</v>
      </c>
      <c r="O66" s="157">
        <f t="shared" si="4"/>
        <v>0</v>
      </c>
      <c r="P66" s="157">
        <v>0</v>
      </c>
      <c r="Q66" s="157">
        <f t="shared" si="5"/>
        <v>0</v>
      </c>
      <c r="R66" s="158"/>
      <c r="S66" s="158" t="s">
        <v>164</v>
      </c>
      <c r="T66" s="158" t="s">
        <v>165</v>
      </c>
      <c r="U66" s="158">
        <v>0</v>
      </c>
      <c r="V66" s="158">
        <f t="shared" si="6"/>
        <v>0</v>
      </c>
      <c r="W66" s="158"/>
      <c r="X66" s="158" t="s">
        <v>125</v>
      </c>
      <c r="Y66" s="158" t="s">
        <v>126</v>
      </c>
      <c r="Z66" s="147"/>
      <c r="AA66" s="147"/>
      <c r="AB66" s="147"/>
      <c r="AC66" s="147"/>
      <c r="AD66" s="147"/>
      <c r="AE66" s="147"/>
      <c r="AF66" s="147"/>
      <c r="AG66" s="147" t="s">
        <v>127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32</v>
      </c>
      <c r="B67" s="175" t="s">
        <v>215</v>
      </c>
      <c r="C67" s="189" t="s">
        <v>216</v>
      </c>
      <c r="D67" s="176" t="s">
        <v>163</v>
      </c>
      <c r="E67" s="177">
        <v>1</v>
      </c>
      <c r="F67" s="178"/>
      <c r="G67" s="179">
        <f t="shared" si="0"/>
        <v>0</v>
      </c>
      <c r="H67" s="159"/>
      <c r="I67" s="158">
        <f t="shared" si="1"/>
        <v>0</v>
      </c>
      <c r="J67" s="159"/>
      <c r="K67" s="158">
        <f t="shared" si="2"/>
        <v>0</v>
      </c>
      <c r="L67" s="158">
        <v>21</v>
      </c>
      <c r="M67" s="158">
        <f t="shared" si="3"/>
        <v>0</v>
      </c>
      <c r="N67" s="157">
        <v>0</v>
      </c>
      <c r="O67" s="157">
        <f t="shared" si="4"/>
        <v>0</v>
      </c>
      <c r="P67" s="157">
        <v>0</v>
      </c>
      <c r="Q67" s="157">
        <f t="shared" si="5"/>
        <v>0</v>
      </c>
      <c r="R67" s="158"/>
      <c r="S67" s="158" t="s">
        <v>164</v>
      </c>
      <c r="T67" s="158" t="s">
        <v>165</v>
      </c>
      <c r="U67" s="158">
        <v>0</v>
      </c>
      <c r="V67" s="158">
        <f t="shared" si="6"/>
        <v>0</v>
      </c>
      <c r="W67" s="158"/>
      <c r="X67" s="158" t="s">
        <v>125</v>
      </c>
      <c r="Y67" s="158" t="s">
        <v>126</v>
      </c>
      <c r="Z67" s="147"/>
      <c r="AA67" s="147"/>
      <c r="AB67" s="147"/>
      <c r="AC67" s="147"/>
      <c r="AD67" s="147"/>
      <c r="AE67" s="147"/>
      <c r="AF67" s="147"/>
      <c r="AG67" s="147" t="s">
        <v>127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>
        <v>33</v>
      </c>
      <c r="B68" s="155" t="s">
        <v>217</v>
      </c>
      <c r="C68" s="192" t="s">
        <v>218</v>
      </c>
      <c r="D68" s="156" t="s">
        <v>0</v>
      </c>
      <c r="E68" s="187"/>
      <c r="F68" s="159"/>
      <c r="G68" s="158">
        <f t="shared" si="0"/>
        <v>0</v>
      </c>
      <c r="H68" s="159"/>
      <c r="I68" s="158">
        <f t="shared" si="1"/>
        <v>0</v>
      </c>
      <c r="J68" s="159"/>
      <c r="K68" s="158">
        <f t="shared" si="2"/>
        <v>0</v>
      </c>
      <c r="L68" s="158">
        <v>21</v>
      </c>
      <c r="M68" s="158">
        <f t="shared" si="3"/>
        <v>0</v>
      </c>
      <c r="N68" s="157">
        <v>0</v>
      </c>
      <c r="O68" s="157">
        <f t="shared" si="4"/>
        <v>0</v>
      </c>
      <c r="P68" s="157">
        <v>0</v>
      </c>
      <c r="Q68" s="157">
        <f t="shared" si="5"/>
        <v>0</v>
      </c>
      <c r="R68" s="158"/>
      <c r="S68" s="158" t="s">
        <v>124</v>
      </c>
      <c r="T68" s="158" t="s">
        <v>124</v>
      </c>
      <c r="U68" s="158">
        <v>0</v>
      </c>
      <c r="V68" s="158">
        <f t="shared" si="6"/>
        <v>0</v>
      </c>
      <c r="W68" s="158"/>
      <c r="X68" s="158" t="s">
        <v>186</v>
      </c>
      <c r="Y68" s="158" t="s">
        <v>126</v>
      </c>
      <c r="Z68" s="147"/>
      <c r="AA68" s="147"/>
      <c r="AB68" s="147"/>
      <c r="AC68" s="147"/>
      <c r="AD68" s="147"/>
      <c r="AE68" s="147"/>
      <c r="AF68" s="147"/>
      <c r="AG68" s="147" t="s">
        <v>187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7" t="s">
        <v>119</v>
      </c>
      <c r="B69" s="168" t="s">
        <v>78</v>
      </c>
      <c r="C69" s="188" t="s">
        <v>79</v>
      </c>
      <c r="D69" s="169"/>
      <c r="E69" s="170"/>
      <c r="F69" s="171"/>
      <c r="G69" s="172">
        <f>SUMIF(AG70:AG76,"&lt;&gt;NOR",G70:G76)</f>
        <v>0</v>
      </c>
      <c r="H69" s="166"/>
      <c r="I69" s="166">
        <f>SUM(I70:I76)</f>
        <v>0</v>
      </c>
      <c r="J69" s="166"/>
      <c r="K69" s="166">
        <f>SUM(K70:K76)</f>
        <v>0</v>
      </c>
      <c r="L69" s="166"/>
      <c r="M69" s="166">
        <f>SUM(M70:M76)</f>
        <v>0</v>
      </c>
      <c r="N69" s="165"/>
      <c r="O69" s="165">
        <f>SUM(O70:O76)</f>
        <v>0</v>
      </c>
      <c r="P69" s="165"/>
      <c r="Q69" s="165">
        <f>SUM(Q70:Q76)</f>
        <v>0</v>
      </c>
      <c r="R69" s="166"/>
      <c r="S69" s="166"/>
      <c r="T69" s="166"/>
      <c r="U69" s="166"/>
      <c r="V69" s="166">
        <f>SUM(V70:V76)</f>
        <v>0</v>
      </c>
      <c r="W69" s="166"/>
      <c r="X69" s="166"/>
      <c r="Y69" s="166"/>
      <c r="AG69" t="s">
        <v>120</v>
      </c>
    </row>
    <row r="70" spans="1:60" outlineLevel="1" x14ac:dyDescent="0.2">
      <c r="A70" s="174">
        <v>34</v>
      </c>
      <c r="B70" s="175" t="s">
        <v>219</v>
      </c>
      <c r="C70" s="189" t="s">
        <v>220</v>
      </c>
      <c r="D70" s="176" t="s">
        <v>204</v>
      </c>
      <c r="E70" s="177">
        <v>1</v>
      </c>
      <c r="F70" s="178"/>
      <c r="G70" s="179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164</v>
      </c>
      <c r="T70" s="158" t="s">
        <v>165</v>
      </c>
      <c r="U70" s="158">
        <v>0</v>
      </c>
      <c r="V70" s="158">
        <f>ROUND(E70*U70,2)</f>
        <v>0</v>
      </c>
      <c r="W70" s="158"/>
      <c r="X70" s="158" t="s">
        <v>125</v>
      </c>
      <c r="Y70" s="158" t="s">
        <v>126</v>
      </c>
      <c r="Z70" s="147"/>
      <c r="AA70" s="147"/>
      <c r="AB70" s="147"/>
      <c r="AC70" s="147"/>
      <c r="AD70" s="147"/>
      <c r="AE70" s="147"/>
      <c r="AF70" s="147"/>
      <c r="AG70" s="147" t="s">
        <v>127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4" t="s">
        <v>294</v>
      </c>
      <c r="D71" s="255"/>
      <c r="E71" s="255"/>
      <c r="F71" s="255"/>
      <c r="G71" s="25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134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256" t="s">
        <v>221</v>
      </c>
      <c r="D72" s="257"/>
      <c r="E72" s="257"/>
      <c r="F72" s="257"/>
      <c r="G72" s="25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134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256" t="s">
        <v>222</v>
      </c>
      <c r="D73" s="257"/>
      <c r="E73" s="257"/>
      <c r="F73" s="257"/>
      <c r="G73" s="25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134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256" t="s">
        <v>223</v>
      </c>
      <c r="D74" s="257"/>
      <c r="E74" s="257"/>
      <c r="F74" s="257"/>
      <c r="G74" s="25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134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256" t="s">
        <v>224</v>
      </c>
      <c r="D75" s="257"/>
      <c r="E75" s="257"/>
      <c r="F75" s="257"/>
      <c r="G75" s="257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134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256" t="s">
        <v>225</v>
      </c>
      <c r="D76" s="257"/>
      <c r="E76" s="257"/>
      <c r="F76" s="257"/>
      <c r="G76" s="25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134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7" t="s">
        <v>119</v>
      </c>
      <c r="B77" s="168" t="s">
        <v>80</v>
      </c>
      <c r="C77" s="188" t="s">
        <v>81</v>
      </c>
      <c r="D77" s="169"/>
      <c r="E77" s="170"/>
      <c r="F77" s="171"/>
      <c r="G77" s="172">
        <f>SUMIF(AG78:AG81,"&lt;&gt;NOR",G78:G81)</f>
        <v>0</v>
      </c>
      <c r="H77" s="166"/>
      <c r="I77" s="166">
        <f>SUM(I78:I81)</f>
        <v>0</v>
      </c>
      <c r="J77" s="166"/>
      <c r="K77" s="166">
        <f>SUM(K78:K81)</f>
        <v>0</v>
      </c>
      <c r="L77" s="166"/>
      <c r="M77" s="166">
        <f>SUM(M78:M81)</f>
        <v>0</v>
      </c>
      <c r="N77" s="165"/>
      <c r="O77" s="165">
        <f>SUM(O78:O81)</f>
        <v>0.22</v>
      </c>
      <c r="P77" s="165"/>
      <c r="Q77" s="165">
        <f>SUM(Q78:Q81)</f>
        <v>0</v>
      </c>
      <c r="R77" s="166"/>
      <c r="S77" s="166"/>
      <c r="T77" s="166"/>
      <c r="U77" s="166"/>
      <c r="V77" s="166">
        <f>SUM(V78:V81)</f>
        <v>8.9599999999999991</v>
      </c>
      <c r="W77" s="166"/>
      <c r="X77" s="166"/>
      <c r="Y77" s="166"/>
      <c r="AG77" t="s">
        <v>120</v>
      </c>
    </row>
    <row r="78" spans="1:60" ht="22.5" outlineLevel="1" x14ac:dyDescent="0.2">
      <c r="A78" s="180">
        <v>35</v>
      </c>
      <c r="B78" s="181" t="s">
        <v>226</v>
      </c>
      <c r="C78" s="191" t="s">
        <v>227</v>
      </c>
      <c r="D78" s="182" t="s">
        <v>123</v>
      </c>
      <c r="E78" s="183">
        <v>8.8000000000000007</v>
      </c>
      <c r="F78" s="184"/>
      <c r="G78" s="185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5.0400000000000002E-3</v>
      </c>
      <c r="O78" s="157">
        <f>ROUND(E78*N78,2)</f>
        <v>0.04</v>
      </c>
      <c r="P78" s="157">
        <v>0</v>
      </c>
      <c r="Q78" s="157">
        <f>ROUND(E78*P78,2)</f>
        <v>0</v>
      </c>
      <c r="R78" s="158"/>
      <c r="S78" s="158" t="s">
        <v>124</v>
      </c>
      <c r="T78" s="158" t="s">
        <v>124</v>
      </c>
      <c r="U78" s="158">
        <v>0.97799999999999998</v>
      </c>
      <c r="V78" s="158">
        <f>ROUND(E78*U78,2)</f>
        <v>8.61</v>
      </c>
      <c r="W78" s="158"/>
      <c r="X78" s="158" t="s">
        <v>125</v>
      </c>
      <c r="Y78" s="158" t="s">
        <v>126</v>
      </c>
      <c r="Z78" s="147"/>
      <c r="AA78" s="147"/>
      <c r="AB78" s="147"/>
      <c r="AC78" s="147"/>
      <c r="AD78" s="147"/>
      <c r="AE78" s="147"/>
      <c r="AF78" s="147"/>
      <c r="AG78" s="147" t="s">
        <v>127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36</v>
      </c>
      <c r="B79" s="175" t="s">
        <v>228</v>
      </c>
      <c r="C79" s="189" t="s">
        <v>229</v>
      </c>
      <c r="D79" s="176" t="s">
        <v>123</v>
      </c>
      <c r="E79" s="177">
        <v>9.8559999999999999</v>
      </c>
      <c r="F79" s="178"/>
      <c r="G79" s="179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1.7999999999999999E-2</v>
      </c>
      <c r="O79" s="157">
        <f>ROUND(E79*N79,2)</f>
        <v>0.18</v>
      </c>
      <c r="P79" s="157">
        <v>0</v>
      </c>
      <c r="Q79" s="157">
        <f>ROUND(E79*P79,2)</f>
        <v>0</v>
      </c>
      <c r="R79" s="158" t="s">
        <v>230</v>
      </c>
      <c r="S79" s="158" t="s">
        <v>124</v>
      </c>
      <c r="T79" s="158" t="s">
        <v>124</v>
      </c>
      <c r="U79" s="158">
        <v>0</v>
      </c>
      <c r="V79" s="158">
        <f>ROUND(E79*U79,2)</f>
        <v>0</v>
      </c>
      <c r="W79" s="158"/>
      <c r="X79" s="158" t="s">
        <v>231</v>
      </c>
      <c r="Y79" s="158" t="s">
        <v>126</v>
      </c>
      <c r="Z79" s="147"/>
      <c r="AA79" s="147"/>
      <c r="AB79" s="147"/>
      <c r="AC79" s="147"/>
      <c r="AD79" s="147"/>
      <c r="AE79" s="147"/>
      <c r="AF79" s="147"/>
      <c r="AG79" s="147" t="s">
        <v>232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90" t="s">
        <v>233</v>
      </c>
      <c r="D80" s="160"/>
      <c r="E80" s="161">
        <v>9.8559999999999999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129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0">
        <v>37</v>
      </c>
      <c r="B81" s="181" t="s">
        <v>234</v>
      </c>
      <c r="C81" s="191" t="s">
        <v>235</v>
      </c>
      <c r="D81" s="182" t="s">
        <v>185</v>
      </c>
      <c r="E81" s="183">
        <v>0.22176000000000001</v>
      </c>
      <c r="F81" s="184"/>
      <c r="G81" s="185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124</v>
      </c>
      <c r="T81" s="158" t="s">
        <v>124</v>
      </c>
      <c r="U81" s="158">
        <v>1.5980000000000001</v>
      </c>
      <c r="V81" s="158">
        <f>ROUND(E81*U81,2)</f>
        <v>0.35</v>
      </c>
      <c r="W81" s="158"/>
      <c r="X81" s="158" t="s">
        <v>186</v>
      </c>
      <c r="Y81" s="158" t="s">
        <v>126</v>
      </c>
      <c r="Z81" s="147"/>
      <c r="AA81" s="147"/>
      <c r="AB81" s="147"/>
      <c r="AC81" s="147"/>
      <c r="AD81" s="147"/>
      <c r="AE81" s="147"/>
      <c r="AF81" s="147"/>
      <c r="AG81" s="147" t="s">
        <v>187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67" t="s">
        <v>119</v>
      </c>
      <c r="B82" s="168" t="s">
        <v>82</v>
      </c>
      <c r="C82" s="188" t="s">
        <v>83</v>
      </c>
      <c r="D82" s="169"/>
      <c r="E82" s="170"/>
      <c r="F82" s="171"/>
      <c r="G82" s="172">
        <f>SUMIF(AG83:AG94,"&lt;&gt;NOR",G83:G94)</f>
        <v>0</v>
      </c>
      <c r="H82" s="166"/>
      <c r="I82" s="166">
        <f>SUM(I83:I94)</f>
        <v>0</v>
      </c>
      <c r="J82" s="166"/>
      <c r="K82" s="166">
        <f>SUM(K83:K94)</f>
        <v>0</v>
      </c>
      <c r="L82" s="166"/>
      <c r="M82" s="166">
        <f>SUM(M83:M94)</f>
        <v>0</v>
      </c>
      <c r="N82" s="165"/>
      <c r="O82" s="165">
        <f>SUM(O83:O94)</f>
        <v>0.77</v>
      </c>
      <c r="P82" s="165"/>
      <c r="Q82" s="165">
        <f>SUM(Q83:Q94)</f>
        <v>0</v>
      </c>
      <c r="R82" s="166"/>
      <c r="S82" s="166"/>
      <c r="T82" s="166"/>
      <c r="U82" s="166"/>
      <c r="V82" s="166">
        <f>SUM(V83:V94)</f>
        <v>40.04</v>
      </c>
      <c r="W82" s="166"/>
      <c r="X82" s="166"/>
      <c r="Y82" s="166"/>
      <c r="AG82" t="s">
        <v>120</v>
      </c>
    </row>
    <row r="83" spans="1:60" outlineLevel="1" x14ac:dyDescent="0.2">
      <c r="A83" s="174">
        <v>38</v>
      </c>
      <c r="B83" s="175" t="s">
        <v>236</v>
      </c>
      <c r="C83" s="189" t="s">
        <v>237</v>
      </c>
      <c r="D83" s="176" t="s">
        <v>123</v>
      </c>
      <c r="E83" s="177">
        <v>28.24</v>
      </c>
      <c r="F83" s="178"/>
      <c r="G83" s="179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1.6000000000000001E-4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124</v>
      </c>
      <c r="T83" s="158" t="s">
        <v>124</v>
      </c>
      <c r="U83" s="158">
        <v>0.05</v>
      </c>
      <c r="V83" s="158">
        <f>ROUND(E83*U83,2)</f>
        <v>1.41</v>
      </c>
      <c r="W83" s="158"/>
      <c r="X83" s="158" t="s">
        <v>125</v>
      </c>
      <c r="Y83" s="158" t="s">
        <v>126</v>
      </c>
      <c r="Z83" s="147"/>
      <c r="AA83" s="147"/>
      <c r="AB83" s="147"/>
      <c r="AC83" s="147"/>
      <c r="AD83" s="147"/>
      <c r="AE83" s="147"/>
      <c r="AF83" s="147"/>
      <c r="AG83" s="147" t="s">
        <v>127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4" t="s">
        <v>238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134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90" t="s">
        <v>144</v>
      </c>
      <c r="D85" s="160"/>
      <c r="E85" s="161">
        <v>24.64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129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0" t="s">
        <v>239</v>
      </c>
      <c r="D86" s="160"/>
      <c r="E86" s="161">
        <v>3.6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129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4">
        <v>39</v>
      </c>
      <c r="B87" s="175" t="s">
        <v>240</v>
      </c>
      <c r="C87" s="189" t="s">
        <v>241</v>
      </c>
      <c r="D87" s="176" t="s">
        <v>123</v>
      </c>
      <c r="E87" s="177">
        <v>28.24</v>
      </c>
      <c r="F87" s="178"/>
      <c r="G87" s="179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5.3499999999999997E-3</v>
      </c>
      <c r="O87" s="157">
        <f>ROUND(E87*N87,2)</f>
        <v>0.15</v>
      </c>
      <c r="P87" s="157">
        <v>0</v>
      </c>
      <c r="Q87" s="157">
        <f>ROUND(E87*P87,2)</f>
        <v>0</v>
      </c>
      <c r="R87" s="158"/>
      <c r="S87" s="158" t="s">
        <v>124</v>
      </c>
      <c r="T87" s="158" t="s">
        <v>124</v>
      </c>
      <c r="U87" s="158">
        <v>1.29</v>
      </c>
      <c r="V87" s="158">
        <f>ROUND(E87*U87,2)</f>
        <v>36.43</v>
      </c>
      <c r="W87" s="158"/>
      <c r="X87" s="158" t="s">
        <v>125</v>
      </c>
      <c r="Y87" s="158" t="s">
        <v>126</v>
      </c>
      <c r="Z87" s="147"/>
      <c r="AA87" s="147"/>
      <c r="AB87" s="147"/>
      <c r="AC87" s="147"/>
      <c r="AD87" s="147"/>
      <c r="AE87" s="147"/>
      <c r="AF87" s="147"/>
      <c r="AG87" s="147" t="s">
        <v>127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0" t="s">
        <v>144</v>
      </c>
      <c r="D88" s="160"/>
      <c r="E88" s="161">
        <v>24.64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129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239</v>
      </c>
      <c r="D89" s="160"/>
      <c r="E89" s="161">
        <v>3.6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129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40</v>
      </c>
      <c r="B90" s="175" t="s">
        <v>242</v>
      </c>
      <c r="C90" s="189" t="s">
        <v>243</v>
      </c>
      <c r="D90" s="176" t="s">
        <v>132</v>
      </c>
      <c r="E90" s="177">
        <v>8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6.6E-4</v>
      </c>
      <c r="O90" s="157">
        <f>ROUND(E90*N90,2)</f>
        <v>0.01</v>
      </c>
      <c r="P90" s="157">
        <v>0</v>
      </c>
      <c r="Q90" s="157">
        <f>ROUND(E90*P90,2)</f>
        <v>0</v>
      </c>
      <c r="R90" s="158"/>
      <c r="S90" s="158" t="s">
        <v>124</v>
      </c>
      <c r="T90" s="158" t="s">
        <v>124</v>
      </c>
      <c r="U90" s="158">
        <v>0.12</v>
      </c>
      <c r="V90" s="158">
        <f>ROUND(E90*U90,2)</f>
        <v>0.96</v>
      </c>
      <c r="W90" s="158"/>
      <c r="X90" s="158" t="s">
        <v>125</v>
      </c>
      <c r="Y90" s="158" t="s">
        <v>126</v>
      </c>
      <c r="Z90" s="147"/>
      <c r="AA90" s="147"/>
      <c r="AB90" s="147"/>
      <c r="AC90" s="147"/>
      <c r="AD90" s="147"/>
      <c r="AE90" s="147"/>
      <c r="AF90" s="147"/>
      <c r="AG90" s="147" t="s">
        <v>127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0" t="s">
        <v>244</v>
      </c>
      <c r="D91" s="160"/>
      <c r="E91" s="161">
        <v>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129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41</v>
      </c>
      <c r="B92" s="175" t="s">
        <v>245</v>
      </c>
      <c r="C92" s="189" t="s">
        <v>246</v>
      </c>
      <c r="D92" s="176" t="s">
        <v>123</v>
      </c>
      <c r="E92" s="177">
        <v>31.628799999999998</v>
      </c>
      <c r="F92" s="178"/>
      <c r="G92" s="179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1.9429999999999999E-2</v>
      </c>
      <c r="O92" s="157">
        <f>ROUND(E92*N92,2)</f>
        <v>0.61</v>
      </c>
      <c r="P92" s="157">
        <v>0</v>
      </c>
      <c r="Q92" s="157">
        <f>ROUND(E92*P92,2)</f>
        <v>0</v>
      </c>
      <c r="R92" s="158" t="s">
        <v>230</v>
      </c>
      <c r="S92" s="158" t="s">
        <v>124</v>
      </c>
      <c r="T92" s="158" t="s">
        <v>124</v>
      </c>
      <c r="U92" s="158">
        <v>0</v>
      </c>
      <c r="V92" s="158">
        <f>ROUND(E92*U92,2)</f>
        <v>0</v>
      </c>
      <c r="W92" s="158"/>
      <c r="X92" s="158" t="s">
        <v>231</v>
      </c>
      <c r="Y92" s="158" t="s">
        <v>126</v>
      </c>
      <c r="Z92" s="147"/>
      <c r="AA92" s="147"/>
      <c r="AB92" s="147"/>
      <c r="AC92" s="147"/>
      <c r="AD92" s="147"/>
      <c r="AE92" s="147"/>
      <c r="AF92" s="147"/>
      <c r="AG92" s="147" t="s">
        <v>232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90" t="s">
        <v>247</v>
      </c>
      <c r="D93" s="160"/>
      <c r="E93" s="161">
        <v>31.628799999999998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129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0">
        <v>42</v>
      </c>
      <c r="B94" s="181" t="s">
        <v>248</v>
      </c>
      <c r="C94" s="191" t="s">
        <v>249</v>
      </c>
      <c r="D94" s="182" t="s">
        <v>185</v>
      </c>
      <c r="E94" s="183">
        <v>0.77542999999999995</v>
      </c>
      <c r="F94" s="184"/>
      <c r="G94" s="185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124</v>
      </c>
      <c r="T94" s="158" t="s">
        <v>124</v>
      </c>
      <c r="U94" s="158">
        <v>1.5980000000000001</v>
      </c>
      <c r="V94" s="158">
        <f>ROUND(E94*U94,2)</f>
        <v>1.24</v>
      </c>
      <c r="W94" s="158"/>
      <c r="X94" s="158" t="s">
        <v>186</v>
      </c>
      <c r="Y94" s="158" t="s">
        <v>126</v>
      </c>
      <c r="Z94" s="147"/>
      <c r="AA94" s="147"/>
      <c r="AB94" s="147"/>
      <c r="AC94" s="147"/>
      <c r="AD94" s="147"/>
      <c r="AE94" s="147"/>
      <c r="AF94" s="147"/>
      <c r="AG94" s="147" t="s">
        <v>187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167" t="s">
        <v>119</v>
      </c>
      <c r="B95" s="168" t="s">
        <v>84</v>
      </c>
      <c r="C95" s="188" t="s">
        <v>85</v>
      </c>
      <c r="D95" s="169"/>
      <c r="E95" s="170"/>
      <c r="F95" s="171"/>
      <c r="G95" s="172">
        <f>SUMIF(AG96:AG105,"&lt;&gt;NOR",G96:G105)</f>
        <v>0</v>
      </c>
      <c r="H95" s="166"/>
      <c r="I95" s="166">
        <f>SUM(I96:I105)</f>
        <v>0</v>
      </c>
      <c r="J95" s="166"/>
      <c r="K95" s="166">
        <f>SUM(K96:K105)</f>
        <v>0</v>
      </c>
      <c r="L95" s="166"/>
      <c r="M95" s="166">
        <f>SUM(M96:M105)</f>
        <v>0</v>
      </c>
      <c r="N95" s="165"/>
      <c r="O95" s="165">
        <f>SUM(O96:O105)</f>
        <v>0</v>
      </c>
      <c r="P95" s="165"/>
      <c r="Q95" s="165">
        <f>SUM(Q96:Q105)</f>
        <v>0.01</v>
      </c>
      <c r="R95" s="166"/>
      <c r="S95" s="166"/>
      <c r="T95" s="166"/>
      <c r="U95" s="166"/>
      <c r="V95" s="166">
        <f>SUM(V96:V105)</f>
        <v>1.4500000000000002</v>
      </c>
      <c r="W95" s="166"/>
      <c r="X95" s="166"/>
      <c r="Y95" s="166"/>
      <c r="AG95" t="s">
        <v>120</v>
      </c>
    </row>
    <row r="96" spans="1:60" outlineLevel="1" x14ac:dyDescent="0.2">
      <c r="A96" s="174">
        <v>43</v>
      </c>
      <c r="B96" s="175" t="s">
        <v>250</v>
      </c>
      <c r="C96" s="189" t="s">
        <v>251</v>
      </c>
      <c r="D96" s="176" t="s">
        <v>123</v>
      </c>
      <c r="E96" s="177">
        <v>16.611999999999998</v>
      </c>
      <c r="F96" s="178"/>
      <c r="G96" s="179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0</v>
      </c>
      <c r="O96" s="157">
        <f>ROUND(E96*N96,2)</f>
        <v>0</v>
      </c>
      <c r="P96" s="157">
        <v>8.9999999999999998E-4</v>
      </c>
      <c r="Q96" s="157">
        <f>ROUND(E96*P96,2)</f>
        <v>0.01</v>
      </c>
      <c r="R96" s="158"/>
      <c r="S96" s="158" t="s">
        <v>124</v>
      </c>
      <c r="T96" s="158" t="s">
        <v>124</v>
      </c>
      <c r="U96" s="158">
        <v>0.08</v>
      </c>
      <c r="V96" s="158">
        <f>ROUND(E96*U96,2)</f>
        <v>1.33</v>
      </c>
      <c r="W96" s="158"/>
      <c r="X96" s="158" t="s">
        <v>125</v>
      </c>
      <c r="Y96" s="158" t="s">
        <v>126</v>
      </c>
      <c r="Z96" s="147"/>
      <c r="AA96" s="147"/>
      <c r="AB96" s="147"/>
      <c r="AC96" s="147"/>
      <c r="AD96" s="147"/>
      <c r="AE96" s="147"/>
      <c r="AF96" s="147"/>
      <c r="AG96" s="147" t="s">
        <v>127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90" t="s">
        <v>147</v>
      </c>
      <c r="D97" s="160"/>
      <c r="E97" s="161">
        <v>7.8120000000000003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129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0" t="s">
        <v>156</v>
      </c>
      <c r="D98" s="160"/>
      <c r="E98" s="161">
        <v>8.8000000000000007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129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4">
        <v>44</v>
      </c>
      <c r="B99" s="175" t="s">
        <v>252</v>
      </c>
      <c r="C99" s="189" t="s">
        <v>253</v>
      </c>
      <c r="D99" s="176" t="s">
        <v>123</v>
      </c>
      <c r="E99" s="177">
        <v>11.8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3.5E-4</v>
      </c>
      <c r="O99" s="157">
        <f>ROUND(E99*N99,2)</f>
        <v>0</v>
      </c>
      <c r="P99" s="157">
        <v>0</v>
      </c>
      <c r="Q99" s="157">
        <f>ROUND(E99*P99,2)</f>
        <v>0</v>
      </c>
      <c r="R99" s="158"/>
      <c r="S99" s="158" t="s">
        <v>124</v>
      </c>
      <c r="T99" s="158" t="s">
        <v>124</v>
      </c>
      <c r="U99" s="158">
        <v>0.01</v>
      </c>
      <c r="V99" s="158">
        <f>ROUND(E99*U99,2)</f>
        <v>0.12</v>
      </c>
      <c r="W99" s="158"/>
      <c r="X99" s="158" t="s">
        <v>125</v>
      </c>
      <c r="Y99" s="158" t="s">
        <v>126</v>
      </c>
      <c r="Z99" s="147"/>
      <c r="AA99" s="147"/>
      <c r="AB99" s="147"/>
      <c r="AC99" s="147"/>
      <c r="AD99" s="147"/>
      <c r="AE99" s="147"/>
      <c r="AF99" s="147"/>
      <c r="AG99" s="147" t="s">
        <v>127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0" t="s">
        <v>170</v>
      </c>
      <c r="D100" s="160"/>
      <c r="E100" s="161">
        <v>11.8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129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4">
        <v>45</v>
      </c>
      <c r="B101" s="175" t="s">
        <v>254</v>
      </c>
      <c r="C101" s="189" t="s">
        <v>255</v>
      </c>
      <c r="D101" s="176" t="s">
        <v>123</v>
      </c>
      <c r="E101" s="177">
        <v>17.692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2.2000000000000001E-4</v>
      </c>
      <c r="O101" s="157">
        <f>ROUND(E101*N101,2)</f>
        <v>0</v>
      </c>
      <c r="P101" s="157">
        <v>0</v>
      </c>
      <c r="Q101" s="157">
        <f>ROUND(E101*P101,2)</f>
        <v>0</v>
      </c>
      <c r="R101" s="158"/>
      <c r="S101" s="158" t="s">
        <v>124</v>
      </c>
      <c r="T101" s="158" t="s">
        <v>194</v>
      </c>
      <c r="U101" s="158">
        <v>0</v>
      </c>
      <c r="V101" s="158">
        <f>ROUND(E101*U101,2)</f>
        <v>0</v>
      </c>
      <c r="W101" s="158"/>
      <c r="X101" s="158" t="s">
        <v>195</v>
      </c>
      <c r="Y101" s="158" t="s">
        <v>126</v>
      </c>
      <c r="Z101" s="147"/>
      <c r="AA101" s="147"/>
      <c r="AB101" s="147"/>
      <c r="AC101" s="147"/>
      <c r="AD101" s="147"/>
      <c r="AE101" s="147"/>
      <c r="AF101" s="147"/>
      <c r="AG101" s="147" t="s">
        <v>196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90" t="s">
        <v>256</v>
      </c>
      <c r="D102" s="160"/>
      <c r="E102" s="161">
        <v>8.8919999999999995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129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156</v>
      </c>
      <c r="D103" s="160"/>
      <c r="E103" s="161">
        <v>8.8000000000000007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129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4">
        <v>46</v>
      </c>
      <c r="B104" s="175" t="s">
        <v>257</v>
      </c>
      <c r="C104" s="189" t="s">
        <v>258</v>
      </c>
      <c r="D104" s="176" t="s">
        <v>123</v>
      </c>
      <c r="E104" s="177">
        <v>1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3.6999999999999999E-4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124</v>
      </c>
      <c r="T104" s="158" t="s">
        <v>194</v>
      </c>
      <c r="U104" s="158">
        <v>0</v>
      </c>
      <c r="V104" s="158">
        <f>ROUND(E104*U104,2)</f>
        <v>0</v>
      </c>
      <c r="W104" s="158"/>
      <c r="X104" s="158" t="s">
        <v>195</v>
      </c>
      <c r="Y104" s="158" t="s">
        <v>126</v>
      </c>
      <c r="Z104" s="147"/>
      <c r="AA104" s="147"/>
      <c r="AB104" s="147"/>
      <c r="AC104" s="147"/>
      <c r="AD104" s="147"/>
      <c r="AE104" s="147"/>
      <c r="AF104" s="147"/>
      <c r="AG104" s="147" t="s">
        <v>196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90" t="s">
        <v>259</v>
      </c>
      <c r="D105" s="160"/>
      <c r="E105" s="161">
        <v>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129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7" t="s">
        <v>119</v>
      </c>
      <c r="B106" s="168" t="s">
        <v>86</v>
      </c>
      <c r="C106" s="188" t="s">
        <v>87</v>
      </c>
      <c r="D106" s="169"/>
      <c r="E106" s="170"/>
      <c r="F106" s="171"/>
      <c r="G106" s="172">
        <f>SUMIF(AG107:AG113,"&lt;&gt;NOR",G107:G113)</f>
        <v>0</v>
      </c>
      <c r="H106" s="166"/>
      <c r="I106" s="166">
        <f>SUM(I107:I113)</f>
        <v>0</v>
      </c>
      <c r="J106" s="166"/>
      <c r="K106" s="166">
        <f>SUM(K107:K113)</f>
        <v>0</v>
      </c>
      <c r="L106" s="166"/>
      <c r="M106" s="166">
        <f>SUM(M107:M113)</f>
        <v>0</v>
      </c>
      <c r="N106" s="165"/>
      <c r="O106" s="165">
        <f>SUM(O107:O113)</f>
        <v>0</v>
      </c>
      <c r="P106" s="165"/>
      <c r="Q106" s="165">
        <f>SUM(Q107:Q113)</f>
        <v>0</v>
      </c>
      <c r="R106" s="166"/>
      <c r="S106" s="166"/>
      <c r="T106" s="166"/>
      <c r="U106" s="166"/>
      <c r="V106" s="166">
        <f>SUM(V107:V113)</f>
        <v>0</v>
      </c>
      <c r="W106" s="166"/>
      <c r="X106" s="166"/>
      <c r="Y106" s="166"/>
      <c r="AG106" t="s">
        <v>120</v>
      </c>
    </row>
    <row r="107" spans="1:60" ht="22.5" outlineLevel="1" x14ac:dyDescent="0.2">
      <c r="A107" s="180">
        <v>47</v>
      </c>
      <c r="B107" s="181" t="s">
        <v>260</v>
      </c>
      <c r="C107" s="191" t="s">
        <v>261</v>
      </c>
      <c r="D107" s="182" t="s">
        <v>204</v>
      </c>
      <c r="E107" s="183">
        <v>1</v>
      </c>
      <c r="F107" s="184"/>
      <c r="G107" s="185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164</v>
      </c>
      <c r="T107" s="158" t="s">
        <v>165</v>
      </c>
      <c r="U107" s="158">
        <v>0</v>
      </c>
      <c r="V107" s="158">
        <f>ROUND(E107*U107,2)</f>
        <v>0</v>
      </c>
      <c r="W107" s="158"/>
      <c r="X107" s="158" t="s">
        <v>125</v>
      </c>
      <c r="Y107" s="158" t="s">
        <v>126</v>
      </c>
      <c r="Z107" s="147"/>
      <c r="AA107" s="147"/>
      <c r="AB107" s="147"/>
      <c r="AC107" s="147"/>
      <c r="AD107" s="147"/>
      <c r="AE107" s="147"/>
      <c r="AF107" s="147"/>
      <c r="AG107" s="147" t="s">
        <v>127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4">
        <v>48</v>
      </c>
      <c r="B108" s="175" t="s">
        <v>262</v>
      </c>
      <c r="C108" s="189" t="s">
        <v>263</v>
      </c>
      <c r="D108" s="176" t="s">
        <v>204</v>
      </c>
      <c r="E108" s="177">
        <v>1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8"/>
      <c r="S108" s="158" t="s">
        <v>164</v>
      </c>
      <c r="T108" s="158" t="s">
        <v>165</v>
      </c>
      <c r="U108" s="158">
        <v>0</v>
      </c>
      <c r="V108" s="158">
        <f>ROUND(E108*U108,2)</f>
        <v>0</v>
      </c>
      <c r="W108" s="158"/>
      <c r="X108" s="158" t="s">
        <v>125</v>
      </c>
      <c r="Y108" s="158" t="s">
        <v>126</v>
      </c>
      <c r="Z108" s="147"/>
      <c r="AA108" s="147"/>
      <c r="AB108" s="147"/>
      <c r="AC108" s="147"/>
      <c r="AD108" s="147"/>
      <c r="AE108" s="147"/>
      <c r="AF108" s="147"/>
      <c r="AG108" s="147" t="s">
        <v>127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4" t="s">
        <v>264</v>
      </c>
      <c r="D109" s="255"/>
      <c r="E109" s="255"/>
      <c r="F109" s="255"/>
      <c r="G109" s="255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134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56" t="s">
        <v>265</v>
      </c>
      <c r="D110" s="257"/>
      <c r="E110" s="257"/>
      <c r="F110" s="257"/>
      <c r="G110" s="257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134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256" t="s">
        <v>266</v>
      </c>
      <c r="D111" s="257"/>
      <c r="E111" s="257"/>
      <c r="F111" s="257"/>
      <c r="G111" s="257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134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256" t="s">
        <v>267</v>
      </c>
      <c r="D112" s="257"/>
      <c r="E112" s="257"/>
      <c r="F112" s="257"/>
      <c r="G112" s="257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134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256" t="s">
        <v>268</v>
      </c>
      <c r="D113" s="257"/>
      <c r="E113" s="257"/>
      <c r="F113" s="257"/>
      <c r="G113" s="257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134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7" t="s">
        <v>119</v>
      </c>
      <c r="B114" s="168" t="s">
        <v>88</v>
      </c>
      <c r="C114" s="188" t="s">
        <v>89</v>
      </c>
      <c r="D114" s="169"/>
      <c r="E114" s="170"/>
      <c r="F114" s="171"/>
      <c r="G114" s="172">
        <f>SUMIF(AG115:AG119,"&lt;&gt;NOR",G115:G119)</f>
        <v>0</v>
      </c>
      <c r="H114" s="166"/>
      <c r="I114" s="166">
        <f>SUM(I115:I119)</f>
        <v>0</v>
      </c>
      <c r="J114" s="166"/>
      <c r="K114" s="166">
        <f>SUM(K115:K119)</f>
        <v>0</v>
      </c>
      <c r="L114" s="166"/>
      <c r="M114" s="166">
        <f>SUM(M115:M119)</f>
        <v>0</v>
      </c>
      <c r="N114" s="165"/>
      <c r="O114" s="165">
        <f>SUM(O115:O119)</f>
        <v>0</v>
      </c>
      <c r="P114" s="165"/>
      <c r="Q114" s="165">
        <f>SUM(Q115:Q119)</f>
        <v>0</v>
      </c>
      <c r="R114" s="166"/>
      <c r="S114" s="166"/>
      <c r="T114" s="166"/>
      <c r="U114" s="166"/>
      <c r="V114" s="166">
        <f>SUM(V115:V119)</f>
        <v>4.08</v>
      </c>
      <c r="W114" s="166"/>
      <c r="X114" s="166"/>
      <c r="Y114" s="166"/>
      <c r="AG114" t="s">
        <v>120</v>
      </c>
    </row>
    <row r="115" spans="1:60" outlineLevel="1" x14ac:dyDescent="0.2">
      <c r="A115" s="174">
        <v>49</v>
      </c>
      <c r="B115" s="175" t="s">
        <v>269</v>
      </c>
      <c r="C115" s="189" t="s">
        <v>270</v>
      </c>
      <c r="D115" s="176" t="s">
        <v>185</v>
      </c>
      <c r="E115" s="177">
        <v>2.8498700000000001</v>
      </c>
      <c r="F115" s="178"/>
      <c r="G115" s="179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8"/>
      <c r="S115" s="158" t="s">
        <v>124</v>
      </c>
      <c r="T115" s="158" t="s">
        <v>124</v>
      </c>
      <c r="U115" s="158">
        <v>0.49</v>
      </c>
      <c r="V115" s="158">
        <f>ROUND(E115*U115,2)</f>
        <v>1.4</v>
      </c>
      <c r="W115" s="158"/>
      <c r="X115" s="158" t="s">
        <v>271</v>
      </c>
      <c r="Y115" s="158" t="s">
        <v>126</v>
      </c>
      <c r="Z115" s="147"/>
      <c r="AA115" s="147"/>
      <c r="AB115" s="147"/>
      <c r="AC115" s="147"/>
      <c r="AD115" s="147"/>
      <c r="AE115" s="147"/>
      <c r="AF115" s="147"/>
      <c r="AG115" s="147" t="s">
        <v>272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4" t="s">
        <v>273</v>
      </c>
      <c r="D116" s="255"/>
      <c r="E116" s="255"/>
      <c r="F116" s="255"/>
      <c r="G116" s="255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134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0">
        <v>50</v>
      </c>
      <c r="B117" s="181" t="s">
        <v>274</v>
      </c>
      <c r="C117" s="191" t="s">
        <v>275</v>
      </c>
      <c r="D117" s="182" t="s">
        <v>185</v>
      </c>
      <c r="E117" s="183">
        <v>54.147550000000003</v>
      </c>
      <c r="F117" s="184"/>
      <c r="G117" s="185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8"/>
      <c r="S117" s="158" t="s">
        <v>124</v>
      </c>
      <c r="T117" s="158" t="s">
        <v>124</v>
      </c>
      <c r="U117" s="158">
        <v>0</v>
      </c>
      <c r="V117" s="158">
        <f>ROUND(E117*U117,2)</f>
        <v>0</v>
      </c>
      <c r="W117" s="158"/>
      <c r="X117" s="158" t="s">
        <v>271</v>
      </c>
      <c r="Y117" s="158" t="s">
        <v>126</v>
      </c>
      <c r="Z117" s="147"/>
      <c r="AA117" s="147"/>
      <c r="AB117" s="147"/>
      <c r="AC117" s="147"/>
      <c r="AD117" s="147"/>
      <c r="AE117" s="147"/>
      <c r="AF117" s="147"/>
      <c r="AG117" s="147" t="s">
        <v>272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0">
        <v>51</v>
      </c>
      <c r="B118" s="181" t="s">
        <v>276</v>
      </c>
      <c r="C118" s="191" t="s">
        <v>277</v>
      </c>
      <c r="D118" s="182" t="s">
        <v>185</v>
      </c>
      <c r="E118" s="183">
        <v>2.8498700000000001</v>
      </c>
      <c r="F118" s="184"/>
      <c r="G118" s="185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124</v>
      </c>
      <c r="T118" s="158" t="s">
        <v>124</v>
      </c>
      <c r="U118" s="158">
        <v>0.94199999999999995</v>
      </c>
      <c r="V118" s="158">
        <f>ROUND(E118*U118,2)</f>
        <v>2.68</v>
      </c>
      <c r="W118" s="158"/>
      <c r="X118" s="158" t="s">
        <v>271</v>
      </c>
      <c r="Y118" s="158" t="s">
        <v>126</v>
      </c>
      <c r="Z118" s="147"/>
      <c r="AA118" s="147"/>
      <c r="AB118" s="147"/>
      <c r="AC118" s="147"/>
      <c r="AD118" s="147"/>
      <c r="AE118" s="147"/>
      <c r="AF118" s="147"/>
      <c r="AG118" s="147" t="s">
        <v>272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80">
        <v>52</v>
      </c>
      <c r="B119" s="181" t="s">
        <v>278</v>
      </c>
      <c r="C119" s="191" t="s">
        <v>279</v>
      </c>
      <c r="D119" s="182" t="s">
        <v>185</v>
      </c>
      <c r="E119" s="183">
        <v>2.8498700000000001</v>
      </c>
      <c r="F119" s="184"/>
      <c r="G119" s="185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124</v>
      </c>
      <c r="T119" s="158" t="s">
        <v>124</v>
      </c>
      <c r="U119" s="158">
        <v>0</v>
      </c>
      <c r="V119" s="158">
        <f>ROUND(E119*U119,2)</f>
        <v>0</v>
      </c>
      <c r="W119" s="158"/>
      <c r="X119" s="158" t="s">
        <v>271</v>
      </c>
      <c r="Y119" s="158" t="s">
        <v>126</v>
      </c>
      <c r="Z119" s="147"/>
      <c r="AA119" s="147"/>
      <c r="AB119" s="147"/>
      <c r="AC119" s="147"/>
      <c r="AD119" s="147"/>
      <c r="AE119" s="147"/>
      <c r="AF119" s="147"/>
      <c r="AG119" s="147" t="s">
        <v>272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7" t="s">
        <v>119</v>
      </c>
      <c r="B120" s="168" t="s">
        <v>91</v>
      </c>
      <c r="C120" s="188" t="s">
        <v>29</v>
      </c>
      <c r="D120" s="169"/>
      <c r="E120" s="170"/>
      <c r="F120" s="171"/>
      <c r="G120" s="172">
        <f>SUMIF(AG121:AG126,"&lt;&gt;NOR",G121:G126)</f>
        <v>0</v>
      </c>
      <c r="H120" s="166"/>
      <c r="I120" s="166">
        <f>SUM(I121:I126)</f>
        <v>0</v>
      </c>
      <c r="J120" s="166"/>
      <c r="K120" s="166">
        <f>SUM(K121:K126)</f>
        <v>0</v>
      </c>
      <c r="L120" s="166"/>
      <c r="M120" s="166">
        <f>SUM(M121:M126)</f>
        <v>0</v>
      </c>
      <c r="N120" s="165"/>
      <c r="O120" s="165">
        <f>SUM(O121:O126)</f>
        <v>0</v>
      </c>
      <c r="P120" s="165"/>
      <c r="Q120" s="165">
        <f>SUM(Q121:Q126)</f>
        <v>0</v>
      </c>
      <c r="R120" s="166"/>
      <c r="S120" s="166"/>
      <c r="T120" s="166"/>
      <c r="U120" s="166"/>
      <c r="V120" s="166">
        <f>SUM(V121:V126)</f>
        <v>0</v>
      </c>
      <c r="W120" s="166"/>
      <c r="X120" s="166"/>
      <c r="Y120" s="166"/>
      <c r="AG120" t="s">
        <v>120</v>
      </c>
    </row>
    <row r="121" spans="1:60" outlineLevel="1" x14ac:dyDescent="0.2">
      <c r="A121" s="174">
        <v>53</v>
      </c>
      <c r="B121" s="175" t="s">
        <v>280</v>
      </c>
      <c r="C121" s="189" t="s">
        <v>281</v>
      </c>
      <c r="D121" s="176" t="s">
        <v>282</v>
      </c>
      <c r="E121" s="177">
        <v>1</v>
      </c>
      <c r="F121" s="178"/>
      <c r="G121" s="179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8"/>
      <c r="S121" s="158" t="s">
        <v>124</v>
      </c>
      <c r="T121" s="158" t="s">
        <v>165</v>
      </c>
      <c r="U121" s="158">
        <v>0</v>
      </c>
      <c r="V121" s="158">
        <f>ROUND(E121*U121,2)</f>
        <v>0</v>
      </c>
      <c r="W121" s="158"/>
      <c r="X121" s="158" t="s">
        <v>283</v>
      </c>
      <c r="Y121" s="158" t="s">
        <v>126</v>
      </c>
      <c r="Z121" s="147"/>
      <c r="AA121" s="147"/>
      <c r="AB121" s="147"/>
      <c r="AC121" s="147"/>
      <c r="AD121" s="147"/>
      <c r="AE121" s="147"/>
      <c r="AF121" s="147"/>
      <c r="AG121" s="147" t="s">
        <v>284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4" t="s">
        <v>285</v>
      </c>
      <c r="D122" s="255"/>
      <c r="E122" s="255"/>
      <c r="F122" s="255"/>
      <c r="G122" s="255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134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54</v>
      </c>
      <c r="B123" s="175" t="s">
        <v>286</v>
      </c>
      <c r="C123" s="189" t="s">
        <v>287</v>
      </c>
      <c r="D123" s="176" t="s">
        <v>282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124</v>
      </c>
      <c r="T123" s="158" t="s">
        <v>165</v>
      </c>
      <c r="U123" s="158">
        <v>0</v>
      </c>
      <c r="V123" s="158">
        <f>ROUND(E123*U123,2)</f>
        <v>0</v>
      </c>
      <c r="W123" s="158"/>
      <c r="X123" s="158" t="s">
        <v>283</v>
      </c>
      <c r="Y123" s="158" t="s">
        <v>126</v>
      </c>
      <c r="Z123" s="147"/>
      <c r="AA123" s="147"/>
      <c r="AB123" s="147"/>
      <c r="AC123" s="147"/>
      <c r="AD123" s="147"/>
      <c r="AE123" s="147"/>
      <c r="AF123" s="147"/>
      <c r="AG123" s="147" t="s">
        <v>284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4" t="s">
        <v>288</v>
      </c>
      <c r="D124" s="255"/>
      <c r="E124" s="255"/>
      <c r="F124" s="255"/>
      <c r="G124" s="255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134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3" t="s">
        <v>289</v>
      </c>
      <c r="D125" s="162"/>
      <c r="E125" s="163"/>
      <c r="F125" s="164"/>
      <c r="G125" s="164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134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256" t="s">
        <v>290</v>
      </c>
      <c r="D126" s="257"/>
      <c r="E126" s="257"/>
      <c r="F126" s="257"/>
      <c r="G126" s="257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134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3"/>
      <c r="B127" s="4"/>
      <c r="C127" s="194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v>12</v>
      </c>
      <c r="AF127">
        <v>21</v>
      </c>
      <c r="AG127" t="s">
        <v>105</v>
      </c>
    </row>
    <row r="128" spans="1:60" x14ac:dyDescent="0.2">
      <c r="A128" s="150"/>
      <c r="B128" s="151" t="s">
        <v>31</v>
      </c>
      <c r="C128" s="195"/>
      <c r="D128" s="152"/>
      <c r="E128" s="153"/>
      <c r="F128" s="153"/>
      <c r="G128" s="173">
        <f>G8+G13+G16+G30+G36+G38+G41+G49+G51+G59+G61+G69+G77+G82+G95+G106+G114+G120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f>SUMIF(L7:L126,AE127,G7:G126)</f>
        <v>0</v>
      </c>
      <c r="AF128">
        <f>SUMIF(L7:L126,AF127,G7:G126)</f>
        <v>0</v>
      </c>
      <c r="AG128" t="s">
        <v>291</v>
      </c>
    </row>
    <row r="129" spans="1:33" x14ac:dyDescent="0.2">
      <c r="A129" s="3"/>
      <c r="B129" s="4"/>
      <c r="C129" s="194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3"/>
      <c r="B130" s="4"/>
      <c r="C130" s="19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65" t="s">
        <v>292</v>
      </c>
      <c r="B131" s="265"/>
      <c r="C131" s="266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67"/>
      <c r="B132" s="268"/>
      <c r="C132" s="269"/>
      <c r="D132" s="268"/>
      <c r="E132" s="268"/>
      <c r="F132" s="268"/>
      <c r="G132" s="27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G132" t="s">
        <v>293</v>
      </c>
    </row>
    <row r="133" spans="1:33" x14ac:dyDescent="0.2">
      <c r="A133" s="271"/>
      <c r="B133" s="272"/>
      <c r="C133" s="273"/>
      <c r="D133" s="272"/>
      <c r="E133" s="272"/>
      <c r="F133" s="272"/>
      <c r="G133" s="27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71"/>
      <c r="B134" s="272"/>
      <c r="C134" s="273"/>
      <c r="D134" s="272"/>
      <c r="E134" s="272"/>
      <c r="F134" s="272"/>
      <c r="G134" s="27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71"/>
      <c r="B135" s="272"/>
      <c r="C135" s="273"/>
      <c r="D135" s="272"/>
      <c r="E135" s="272"/>
      <c r="F135" s="272"/>
      <c r="G135" s="27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75"/>
      <c r="B136" s="276"/>
      <c r="C136" s="277"/>
      <c r="D136" s="276"/>
      <c r="E136" s="276"/>
      <c r="F136" s="276"/>
      <c r="G136" s="27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3"/>
      <c r="B137" s="4"/>
      <c r="C137" s="194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C138" s="196"/>
      <c r="D138" s="10"/>
      <c r="AG138" t="s">
        <v>295</v>
      </c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4">
    <mergeCell ref="A131:C131"/>
    <mergeCell ref="A132:G136"/>
    <mergeCell ref="C12:G12"/>
    <mergeCell ref="C55:G55"/>
    <mergeCell ref="C71:G71"/>
    <mergeCell ref="C72:G72"/>
    <mergeCell ref="C109:G109"/>
    <mergeCell ref="A1:G1"/>
    <mergeCell ref="C2:G2"/>
    <mergeCell ref="C3:G3"/>
    <mergeCell ref="C4:G4"/>
    <mergeCell ref="C73:G73"/>
    <mergeCell ref="C74:G74"/>
    <mergeCell ref="C75:G75"/>
    <mergeCell ref="C76:G76"/>
    <mergeCell ref="C84:G84"/>
    <mergeCell ref="C124:G124"/>
    <mergeCell ref="C126:G126"/>
    <mergeCell ref="C110:G110"/>
    <mergeCell ref="C111:G111"/>
    <mergeCell ref="C112:G112"/>
    <mergeCell ref="C113:G113"/>
    <mergeCell ref="C116:G116"/>
    <mergeCell ref="C122:G122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Varianta B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Varianta B Pol'!Názvy_tisku</vt:lpstr>
      <vt:lpstr>oadresa</vt:lpstr>
      <vt:lpstr>Stavba!Objednatel</vt:lpstr>
      <vt:lpstr>Stavba!Objekt</vt:lpstr>
      <vt:lpstr>'SO 01 Varianta B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Rárová Renáta</cp:lastModifiedBy>
  <cp:lastPrinted>2019-03-19T12:27:02Z</cp:lastPrinted>
  <dcterms:created xsi:type="dcterms:W3CDTF">2009-04-08T07:15:50Z</dcterms:created>
  <dcterms:modified xsi:type="dcterms:W3CDTF">2025-01-06T15:31:46Z</dcterms:modified>
</cp:coreProperties>
</file>