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isk\Desktop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Stavební část'!$C$131:$K$326</definedName>
    <definedName name="_xlnm.Print_Area" localSheetId="1">'SO 01 - Stavební část'!$C$4:$J$76,'SO 01 - Stavební část'!$C$82:$J$113,'SO 01 - Stavební část'!$C$119:$K$326</definedName>
    <definedName name="_xlnm.Print_Titles" localSheetId="1">'SO 01 - Stavební část'!$131:$131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3"/>
  <c r="BH313"/>
  <c r="BG313"/>
  <c r="BF313"/>
  <c r="T313"/>
  <c r="R313"/>
  <c r="P313"/>
  <c r="BI312"/>
  <c r="BH312"/>
  <c r="BG312"/>
  <c r="BF312"/>
  <c r="T312"/>
  <c r="R312"/>
  <c r="P312"/>
  <c r="BI305"/>
  <c r="BH305"/>
  <c r="BG305"/>
  <c r="BF305"/>
  <c r="T305"/>
  <c r="R305"/>
  <c r="P305"/>
  <c r="BI303"/>
  <c r="BH303"/>
  <c r="BG303"/>
  <c r="BF303"/>
  <c r="T303"/>
  <c r="T302"/>
  <c r="R303"/>
  <c r="R302"/>
  <c r="P303"/>
  <c r="P302"/>
  <c r="BI301"/>
  <c r="BH301"/>
  <c r="BG301"/>
  <c r="BF301"/>
  <c r="T301"/>
  <c r="T300"/>
  <c r="R301"/>
  <c r="R300"/>
  <c r="P301"/>
  <c r="P300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129"/>
  <c r="J23"/>
  <c r="J18"/>
  <c r="E18"/>
  <c r="F129"/>
  <c r="J17"/>
  <c r="J12"/>
  <c r="J126"/>
  <c r="E7"/>
  <c r="E122"/>
  <c i="1" r="L90"/>
  <c r="AM90"/>
  <c r="AM89"/>
  <c r="L89"/>
  <c r="AM87"/>
  <c r="L87"/>
  <c r="L85"/>
  <c r="L84"/>
  <c i="2" r="BK313"/>
  <c r="BK312"/>
  <c r="BK305"/>
  <c r="J303"/>
  <c r="J301"/>
  <c r="BK299"/>
  <c r="BK298"/>
  <c r="BK295"/>
  <c r="BK294"/>
  <c r="BK279"/>
  <c r="J276"/>
  <c r="J274"/>
  <c r="J273"/>
  <c r="BK271"/>
  <c r="BK268"/>
  <c r="J266"/>
  <c r="BK263"/>
  <c r="BK261"/>
  <c r="BK260"/>
  <c r="J258"/>
  <c r="J256"/>
  <c r="J254"/>
  <c r="BK252"/>
  <c r="J250"/>
  <c r="BK248"/>
  <c r="J243"/>
  <c r="BK240"/>
  <c r="J238"/>
  <c r="BK234"/>
  <c r="J228"/>
  <c r="J224"/>
  <c r="J218"/>
  <c r="BK216"/>
  <c r="J214"/>
  <c r="J211"/>
  <c r="BK205"/>
  <c r="BK201"/>
  <c r="BK187"/>
  <c r="BK184"/>
  <c r="BK182"/>
  <c r="J177"/>
  <c r="BK173"/>
  <c r="J171"/>
  <c r="J169"/>
  <c r="J167"/>
  <c r="BK165"/>
  <c r="BK163"/>
  <c r="BK153"/>
  <c r="BK147"/>
  <c r="BK142"/>
  <c r="BK140"/>
  <c r="BK138"/>
  <c r="J136"/>
  <c r="J294"/>
  <c r="BK277"/>
  <c r="J275"/>
  <c r="BK273"/>
  <c r="J271"/>
  <c r="J268"/>
  <c r="BK266"/>
  <c r="J264"/>
  <c r="BK262"/>
  <c r="J260"/>
  <c r="BK258"/>
  <c r="BK256"/>
  <c r="BK254"/>
  <c r="J252"/>
  <c r="BK250"/>
  <c r="J248"/>
  <c r="BK243"/>
  <c r="J240"/>
  <c r="BK238"/>
  <c r="J234"/>
  <c r="BK230"/>
  <c r="BK227"/>
  <c r="J221"/>
  <c r="BK218"/>
  <c r="J216"/>
  <c r="BK214"/>
  <c r="BK211"/>
  <c r="J205"/>
  <c r="J201"/>
  <c r="J187"/>
  <c r="J184"/>
  <c r="J182"/>
  <c r="BK177"/>
  <c r="J173"/>
  <c r="BK171"/>
  <c r="BK169"/>
  <c r="BK167"/>
  <c r="J165"/>
  <c r="J163"/>
  <c r="J162"/>
  <c r="J155"/>
  <c r="J153"/>
  <c r="J147"/>
  <c r="J142"/>
  <c r="J140"/>
  <c r="J138"/>
  <c r="BK136"/>
  <c r="J313"/>
  <c r="J312"/>
  <c r="J305"/>
  <c r="BK303"/>
  <c r="BK301"/>
  <c r="J299"/>
  <c r="J298"/>
  <c r="J295"/>
  <c r="BK280"/>
  <c r="J279"/>
  <c r="J277"/>
  <c r="BK275"/>
  <c r="J272"/>
  <c r="J269"/>
  <c r="BK267"/>
  <c r="BK265"/>
  <c r="BK264"/>
  <c r="J262"/>
  <c r="J259"/>
  <c r="BK257"/>
  <c r="BK255"/>
  <c r="J253"/>
  <c r="BK251"/>
  <c r="BK249"/>
  <c r="J247"/>
  <c r="J241"/>
  <c r="J239"/>
  <c r="J236"/>
  <c r="BK232"/>
  <c r="J230"/>
  <c r="J227"/>
  <c r="BK221"/>
  <c r="BK220"/>
  <c r="J217"/>
  <c r="J215"/>
  <c r="BK213"/>
  <c r="BK210"/>
  <c r="BK203"/>
  <c r="J196"/>
  <c r="BK185"/>
  <c r="BK183"/>
  <c r="J179"/>
  <c r="J175"/>
  <c r="J172"/>
  <c r="BK170"/>
  <c r="J168"/>
  <c r="BK166"/>
  <c r="BK164"/>
  <c r="J154"/>
  <c r="BK150"/>
  <c r="BK143"/>
  <c r="BK141"/>
  <c r="J139"/>
  <c r="J137"/>
  <c r="BK135"/>
  <c r="J280"/>
  <c r="BK276"/>
  <c r="BK274"/>
  <c r="BK272"/>
  <c r="BK269"/>
  <c r="J267"/>
  <c r="J265"/>
  <c r="J263"/>
  <c r="J261"/>
  <c r="BK259"/>
  <c r="J257"/>
  <c r="J255"/>
  <c r="BK253"/>
  <c r="J251"/>
  <c r="J249"/>
  <c r="BK247"/>
  <c r="BK241"/>
  <c r="BK239"/>
  <c r="BK236"/>
  <c r="J232"/>
  <c r="BK228"/>
  <c r="BK224"/>
  <c r="J220"/>
  <c r="BK217"/>
  <c r="BK215"/>
  <c r="J213"/>
  <c r="J210"/>
  <c r="J203"/>
  <c r="BK196"/>
  <c r="J185"/>
  <c r="J183"/>
  <c r="BK179"/>
  <c r="BK175"/>
  <c r="BK172"/>
  <c r="J170"/>
  <c r="BK168"/>
  <c r="J166"/>
  <c r="J164"/>
  <c r="BK162"/>
  <c r="BK155"/>
  <c r="BK154"/>
  <c r="J150"/>
  <c r="J143"/>
  <c r="J141"/>
  <c r="BK139"/>
  <c r="BK137"/>
  <c r="J135"/>
  <c i="1" r="AS94"/>
  <c i="2" l="1" r="P134"/>
  <c r="R134"/>
  <c r="BK174"/>
  <c r="J174"/>
  <c r="J99"/>
  <c r="R174"/>
  <c r="T174"/>
  <c r="R178"/>
  <c r="BK186"/>
  <c r="J186"/>
  <c r="J101"/>
  <c r="R186"/>
  <c r="BK212"/>
  <c r="J212"/>
  <c r="J102"/>
  <c r="R212"/>
  <c r="BK219"/>
  <c r="J219"/>
  <c r="J103"/>
  <c r="R219"/>
  <c r="P223"/>
  <c r="T223"/>
  <c r="P229"/>
  <c r="T229"/>
  <c r="P278"/>
  <c r="T278"/>
  <c r="BK297"/>
  <c r="R297"/>
  <c r="BK304"/>
  <c r="J304"/>
  <c r="J112"/>
  <c r="R304"/>
  <c r="BK134"/>
  <c r="J134"/>
  <c r="J98"/>
  <c r="T134"/>
  <c r="P174"/>
  <c r="BK178"/>
  <c r="J178"/>
  <c r="J100"/>
  <c r="P178"/>
  <c r="T178"/>
  <c r="P186"/>
  <c r="T186"/>
  <c r="P212"/>
  <c r="T212"/>
  <c r="P219"/>
  <c r="T219"/>
  <c r="BK223"/>
  <c r="J223"/>
  <c r="J105"/>
  <c r="R223"/>
  <c r="BK229"/>
  <c r="J229"/>
  <c r="J106"/>
  <c r="R229"/>
  <c r="BK278"/>
  <c r="J278"/>
  <c r="J107"/>
  <c r="R278"/>
  <c r="P297"/>
  <c r="T297"/>
  <c r="P304"/>
  <c r="T304"/>
  <c r="BK300"/>
  <c r="J300"/>
  <c r="J110"/>
  <c r="BK302"/>
  <c r="J302"/>
  <c r="J111"/>
  <c r="J89"/>
  <c r="J92"/>
  <c r="BE135"/>
  <c r="BE137"/>
  <c r="BE140"/>
  <c r="BE143"/>
  <c r="BE153"/>
  <c r="BE155"/>
  <c r="BE163"/>
  <c r="BE166"/>
  <c r="BE168"/>
  <c r="BE170"/>
  <c r="BE171"/>
  <c r="BE173"/>
  <c r="BE175"/>
  <c r="BE179"/>
  <c r="BE182"/>
  <c r="BE185"/>
  <c r="BE187"/>
  <c r="BE210"/>
  <c r="BE211"/>
  <c r="BE213"/>
  <c r="BE215"/>
  <c r="BE216"/>
  <c r="BE217"/>
  <c r="BE220"/>
  <c r="BE221"/>
  <c r="BE227"/>
  <c r="BE234"/>
  <c r="BE236"/>
  <c r="BE240"/>
  <c r="BE241"/>
  <c r="BE248"/>
  <c r="BE249"/>
  <c r="BE253"/>
  <c r="BE255"/>
  <c r="BE257"/>
  <c r="BE258"/>
  <c r="BE259"/>
  <c r="BE261"/>
  <c r="BE263"/>
  <c r="BE265"/>
  <c r="BE268"/>
  <c r="BE271"/>
  <c r="BE272"/>
  <c r="BE275"/>
  <c r="BE279"/>
  <c r="E85"/>
  <c r="F92"/>
  <c r="BE136"/>
  <c r="BE138"/>
  <c r="BE139"/>
  <c r="BE141"/>
  <c r="BE142"/>
  <c r="BE147"/>
  <c r="BE150"/>
  <c r="BE154"/>
  <c r="BE162"/>
  <c r="BE164"/>
  <c r="BE165"/>
  <c r="BE167"/>
  <c r="BE169"/>
  <c r="BE172"/>
  <c r="BE177"/>
  <c r="BE183"/>
  <c r="BE184"/>
  <c r="BE196"/>
  <c r="BE201"/>
  <c r="BE203"/>
  <c r="BE205"/>
  <c r="BE214"/>
  <c r="BE218"/>
  <c r="BE224"/>
  <c r="BE228"/>
  <c r="BE230"/>
  <c r="BE232"/>
  <c r="BE238"/>
  <c r="BE239"/>
  <c r="BE243"/>
  <c r="BE247"/>
  <c r="BE250"/>
  <c r="BE251"/>
  <c r="BE252"/>
  <c r="BE254"/>
  <c r="BE256"/>
  <c r="BE260"/>
  <c r="BE262"/>
  <c r="BE264"/>
  <c r="BE266"/>
  <c r="BE267"/>
  <c r="BE269"/>
  <c r="BE273"/>
  <c r="BE274"/>
  <c r="BE276"/>
  <c r="BE277"/>
  <c r="BE280"/>
  <c r="BE294"/>
  <c r="BE295"/>
  <c r="BE298"/>
  <c r="BE299"/>
  <c r="BE301"/>
  <c r="BE303"/>
  <c r="BE305"/>
  <c r="BE312"/>
  <c r="BE313"/>
  <c r="F35"/>
  <c i="1" r="BB95"/>
  <c r="BB94"/>
  <c r="W31"/>
  <c i="2" r="F34"/>
  <c i="1" r="BA95"/>
  <c r="BA94"/>
  <c r="W30"/>
  <c i="2" r="F37"/>
  <c i="1" r="BD95"/>
  <c r="BD94"/>
  <c r="W33"/>
  <c i="2" r="F36"/>
  <c i="1" r="BC95"/>
  <c r="BC94"/>
  <c r="W32"/>
  <c i="2" r="J34"/>
  <c i="1" r="AW95"/>
  <c i="2" l="1" r="T296"/>
  <c r="R222"/>
  <c r="P222"/>
  <c r="R133"/>
  <c r="P296"/>
  <c r="T133"/>
  <c r="R296"/>
  <c r="BK296"/>
  <c r="J296"/>
  <c r="J108"/>
  <c r="T222"/>
  <c r="P133"/>
  <c r="P132"/>
  <c i="1" r="AU95"/>
  <c i="2" r="BK222"/>
  <c r="J222"/>
  <c r="J104"/>
  <c r="J297"/>
  <c r="J109"/>
  <c r="BK133"/>
  <c r="J133"/>
  <c r="J97"/>
  <c i="1" r="AX94"/>
  <c i="2" r="J33"/>
  <c i="1" r="AV95"/>
  <c r="AT95"/>
  <c r="AU94"/>
  <c r="AW94"/>
  <c r="AK30"/>
  <c r="AY94"/>
  <c i="2" r="F33"/>
  <c i="1" r="AZ95"/>
  <c r="AZ94"/>
  <c r="W29"/>
  <c i="2" l="1" r="T132"/>
  <c r="R132"/>
  <c r="BK132"/>
  <c r="J132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<sst xmlns="http://schemas.openxmlformats.org/spreadsheetml/2006/main">
  <si>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</si>
  <si>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</si>
  <si>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</si>
  <si>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</si>
  <si>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</si>
  <si>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{eeb6e54e-6e47-47e0-b07e-de1a9ccf57c6}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</si>
  <si>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</si>
  <si>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</si>
  <si>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</si>
  <si>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</si>
  <si>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</si>
  <si>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</si>
  <si>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</si>
  <si>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</si>
  <si>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</si>
  <si>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</si>
  <si>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</si>
  <si>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plotu kolem ZŠ Volgogradská 6B</t>
  </si>
  <si>
    <t>KSO:</t>
  </si>
  <si>
    <t>CC-CZ:</t>
  </si>
  <si>
    <t>Místo:</t>
  </si>
  <si>
    <t xml:space="preserve"> </t>
  </si>
  <si>
    <t>Datum:</t>
  </si>
  <si>
    <t>15. 2. 2022</t>
  </si>
  <si>
    <t>Zadavatel:</t>
  </si>
  <si>
    <t>IČ:</t>
  </si>
  <si>
    <t>Statutární město Ostrava, ÚMOb Ostrava-Jih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</si>
  <si>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</si>
  <si>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</si>
  <si>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</si>
  <si>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</si>
  <si>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</si>
  <si>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</si>
  <si>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</si>
  <si>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</si>
  <si>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</si>
  <si>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</si>
  <si>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</si>
  <si>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</si>
  <si>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</si>
  <si>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</si>
  <si>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</si>
  <si>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</si>
  <si>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</si>
  <si>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</si>
  <si>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</si>
  <si>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</si>
  <si>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</si>
  <si>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</si>
  <si>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</si>
  <si>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</si>
  <si>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</si>
  <si>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</si>
  <si>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</si>
  <si>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</si>
  <si>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</si>
  <si>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</si>
  <si>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</si>
  <si>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</si>
  <si>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</si>
  <si>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</si>
  <si>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</si>
  <si>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</si>
  <si>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</si>
  <si>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</si>
  <si>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</si>
  <si>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</si>
  <si>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</si>
  <si>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</si>
  <si>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</si>
  <si>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</si>
  <si>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</si>
  <si>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</si>
  <si>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</si>
  <si>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</si>
  <si>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</si>
  <si>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</si>
  <si>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</si>
  <si>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</si>
  <si>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</si>
  <si>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</si>
  <si>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</si>
  <si>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</si>
  <si>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</si>
  <si>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</si>
  <si>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</si>
  <si>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{86549c11-254e-46c1-b18e-9edf1880f431}</t>
  </si>
  <si>
    <t>2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</si>
  <si>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</si>
  <si>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</si>
  <si>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</si>
  <si>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</si>
  <si>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</si>
  <si>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</si>
  <si>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</si>
  <si>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</si>
  <si>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</si>
  <si>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</si>
  <si>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</si>
  <si>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</si>
  <si>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</si>
  <si>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</si>
  <si>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</si>
  <si>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</si>
  <si>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</si>
  <si>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</si>
  <si>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</si>
  <si>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</si>
  <si>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</si>
  <si>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</si>
  <si>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</si>
  <si>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</si>
  <si>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</si>
  <si>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</si>
  <si>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</si>
  <si>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</si>
  <si>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</si>
  <si>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</si>
  <si>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</si>
  <si>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</si>
  <si>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</si>
  <si>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</si>
  <si>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</si>
  <si>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</si>
  <si>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</si>
  <si>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</si>
  <si>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</si>
  <si>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</si>
  <si>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</si>
  <si>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</si>
  <si>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111212211</t>
  </si>
  <si>
    <t>Odstranění nevhodných dřevin do 100 m2 v do 1 m s odstraněním pařezů v rovině nebo svahu do 1:5</t>
  </si>
  <si>
    <t>m2</t>
  </si>
  <si>
    <t>CS ÚRS 2022 01</t>
  </si>
  <si>
    <t>4</t>
  </si>
  <si>
    <t>364903174</t>
  </si>
  <si>
    <t>112151012</t>
  </si>
  <si>
    <t>Volné kácení stromů s rozřezáním a odvětvením D kmene přes 200 do 300 mm</t>
  </si>
  <si>
    <t>kus</t>
  </si>
  <si>
    <t>1221371874</t>
  </si>
  <si>
    <t>3</t>
  </si>
  <si>
    <t>112151014</t>
  </si>
  <si>
    <t>Volné kácení stromů s rozřezáním a odvětvením D kmene přes 400 do 500 mm</t>
  </si>
  <si>
    <t>-613717734</t>
  </si>
  <si>
    <t>112251223</t>
  </si>
  <si>
    <t>Odstranění pařezů na svahu přes 1:2 do 1:1 odfrézováním hl přes 0,2 do 0,5 m</t>
  </si>
  <si>
    <t>CS ÚRS 2021 02</t>
  </si>
  <si>
    <t>224531970</t>
  </si>
  <si>
    <t>5</t>
  </si>
  <si>
    <t>113106123</t>
  </si>
  <si>
    <t>Rozebrání dlažeb ze zámkových dlaždic komunikací pro pěší ručně</t>
  </si>
  <si>
    <t>1848063292</t>
  </si>
  <si>
    <t>6</t>
  </si>
  <si>
    <t>119005151</t>
  </si>
  <si>
    <t>Vytyčení výsadeb s rozmístěním solitérních rostlin do 10 kusů</t>
  </si>
  <si>
    <t>-1162325360</t>
  </si>
  <si>
    <t>7</t>
  </si>
  <si>
    <t>119005153</t>
  </si>
  <si>
    <t>Vytyčení výsadeb s rozmístěním solitérních rostlin přes 10 přes 30 do 50 kusů</t>
  </si>
  <si>
    <t>-894327000</t>
  </si>
  <si>
    <t>8</t>
  </si>
  <si>
    <t>131111359</t>
  </si>
  <si>
    <t>Příplatek za vrtání v kamenité nebo kořeny prorostlé půdě</t>
  </si>
  <si>
    <t>m</t>
  </si>
  <si>
    <t>1861405577</t>
  </si>
  <si>
    <t>9</t>
  </si>
  <si>
    <t>131151343</t>
  </si>
  <si>
    <t>Vrtání jamek pro plotové sloupky D přes 200 do 300 mm strojně</t>
  </si>
  <si>
    <t>-1333145780</t>
  </si>
  <si>
    <t>VV</t>
  </si>
  <si>
    <t>123*0,8</t>
  </si>
  <si>
    <t>59*1,2</t>
  </si>
  <si>
    <t>Součet</t>
  </si>
  <si>
    <t>10</t>
  </si>
  <si>
    <t>131213701</t>
  </si>
  <si>
    <t>Hloubení nezapažených jam v soudržných horninách třídy těžitelnosti I skupiny 3 ručně</t>
  </si>
  <si>
    <t>m3</t>
  </si>
  <si>
    <t>1517870014</t>
  </si>
  <si>
    <t>betonový základ pro posuvnou bránu:</t>
  </si>
  <si>
    <t>1,6*1*0,5</t>
  </si>
  <si>
    <t>11</t>
  </si>
  <si>
    <t>132212131</t>
  </si>
  <si>
    <t>Hloubení nezapažených rýh šířky do 800 mm v soudržných horninách třídy těžitelnosti I skupiny 3 ručně</t>
  </si>
  <si>
    <t>1549037946</t>
  </si>
  <si>
    <t>rýha pro chráničku elektro:</t>
  </si>
  <si>
    <t>17*0,8*0,3</t>
  </si>
  <si>
    <t>12</t>
  </si>
  <si>
    <t>174111101</t>
  </si>
  <si>
    <t>Zásyp jam, šachet rýh nebo kolem objektů sypaninou se zhutněním ručně</t>
  </si>
  <si>
    <t>-2146686985</t>
  </si>
  <si>
    <t>13</t>
  </si>
  <si>
    <t>174211202</t>
  </si>
  <si>
    <t>Zásyp jam po pařezech D pařezů přes 300 do 500 mm ručně</t>
  </si>
  <si>
    <t>1686571238</t>
  </si>
  <si>
    <t>14</t>
  </si>
  <si>
    <t>181912111</t>
  </si>
  <si>
    <t>Úprava pláně v hornině třídy těžitelnosti I skupiny 3 bez zhutnění ručně</t>
  </si>
  <si>
    <t>-520125479</t>
  </si>
  <si>
    <t>délka plotu v š. 3m:</t>
  </si>
  <si>
    <t>427,05</t>
  </si>
  <si>
    <t>18,96</t>
  </si>
  <si>
    <t>14,65</t>
  </si>
  <si>
    <t>Mezisoučet</t>
  </si>
  <si>
    <t>460,66*3</t>
  </si>
  <si>
    <t>M</t>
  </si>
  <si>
    <t>10364101</t>
  </si>
  <si>
    <t xml:space="preserve">zemina pro terénní úpravy -  ornice</t>
  </si>
  <si>
    <t>t</t>
  </si>
  <si>
    <t>1740839432</t>
  </si>
  <si>
    <t>16</t>
  </si>
  <si>
    <t>183104311</t>
  </si>
  <si>
    <t>Kopání jamek pro výsadbu sazenic D 400 mm hl 600 mm v půdě nezabuřeněné zemina 1</t>
  </si>
  <si>
    <t>-1376686345</t>
  </si>
  <si>
    <t>17</t>
  </si>
  <si>
    <t>183104613</t>
  </si>
  <si>
    <t>Kopání jamek pro výsadbu sazenic D 600 mm hl 600 mm v půdě nezabuřeněné zemina 3</t>
  </si>
  <si>
    <t>-454460831</t>
  </si>
  <si>
    <t>18</t>
  </si>
  <si>
    <t>184004613</t>
  </si>
  <si>
    <t>Výsadba sazenic stromů v jutovém obalu do jamky D 500 mm hl 500 mm bal D přes 300 do 400 mm</t>
  </si>
  <si>
    <t>1485922493</t>
  </si>
  <si>
    <t>19</t>
  </si>
  <si>
    <t>184004614</t>
  </si>
  <si>
    <t>Výsadba sazenic stromů v jutovém obalu do jamky D 600 mm hl 600 mm bal D přes 400 do 500 mm</t>
  </si>
  <si>
    <t>-344104903</t>
  </si>
  <si>
    <t>20</t>
  </si>
  <si>
    <t>184004913</t>
  </si>
  <si>
    <t>Příplatek za donesení hlíny do jamky D 400 mm hl 600 mm</t>
  </si>
  <si>
    <t>-1720274107</t>
  </si>
  <si>
    <t>184004916</t>
  </si>
  <si>
    <t>Příplatek za donesení hlíny do jamky D 600 mm hl 600 mm</t>
  </si>
  <si>
    <t>-1716953233</t>
  </si>
  <si>
    <t>22</t>
  </si>
  <si>
    <t>ST01</t>
  </si>
  <si>
    <t>Ribes sanquineum "King Edward VII"</t>
  </si>
  <si>
    <t>1309959202</t>
  </si>
  <si>
    <t>23</t>
  </si>
  <si>
    <t>ST02</t>
  </si>
  <si>
    <t>Fraxinus angustifolia "Raywood"</t>
  </si>
  <si>
    <t>1055688638</t>
  </si>
  <si>
    <t>24</t>
  </si>
  <si>
    <t>ST03</t>
  </si>
  <si>
    <t>Acer cappadocicum "Aureum"</t>
  </si>
  <si>
    <t>487276337</t>
  </si>
  <si>
    <t>25</t>
  </si>
  <si>
    <t>184818232</t>
  </si>
  <si>
    <t>Ochrana kmene průměru přes 300 do 500 mm bedněním výšky do 2 m</t>
  </si>
  <si>
    <t>1361121619</t>
  </si>
  <si>
    <t>26</t>
  </si>
  <si>
    <t>184818233</t>
  </si>
  <si>
    <t>Ochrana kmene průměru přes 500 do 700 mm bedněním výšky do 2 m</t>
  </si>
  <si>
    <t>792378424</t>
  </si>
  <si>
    <t>Zakládání</t>
  </si>
  <si>
    <t>27</t>
  </si>
  <si>
    <t>275313711</t>
  </si>
  <si>
    <t>Základové patky z betonu tř. C 20/25</t>
  </si>
  <si>
    <t>-77389589</t>
  </si>
  <si>
    <t>1*0,5*1,6</t>
  </si>
  <si>
    <t>28</t>
  </si>
  <si>
    <t>CH</t>
  </si>
  <si>
    <t>Položení betonového překladu pro ochranu potrubí plynu (předpoklad např. podhrabové desky naležato v zemině)</t>
  </si>
  <si>
    <t>kpl</t>
  </si>
  <si>
    <t>-1543336641</t>
  </si>
  <si>
    <t>Komunikace pozemní</t>
  </si>
  <si>
    <t>29</t>
  </si>
  <si>
    <t>564241112</t>
  </si>
  <si>
    <t>Podklad nebo podsyp ze štěrkopísku ŠP tl 130 mm</t>
  </si>
  <si>
    <t>635971388</t>
  </si>
  <si>
    <t>oprava dlažby v místě branky:</t>
  </si>
  <si>
    <t>30</t>
  </si>
  <si>
    <t>596211110</t>
  </si>
  <si>
    <t>Kladení zámkové dlažby komunikací pro pěší tl 60 mm skupiny A pl do 50 m2</t>
  </si>
  <si>
    <t>1316940182</t>
  </si>
  <si>
    <t>31</t>
  </si>
  <si>
    <t>59245015</t>
  </si>
  <si>
    <t>dlažba zámková tvaru I 200x165x60mm přírodní</t>
  </si>
  <si>
    <t>-1093618637</t>
  </si>
  <si>
    <t>32</t>
  </si>
  <si>
    <t>916231112</t>
  </si>
  <si>
    <t>Osazení chodníkového obrubníku betonového ležatého bez boční opěry do lože z betonu prostého</t>
  </si>
  <si>
    <t>1687351351</t>
  </si>
  <si>
    <t>33</t>
  </si>
  <si>
    <t>59217018</t>
  </si>
  <si>
    <t>obrubník betonový chodníkový 1000x80x200mm</t>
  </si>
  <si>
    <t>-60963220</t>
  </si>
  <si>
    <t>Ostatní konstrukce a práce, bourání</t>
  </si>
  <si>
    <t>34</t>
  </si>
  <si>
    <t>949101112</t>
  </si>
  <si>
    <t>Lešení pomocné pro objekty pozemních staveb s lešeňovou podlahou v přes 1,9 do 3,5 m zatížení do 150 kg/m2</t>
  </si>
  <si>
    <t>181907777</t>
  </si>
  <si>
    <t>pro opravu oplocení kolem hřiště:</t>
  </si>
  <si>
    <t>(26,8+21,2)*2*2</t>
  </si>
  <si>
    <t>u vyšších plotových dílců hlavního plotu:</t>
  </si>
  <si>
    <t>1-2:</t>
  </si>
  <si>
    <t>53,62*2*2</t>
  </si>
  <si>
    <t>2-3:</t>
  </si>
  <si>
    <t>(147,89-53,62)*2*2</t>
  </si>
  <si>
    <t>35</t>
  </si>
  <si>
    <t>966071711</t>
  </si>
  <si>
    <t>Bourání sloupků a vzpěr plotových ocelových do 2,5 m zabetonovaných</t>
  </si>
  <si>
    <t>-1522889775</t>
  </si>
  <si>
    <t>cca á 3,5m:</t>
  </si>
  <si>
    <t>460,066/3,5</t>
  </si>
  <si>
    <t xml:space="preserve">zaokr. </t>
  </si>
  <si>
    <t>132</t>
  </si>
  <si>
    <t>36</t>
  </si>
  <si>
    <t>966071823</t>
  </si>
  <si>
    <t>Rozebrání oplocení z drátěného pletiva se čtvercovými oky v přes 2,0 do 4,0 m</t>
  </si>
  <si>
    <t>-1725444125</t>
  </si>
  <si>
    <t>26,8+21,2</t>
  </si>
  <si>
    <t>37</t>
  </si>
  <si>
    <t>966071832</t>
  </si>
  <si>
    <t>Rozebrání ostnatého drátu v přes 2,0 m</t>
  </si>
  <si>
    <t>-1772533683</t>
  </si>
  <si>
    <t>(26,8+21,2)*2</t>
  </si>
  <si>
    <t>38</t>
  </si>
  <si>
    <t>966072811</t>
  </si>
  <si>
    <t>Rozebrání rámového oplocení na ocelové sloupky v přes 1 do 2 m</t>
  </si>
  <si>
    <t>1479408199</t>
  </si>
  <si>
    <t>460,066</t>
  </si>
  <si>
    <t>přidání výměry za vyšší plot:</t>
  </si>
  <si>
    <t>147,89</t>
  </si>
  <si>
    <t>39</t>
  </si>
  <si>
    <t>966073811</t>
  </si>
  <si>
    <t>Rozebrání vrat a vrátek k oplocení pl přes 4 do 6 m2</t>
  </si>
  <si>
    <t>728572849</t>
  </si>
  <si>
    <t>40</t>
  </si>
  <si>
    <t>966073813</t>
  </si>
  <si>
    <t>Rozebrání vrat a vrátek k oplocení pl přes 10 do 20 m2</t>
  </si>
  <si>
    <t>-932069608</t>
  </si>
  <si>
    <t>997</t>
  </si>
  <si>
    <t>Přesun sutě</t>
  </si>
  <si>
    <t>41</t>
  </si>
  <si>
    <t>997013111</t>
  </si>
  <si>
    <t>Vnitrostaveništní doprava suti a vybouraných hmot pro budovy v do 6 m s použitím mechanizace</t>
  </si>
  <si>
    <t>-573751029</t>
  </si>
  <si>
    <t>42</t>
  </si>
  <si>
    <t>997013219</t>
  </si>
  <si>
    <t>Příplatek k vnitrostaveništní dopravě suti a vybouraných hmot za zvětšenou dopravu suti ZKD 10 m</t>
  </si>
  <si>
    <t>-1375239703</t>
  </si>
  <si>
    <t>43</t>
  </si>
  <si>
    <t>997013501</t>
  </si>
  <si>
    <t>Odvoz suti a vybouraných hmot na skládku nebo meziskládku do 1 km se složením</t>
  </si>
  <si>
    <t>1243302947</t>
  </si>
  <si>
    <t>44</t>
  </si>
  <si>
    <t>997013509</t>
  </si>
  <si>
    <t>Příplatek k odvozu suti a vybouraných hmot na skládku ZKD 1 km přes 1 km</t>
  </si>
  <si>
    <t>1276892248</t>
  </si>
  <si>
    <t>45</t>
  </si>
  <si>
    <t>997013871</t>
  </si>
  <si>
    <t xml:space="preserve">Poplatek za uložení stavebního odpadu na recyklační skládce (skládkovné) směsného stavebního a demoličního kód odpadu  17 09 04</t>
  </si>
  <si>
    <t>1409726156</t>
  </si>
  <si>
    <t>46</t>
  </si>
  <si>
    <t>VŽŠ</t>
  </si>
  <si>
    <t>Výkup železného šrotu</t>
  </si>
  <si>
    <t>kg</t>
  </si>
  <si>
    <t>-960038467</t>
  </si>
  <si>
    <t>998</t>
  </si>
  <si>
    <t>Přesun hmot</t>
  </si>
  <si>
    <t>47</t>
  </si>
  <si>
    <t>998011001</t>
  </si>
  <si>
    <t>Přesun hmot pro budovy zděné v do 6 m</t>
  </si>
  <si>
    <t>256883685</t>
  </si>
  <si>
    <t>48</t>
  </si>
  <si>
    <t>998011014</t>
  </si>
  <si>
    <t>Příplatek k přesunu hmot pro budovy zděné za zvětšený přesun do 500 m</t>
  </si>
  <si>
    <t>-1334751471</t>
  </si>
  <si>
    <t>PSV</t>
  </si>
  <si>
    <t>Práce a dodávky PSV</t>
  </si>
  <si>
    <t>741</t>
  </si>
  <si>
    <t>Elektroinstalace - silnoproud</t>
  </si>
  <si>
    <t>49</t>
  </si>
  <si>
    <t>741110053</t>
  </si>
  <si>
    <t>Montáž trubka plastová ohebná D přes 35 mm uložená volně</t>
  </si>
  <si>
    <t>-403190569</t>
  </si>
  <si>
    <t>chránička - příprava pro elektrický přívod posuvné brány:</t>
  </si>
  <si>
    <t>50</t>
  </si>
  <si>
    <t>34571350</t>
  </si>
  <si>
    <t>trubka elektroinstalační ohebná dvouplášťová korugovaná (chránička) D 40mm, HDPE+LDPE</t>
  </si>
  <si>
    <t>-1355744319</t>
  </si>
  <si>
    <t>51</t>
  </si>
  <si>
    <t>998741101</t>
  </si>
  <si>
    <t>Přesun hmot tonážní pro silnoproud v objektech v do 6 m</t>
  </si>
  <si>
    <t>-1771759780</t>
  </si>
  <si>
    <t>767</t>
  </si>
  <si>
    <t>Konstrukce zámečnické</t>
  </si>
  <si>
    <t>52</t>
  </si>
  <si>
    <t>348401120</t>
  </si>
  <si>
    <t>Montáž oplocení ze strojového pletiva s napínacími dráty v do 1,6 m</t>
  </si>
  <si>
    <t>-500182629</t>
  </si>
  <si>
    <t>53</t>
  </si>
  <si>
    <t>348401140</t>
  </si>
  <si>
    <t>Montáž oplocení ze strojového pletiva s napínacími dráty v přes 2,0 do 4,0 m</t>
  </si>
  <si>
    <t>-1126069745</t>
  </si>
  <si>
    <t>54</t>
  </si>
  <si>
    <t>348401320</t>
  </si>
  <si>
    <t>Rozvinutí, montáž a napnutí ostnatého drátu</t>
  </si>
  <si>
    <t>-1094604996</t>
  </si>
  <si>
    <t>55</t>
  </si>
  <si>
    <t>15619100</t>
  </si>
  <si>
    <t>drát poplastovaný kruhový napínací 2,5/3,5mm</t>
  </si>
  <si>
    <t>-329269583</t>
  </si>
  <si>
    <t>(26,8+21,2)*8*1,2</t>
  </si>
  <si>
    <t>56</t>
  </si>
  <si>
    <t>15619200</t>
  </si>
  <si>
    <t>drát poplastovaný kruhový vázací 1,1/1,5mm</t>
  </si>
  <si>
    <t>1301876072</t>
  </si>
  <si>
    <t>57</t>
  </si>
  <si>
    <t>31324818</t>
  </si>
  <si>
    <t>drát ostnatý balení 100m zeleny poplast</t>
  </si>
  <si>
    <t>-1240464256</t>
  </si>
  <si>
    <t>58</t>
  </si>
  <si>
    <t>31327510</t>
  </si>
  <si>
    <t>pletivo drátěné plastifikované se čtvercovými oky 55/2,5mm v 1000mm</t>
  </si>
  <si>
    <t>-166722652</t>
  </si>
  <si>
    <t>59</t>
  </si>
  <si>
    <t>31327515</t>
  </si>
  <si>
    <t>pletivo drátěné plastifikované se čtvercovými oky 55/2,5mm v 2000mm</t>
  </si>
  <si>
    <t>-491180500</t>
  </si>
  <si>
    <t>(26,8+21,2)*1,2</t>
  </si>
  <si>
    <t>60</t>
  </si>
  <si>
    <t>338171123</t>
  </si>
  <si>
    <t>Osazování sloupků a vzpěr plotových ocelových v do 2,60 m se zabetonováním</t>
  </si>
  <si>
    <t>-1174700660</t>
  </si>
  <si>
    <t>84+39</t>
  </si>
  <si>
    <t>57+2</t>
  </si>
  <si>
    <t>61</t>
  </si>
  <si>
    <t>338171125</t>
  </si>
  <si>
    <t>Osazování sloupků a vzpěr plotových ocelových v do 2,60 m ukotvením k pevnému podkladu</t>
  </si>
  <si>
    <t>371757296</t>
  </si>
  <si>
    <t>62</t>
  </si>
  <si>
    <t>348101220</t>
  </si>
  <si>
    <t>Osazení vrat nebo vrátek k oplocení na ocelové sloupky pl přes 2 do 4 m2</t>
  </si>
  <si>
    <t>-1387787778</t>
  </si>
  <si>
    <t>63</t>
  </si>
  <si>
    <t>348101260</t>
  </si>
  <si>
    <t>Osazení vrat nebo vrátek k oplocení na ocelové sloupky pl přes 10 do 15 m2</t>
  </si>
  <si>
    <t>147212844</t>
  </si>
  <si>
    <t>64</t>
  </si>
  <si>
    <t>348172117</t>
  </si>
  <si>
    <t>Montáž vjezdových bran samonosných jednokřídlových pl přes 12 m2 do 15 m2</t>
  </si>
  <si>
    <t>1440698191</t>
  </si>
  <si>
    <t>65</t>
  </si>
  <si>
    <t>SO01</t>
  </si>
  <si>
    <t>Sloupek oplocení 60x40 d. 2850mm ZN+RAL 2002 vč. ucpávek</t>
  </si>
  <si>
    <t>-1141238151</t>
  </si>
  <si>
    <t>66</t>
  </si>
  <si>
    <t>SO02</t>
  </si>
  <si>
    <t>Sloupek oplocení 60x40 d. 2950mm ZN+RAL 2002 vč. ucpávek</t>
  </si>
  <si>
    <t>-1651828700</t>
  </si>
  <si>
    <t>67</t>
  </si>
  <si>
    <t>SO03</t>
  </si>
  <si>
    <t>Sloupek oplocení 60x40 s patkou 100x150x1,5mm d. 2350mm ZN+RAL 2002, kotven do asfaltového povrchu</t>
  </si>
  <si>
    <t>559199808</t>
  </si>
  <si>
    <t>68</t>
  </si>
  <si>
    <t>SO04</t>
  </si>
  <si>
    <t>Sloupek oplocení 100x100 d. 4250 mm ZN+RAL 2002 vč. ucpávek</t>
  </si>
  <si>
    <t>-729892955</t>
  </si>
  <si>
    <t>69</t>
  </si>
  <si>
    <t>SO05</t>
  </si>
  <si>
    <t>Sloupek oplocení 100x100 d. 3100 mm ZN+RAL 2002 vč. ucpávek</t>
  </si>
  <si>
    <t>2001236441</t>
  </si>
  <si>
    <t>70</t>
  </si>
  <si>
    <t>C1</t>
  </si>
  <si>
    <t>PVC čepička pro sloupek 60x40 mm</t>
  </si>
  <si>
    <t>-1465801676</t>
  </si>
  <si>
    <t>71</t>
  </si>
  <si>
    <t>C2</t>
  </si>
  <si>
    <t>PVC čepička pro sloupek 100x100 mm</t>
  </si>
  <si>
    <t>1671610899</t>
  </si>
  <si>
    <t>72</t>
  </si>
  <si>
    <t>PKK1</t>
  </si>
  <si>
    <t>Příchytka kovová koncová 100x100mm, RAL 6005</t>
  </si>
  <si>
    <t>194884436</t>
  </si>
  <si>
    <t>73</t>
  </si>
  <si>
    <t>PKP2</t>
  </si>
  <si>
    <t>Příchytka kovová průběžná 60x40mm, RAL 6005</t>
  </si>
  <si>
    <t>-724825807</t>
  </si>
  <si>
    <t>74</t>
  </si>
  <si>
    <t>PKR2</t>
  </si>
  <si>
    <t>Příchytka kovová rohová 60x40mm, RAL 6005</t>
  </si>
  <si>
    <t>1337705570</t>
  </si>
  <si>
    <t>75</t>
  </si>
  <si>
    <t>PKK2</t>
  </si>
  <si>
    <t>Příchytka kovová koncová 60x40mm, RAL 6005</t>
  </si>
  <si>
    <t>1245381358</t>
  </si>
  <si>
    <t>76</t>
  </si>
  <si>
    <t>DPD</t>
  </si>
  <si>
    <t>Držák podhrabové desky koncový kovový</t>
  </si>
  <si>
    <t>-522714990</t>
  </si>
  <si>
    <t>77</t>
  </si>
  <si>
    <t>SP</t>
  </si>
  <si>
    <t>Spojka panelu ZN + RAL 6005</t>
  </si>
  <si>
    <t>-664194783</t>
  </si>
  <si>
    <t>78</t>
  </si>
  <si>
    <t>2/Z</t>
  </si>
  <si>
    <t>Jednokřídlá samonosná posuvná brána 3500x2200 - spec. viz. výpis zám. výrobků</t>
  </si>
  <si>
    <t>745649683</t>
  </si>
  <si>
    <t>79</t>
  </si>
  <si>
    <t>3/Z</t>
  </si>
  <si>
    <t>Jednokřídlá branka 1000x2150 - spec. viz. výpis zám. výrobků</t>
  </si>
  <si>
    <t>-594158968</t>
  </si>
  <si>
    <t>80</t>
  </si>
  <si>
    <t>4/Z</t>
  </si>
  <si>
    <t>Dvoukřídlá brána 3250x3500 - spec. viz. výpis zám. výrobků</t>
  </si>
  <si>
    <t>667863208</t>
  </si>
  <si>
    <t>81</t>
  </si>
  <si>
    <t>5/Z</t>
  </si>
  <si>
    <t>Panel oplocení 420x2030 - spec. viz. výpis zám. výrobků</t>
  </si>
  <si>
    <t>1011730352</t>
  </si>
  <si>
    <t>82</t>
  </si>
  <si>
    <t>348121221</t>
  </si>
  <si>
    <t>Osazení podhrabových desek dl přes 2 do 3 m na ocelové plotové sloupky</t>
  </si>
  <si>
    <t>-1477268680</t>
  </si>
  <si>
    <t>83</t>
  </si>
  <si>
    <t>PSB.56230200</t>
  </si>
  <si>
    <t>Podhrabová deska 2500x50x250mm</t>
  </si>
  <si>
    <t>-895669999</t>
  </si>
  <si>
    <t>P</t>
  </si>
  <si>
    <t>Poznámka k položce:_x000d_
přírodní, hladký</t>
  </si>
  <si>
    <t>84</t>
  </si>
  <si>
    <t>348171152</t>
  </si>
  <si>
    <t>Montáž panelového svařovaného oplocení v přes 2,5 m</t>
  </si>
  <si>
    <t>644188993</t>
  </si>
  <si>
    <t>85</t>
  </si>
  <si>
    <t>767995102xx</t>
  </si>
  <si>
    <t>Výroba a montáž atypických kovových doplňků staveb - úprava plotového dílce</t>
  </si>
  <si>
    <t>853959426</t>
  </si>
  <si>
    <t>86</t>
  </si>
  <si>
    <t>DOPB</t>
  </si>
  <si>
    <t>Příplatek za montáž sloupku branky na stěnu budovy</t>
  </si>
  <si>
    <t>-215548093</t>
  </si>
  <si>
    <t>87</t>
  </si>
  <si>
    <t>PO1030</t>
  </si>
  <si>
    <t>Panel oplocení 1030/150-2500</t>
  </si>
  <si>
    <t>bm</t>
  </si>
  <si>
    <t>-911635791</t>
  </si>
  <si>
    <t>88</t>
  </si>
  <si>
    <t>PO2030</t>
  </si>
  <si>
    <t>Panel oplocení 2030/150-2500</t>
  </si>
  <si>
    <t>1675958342</t>
  </si>
  <si>
    <t>89</t>
  </si>
  <si>
    <t>PO2230</t>
  </si>
  <si>
    <t>Panel oplocení 2230/150-2500</t>
  </si>
  <si>
    <t>-9923125</t>
  </si>
  <si>
    <t>90</t>
  </si>
  <si>
    <t>998767101</t>
  </si>
  <si>
    <t>Přesun hmot tonážní pro zámečnické konstrukce v objektech v do 6 m</t>
  </si>
  <si>
    <t>-1559680165</t>
  </si>
  <si>
    <t>783</t>
  </si>
  <si>
    <t>Dokončovací práce - nátěry</t>
  </si>
  <si>
    <t>91</t>
  </si>
  <si>
    <t>783301313</t>
  </si>
  <si>
    <t>Odmaštění zámečnických konstrukcí ředidlovým odmašťovačem</t>
  </si>
  <si>
    <t>-993050084</t>
  </si>
  <si>
    <t>92</t>
  </si>
  <si>
    <t>783306809</t>
  </si>
  <si>
    <t>Odstranění nátěru ze zámečnických konstrukcí okartáčováním</t>
  </si>
  <si>
    <t>-1008411281</t>
  </si>
  <si>
    <t>stávající ocel. konstrukce hřiště:</t>
  </si>
  <si>
    <t>sloupy:</t>
  </si>
  <si>
    <t>3,4*(0,1*3,14)*17</t>
  </si>
  <si>
    <t>vzpěry:</t>
  </si>
  <si>
    <t>4,2*(0,05*3,14)*3</t>
  </si>
  <si>
    <t>5,5*(0,05*3,14)</t>
  </si>
  <si>
    <t>brána:</t>
  </si>
  <si>
    <t>2,4*2*2</t>
  </si>
  <si>
    <t>bavolety:</t>
  </si>
  <si>
    <t>10*0,5*3,14*0,3</t>
  </si>
  <si>
    <t>koef. pro náročnost nátěrů:</t>
  </si>
  <si>
    <t>(18,149+1,978+0,864+9,6+4,71)*2</t>
  </si>
  <si>
    <t>93</t>
  </si>
  <si>
    <t>783314101</t>
  </si>
  <si>
    <t>Základní jednonásobný syntetický nátěr zámečnických konstrukcí</t>
  </si>
  <si>
    <t>1582482479</t>
  </si>
  <si>
    <t>94</t>
  </si>
  <si>
    <t>783317101</t>
  </si>
  <si>
    <t>Krycí jednonásobný syntetický standardní nátěr zámečnických konstrukcí</t>
  </si>
  <si>
    <t>1837485853</t>
  </si>
  <si>
    <t>VRN</t>
  </si>
  <si>
    <t>Vedlejší rozpočtové náklady</t>
  </si>
  <si>
    <t>VRN1</t>
  </si>
  <si>
    <t>Průzkumné, geodetické a projektové práce</t>
  </si>
  <si>
    <t>95</t>
  </si>
  <si>
    <t>012303000</t>
  </si>
  <si>
    <t>Geodetické práce po výstavbě</t>
  </si>
  <si>
    <t>1024</t>
  </si>
  <si>
    <t>1086732786</t>
  </si>
  <si>
    <t>96</t>
  </si>
  <si>
    <t>013254000</t>
  </si>
  <si>
    <t>Dokumentace skutečného provedení stavby</t>
  </si>
  <si>
    <t>-1786401538</t>
  </si>
  <si>
    <t>VRN3</t>
  </si>
  <si>
    <t>Zařízení staveniště</t>
  </si>
  <si>
    <t>97</t>
  </si>
  <si>
    <t>030001000</t>
  </si>
  <si>
    <t>539703753</t>
  </si>
  <si>
    <t>VRN7</t>
  </si>
  <si>
    <t>Provozní vlivy</t>
  </si>
  <si>
    <t>98</t>
  </si>
  <si>
    <t>075603000</t>
  </si>
  <si>
    <t>Ochranná pásma - zajištění vytýčení sítí</t>
  </si>
  <si>
    <t>-1432622748</t>
  </si>
  <si>
    <t>VRN9</t>
  </si>
  <si>
    <t>Ostatní náklady</t>
  </si>
  <si>
    <t>99</t>
  </si>
  <si>
    <t>091003000</t>
  </si>
  <si>
    <t>Ostatní náklady bez rozlišení</t>
  </si>
  <si>
    <t>hod</t>
  </si>
  <si>
    <t>1837240639</t>
  </si>
  <si>
    <t>demontáž, očištění a zpětné uložení pryžových pásů pod vysokým plotem:</t>
  </si>
  <si>
    <t>26,8m+21,2m</t>
  </si>
  <si>
    <t>demontáž tabulek na plotu:</t>
  </si>
  <si>
    <t>100</t>
  </si>
  <si>
    <t>GP</t>
  </si>
  <si>
    <t>Dodávka gumového pásu pro doplnění u jednoho pole š. 0,3m</t>
  </si>
  <si>
    <t>-1569495854</t>
  </si>
  <si>
    <t>101</t>
  </si>
  <si>
    <t>NP</t>
  </si>
  <si>
    <t>Péče o stromy po dobu 5 let - viz. stanovisko odboru výsadby a životního prostředí bod. II odst. 5</t>
  </si>
  <si>
    <t>-1404180090</t>
  </si>
  <si>
    <t>zajištění kmenů stromů chráničkou:</t>
  </si>
  <si>
    <t>7ks á 0,5h:</t>
  </si>
  <si>
    <t>3,5</t>
  </si>
  <si>
    <t>zálivka min. 5x ročně 5 let:</t>
  </si>
  <si>
    <t>7 ks á 0,25 h:</t>
  </si>
  <si>
    <t>7*0,25*5*5</t>
  </si>
  <si>
    <t>41ks á 0,25hx5letx5zálivek:</t>
  </si>
  <si>
    <t>41*0,25*5*5</t>
  </si>
  <si>
    <t>odplevelování, výchovný řez, oprava úvazků, popř. výměna kůlů, sledování zdravotního stavu dřevin vč.výměny uhynulého jedince-předpoklad 2x ročně :</t>
  </si>
  <si>
    <t>předpoklad jaro+podzim:</t>
  </si>
  <si>
    <t>48ks á 0,5h 2x ročně</t>
  </si>
  <si>
    <t>48*0,5*5*2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</si>
</sst>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P2110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plotu kolem ZŠ Volgogradská 6B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15. 2. 2022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Ostrava, ÚMOb Ostrava-Jih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Vladimír Slonka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01 - Stavební část'!P132</f>
        <v>0</v>
      </c>
      <c r="AV95" s="129">
        <f>'SO 01 - Stavební část'!J33</f>
        <v>0</v>
      </c>
      <c r="AW95" s="129">
        <f>'SO 01 - Stavební část'!J34</f>
        <v>0</v>
      </c>
      <c r="AX95" s="129">
        <f>'SO 01 - Stavební část'!J35</f>
        <v>0</v>
      </c>
      <c r="AY95" s="129">
        <f>'SO 01 - Stavební část'!J36</f>
        <v>0</v>
      </c>
      <c r="AZ95" s="129">
        <f>'SO 01 - Stavební část'!F33</f>
        <v>0</v>
      </c>
      <c r="BA95" s="129">
        <f>'SO 01 - Stavební část'!F34</f>
        <v>0</v>
      </c>
      <c r="BB95" s="129">
        <f>'SO 01 - Stavební část'!F35</f>
        <v>0</v>
      </c>
      <c r="BC95" s="129">
        <f>'SO 01 - Stavební část'!F36</f>
        <v>0</v>
      </c>
      <c r="BD95" s="131">
        <f>'SO 01 - Stavební část'!F37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DAKP5JI4+8tudzbwXrTHHcAqf5tXKJcnpUeh8jCKhiSClS0X9Qd+OOOMOyeKCg8qSaLEpxfpvntKSRoxjVSlbA==" hashValue="uAI/ymALTjTTM8DlKAZcxBE97IiwNrhywkPi4vqfPiORbiV85BNNHSc12RFC625ZoV0LOULex4Wupkx+KLYBd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87</v>
      </c>
    </row>
    <row r="4" s="1" customFormat="1" ht="24.96" customHeight="1">
      <c r="B4" s="21"/>
      <c r="D4" s="135" t="s">
        <v>88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Oprava plotu kolem ZŠ Volgogradská 6B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15. 2. 2022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37" t="s">
        <v>27</v>
      </c>
      <c r="J21" s="140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35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37</v>
      </c>
      <c r="E30" s="39"/>
      <c r="F30" s="39"/>
      <c r="G30" s="39"/>
      <c r="H30" s="39"/>
      <c r="I30" s="39"/>
      <c r="J30" s="148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39</v>
      </c>
      <c r="G32" s="39"/>
      <c r="H32" s="39"/>
      <c r="I32" s="149" t="s">
        <v>38</v>
      </c>
      <c r="J32" s="14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41</v>
      </c>
      <c r="E33" s="137" t="s">
        <v>42</v>
      </c>
      <c r="F33" s="151">
        <f>ROUND((SUM(BE132:BE326)),  2)</f>
        <v>0</v>
      </c>
      <c r="G33" s="39"/>
      <c r="H33" s="39"/>
      <c r="I33" s="152">
        <v>0.20999999999999999</v>
      </c>
      <c r="J33" s="151">
        <f>ROUND(((SUM(BE132:BE326))*I33),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43</v>
      </c>
      <c r="F34" s="151">
        <f>ROUND((SUM(BF132:BF326)),  2)</f>
        <v>0</v>
      </c>
      <c r="G34" s="39"/>
      <c r="H34" s="39"/>
      <c r="I34" s="152">
        <v>0.14999999999999999</v>
      </c>
      <c r="J34" s="151">
        <f>ROUND(((SUM(BF132:BF326))*I34),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44</v>
      </c>
      <c r="F35" s="151">
        <f>ROUND((SUM(BG132:BG326)),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45</v>
      </c>
      <c r="F36" s="151">
        <f>ROUND((SUM(BH132:BH326)),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46</v>
      </c>
      <c r="F37" s="151">
        <f>ROUND((SUM(BI132:BI326)),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Oprava plotu kolem ZŠ Volgogradská 6B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15. 2. 2022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Ostrava, ÚMOb Ostrava-Jih</v>
      </c>
      <c r="G91" s="41"/>
      <c r="H91" s="41"/>
      <c r="I91" s="33" t="s">
        <v>30</v>
      </c>
      <c r="J91" s="37" t="str">
        <f>E21</f>
        <v>Ing. Vladimír Slonka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94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J133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J134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98</v>
      </c>
      <c r="E99" s="185"/>
      <c r="F99" s="185"/>
      <c r="G99" s="185"/>
      <c r="H99" s="185"/>
      <c r="I99" s="185"/>
      <c r="J99" s="186">
        <f>J174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J178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J186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J212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102</v>
      </c>
      <c r="E103" s="185"/>
      <c r="F103" s="185"/>
      <c r="G103" s="185"/>
      <c r="H103" s="185"/>
      <c r="I103" s="185"/>
      <c r="J103" s="186">
        <f>J219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103</v>
      </c>
      <c r="E104" s="179"/>
      <c r="F104" s="179"/>
      <c r="G104" s="179"/>
      <c r="H104" s="179"/>
      <c r="I104" s="179"/>
      <c r="J104" s="180">
        <f>J222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104</v>
      </c>
      <c r="E105" s="185"/>
      <c r="F105" s="185"/>
      <c r="G105" s="185"/>
      <c r="H105" s="185"/>
      <c r="I105" s="185"/>
      <c r="J105" s="186">
        <f>J223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105</v>
      </c>
      <c r="E106" s="185"/>
      <c r="F106" s="185"/>
      <c r="G106" s="185"/>
      <c r="H106" s="185"/>
      <c r="I106" s="185"/>
      <c r="J106" s="186">
        <f>J229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106</v>
      </c>
      <c r="E107" s="185"/>
      <c r="F107" s="185"/>
      <c r="G107" s="185"/>
      <c r="H107" s="185"/>
      <c r="I107" s="185"/>
      <c r="J107" s="186">
        <f>J278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6"/>
      <c r="C108" s="177"/>
      <c r="D108" s="178" t="s">
        <v>107</v>
      </c>
      <c r="E108" s="179"/>
      <c r="F108" s="179"/>
      <c r="G108" s="179"/>
      <c r="H108" s="179"/>
      <c r="I108" s="179"/>
      <c r="J108" s="180">
        <f>J296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2"/>
      <c r="C109" s="183"/>
      <c r="D109" s="184" t="s">
        <v>108</v>
      </c>
      <c r="E109" s="185"/>
      <c r="F109" s="185"/>
      <c r="G109" s="185"/>
      <c r="H109" s="185"/>
      <c r="I109" s="185"/>
      <c r="J109" s="186">
        <f>J297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109</v>
      </c>
      <c r="E110" s="185"/>
      <c r="F110" s="185"/>
      <c r="G110" s="185"/>
      <c r="H110" s="185"/>
      <c r="I110" s="185"/>
      <c r="J110" s="186">
        <f>J300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110</v>
      </c>
      <c r="E111" s="185"/>
      <c r="F111" s="185"/>
      <c r="G111" s="185"/>
      <c r="H111" s="185"/>
      <c r="I111" s="185"/>
      <c r="J111" s="186">
        <f>J302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111</v>
      </c>
      <c r="E112" s="185"/>
      <c r="F112" s="185"/>
      <c r="G112" s="185"/>
      <c r="H112" s="185"/>
      <c r="I112" s="185"/>
      <c r="J112" s="186">
        <f>J304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112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1" t="str">
        <f>E7</f>
        <v>Oprava plotu kolem ZŠ Volgogradská 6B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89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01 - Stavební část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15. 2. 2022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Statutární město Ostrava, ÚMOb Ostrava-Jih</v>
      </c>
      <c r="G128" s="41"/>
      <c r="H128" s="41"/>
      <c r="I128" s="33" t="s">
        <v>30</v>
      </c>
      <c r="J128" s="37" t="str">
        <f>E21</f>
        <v>Ing. Vladimír Slonka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35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88"/>
      <c r="B131" s="189"/>
      <c r="C131" s="190" t="s">
        <v>113</v>
      </c>
      <c r="D131" s="191" t="s">
        <v>62</v>
      </c>
      <c r="E131" s="191" t="s">
        <v>58</v>
      </c>
      <c r="F131" s="191" t="s">
        <v>59</v>
      </c>
      <c r="G131" s="191" t="s">
        <v>114</v>
      </c>
      <c r="H131" s="191" t="s">
        <v>115</v>
      </c>
      <c r="I131" s="191" t="s">
        <v>116</v>
      </c>
      <c r="J131" s="191" t="s">
        <v>93</v>
      </c>
      <c r="K131" s="192" t="s">
        <v>117</v>
      </c>
      <c r="L131" s="193"/>
      <c r="M131" s="101" t="s">
        <v>1</v>
      </c>
      <c r="N131" s="102" t="s">
        <v>41</v>
      </c>
      <c r="O131" s="102" t="s">
        <v>118</v>
      </c>
      <c r="P131" s="102" t="s">
        <v>119</v>
      </c>
      <c r="Q131" s="102" t="s">
        <v>120</v>
      </c>
      <c r="R131" s="102" t="s">
        <v>121</v>
      </c>
      <c r="S131" s="102" t="s">
        <v>122</v>
      </c>
      <c r="T131" s="103" t="s">
        <v>123</v>
      </c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</row>
    <row r="132" s="2" customFormat="1" ht="22.8" customHeight="1">
      <c r="A132" s="39"/>
      <c r="B132" s="40"/>
      <c r="C132" s="108" t="s">
        <v>124</v>
      </c>
      <c r="D132" s="41"/>
      <c r="E132" s="41"/>
      <c r="F132" s="41"/>
      <c r="G132" s="41"/>
      <c r="H132" s="41"/>
      <c r="I132" s="41"/>
      <c r="J132" s="194">
        <f>BK132</f>
        <v>0</v>
      </c>
      <c r="K132" s="41"/>
      <c r="L132" s="45"/>
      <c r="M132" s="104"/>
      <c r="N132" s="195"/>
      <c r="O132" s="105"/>
      <c r="P132" s="196">
        <f>P133+P222+P296</f>
        <v>0</v>
      </c>
      <c r="Q132" s="105"/>
      <c r="R132" s="196">
        <f>R133+R222+R296</f>
        <v>82.531333590000003</v>
      </c>
      <c r="S132" s="105"/>
      <c r="T132" s="197">
        <f>T133+T222+T296</f>
        <v>36.565760000000004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76</v>
      </c>
      <c r="AU132" s="18" t="s">
        <v>95</v>
      </c>
      <c r="BK132" s="198">
        <f>BK133+BK222+BK296</f>
        <v>0</v>
      </c>
    </row>
    <row r="133" s="12" customFormat="1" ht="25.92" customHeight="1">
      <c r="A133" s="12"/>
      <c r="B133" s="199"/>
      <c r="C133" s="200"/>
      <c r="D133" s="201" t="s">
        <v>76</v>
      </c>
      <c r="E133" s="202" t="s">
        <v>125</v>
      </c>
      <c r="F133" s="202" t="s">
        <v>126</v>
      </c>
      <c r="G133" s="200"/>
      <c r="H133" s="200"/>
      <c r="I133" s="203"/>
      <c r="J133" s="204">
        <f>BK133</f>
        <v>0</v>
      </c>
      <c r="K133" s="200"/>
      <c r="L133" s="205"/>
      <c r="M133" s="206"/>
      <c r="N133" s="207"/>
      <c r="O133" s="207"/>
      <c r="P133" s="208">
        <f>P134+P174+P178+P186+P212+P219</f>
        <v>0</v>
      </c>
      <c r="Q133" s="207"/>
      <c r="R133" s="208">
        <f>R134+R174+R178+R186+R212+R219</f>
        <v>33.1226536</v>
      </c>
      <c r="S133" s="207"/>
      <c r="T133" s="209">
        <f>T134+T174+T178+T186+T212+T219</f>
        <v>36.565760000000004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85</v>
      </c>
      <c r="AT133" s="211" t="s">
        <v>76</v>
      </c>
      <c r="AU133" s="211" t="s">
        <v>77</v>
      </c>
      <c r="AY133" s="210" t="s">
        <v>127</v>
      </c>
      <c r="BK133" s="212">
        <f>BK134+BK174+BK178+BK186+BK212+BK219</f>
        <v>0</v>
      </c>
    </row>
    <row r="134" s="12" customFormat="1" ht="22.8" customHeight="1">
      <c r="A134" s="12"/>
      <c r="B134" s="199"/>
      <c r="C134" s="200"/>
      <c r="D134" s="201" t="s">
        <v>76</v>
      </c>
      <c r="E134" s="213" t="s">
        <v>85</v>
      </c>
      <c r="F134" s="213" t="s">
        <v>128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SUM(P135:P173)</f>
        <v>0</v>
      </c>
      <c r="Q134" s="207"/>
      <c r="R134" s="208">
        <f>SUM(R135:R173)</f>
        <v>29.41337</v>
      </c>
      <c r="S134" s="207"/>
      <c r="T134" s="209">
        <f>SUM(T135:T173)</f>
        <v>1.04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85</v>
      </c>
      <c r="AT134" s="211" t="s">
        <v>76</v>
      </c>
      <c r="AU134" s="211" t="s">
        <v>85</v>
      </c>
      <c r="AY134" s="210" t="s">
        <v>127</v>
      </c>
      <c r="BK134" s="212">
        <f>SUM(BK135:BK173)</f>
        <v>0</v>
      </c>
    </row>
    <row r="135" s="2" customFormat="1" ht="33" customHeight="1">
      <c r="A135" s="39"/>
      <c r="B135" s="40"/>
      <c r="C135" s="215" t="s">
        <v>85</v>
      </c>
      <c r="D135" s="215" t="s">
        <v>129</v>
      </c>
      <c r="E135" s="216" t="s">
        <v>130</v>
      </c>
      <c r="F135" s="217" t="s">
        <v>131</v>
      </c>
      <c r="G135" s="218" t="s">
        <v>132</v>
      </c>
      <c r="H135" s="219">
        <v>283</v>
      </c>
      <c r="I135" s="220"/>
      <c r="J135" s="221">
        <f>ROUND(I135*H135,2)</f>
        <v>0</v>
      </c>
      <c r="K135" s="217" t="s">
        <v>133</v>
      </c>
      <c r="L135" s="45"/>
      <c r="M135" s="222" t="s">
        <v>1</v>
      </c>
      <c r="N135" s="223" t="s">
        <v>42</v>
      </c>
      <c r="O135" s="92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6" t="s">
        <v>134</v>
      </c>
      <c r="AT135" s="226" t="s">
        <v>129</v>
      </c>
      <c r="AU135" s="226" t="s">
        <v>87</v>
      </c>
      <c r="AY135" s="18" t="s">
        <v>127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85</v>
      </c>
      <c r="BK135" s="227">
        <f>ROUND(I135*H135,2)</f>
        <v>0</v>
      </c>
      <c r="BL135" s="18" t="s">
        <v>134</v>
      </c>
      <c r="BM135" s="226" t="s">
        <v>135</v>
      </c>
    </row>
    <row r="136" s="2" customFormat="1" ht="24.15" customHeight="1">
      <c r="A136" s="39"/>
      <c r="B136" s="40"/>
      <c r="C136" s="215" t="s">
        <v>87</v>
      </c>
      <c r="D136" s="215" t="s">
        <v>129</v>
      </c>
      <c r="E136" s="216" t="s">
        <v>136</v>
      </c>
      <c r="F136" s="217" t="s">
        <v>137</v>
      </c>
      <c r="G136" s="218" t="s">
        <v>138</v>
      </c>
      <c r="H136" s="219">
        <v>4</v>
      </c>
      <c r="I136" s="220"/>
      <c r="J136" s="221">
        <f>ROUND(I136*H136,2)</f>
        <v>0</v>
      </c>
      <c r="K136" s="217" t="s">
        <v>133</v>
      </c>
      <c r="L136" s="45"/>
      <c r="M136" s="222" t="s">
        <v>1</v>
      </c>
      <c r="N136" s="223" t="s">
        <v>42</v>
      </c>
      <c r="O136" s="92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6" t="s">
        <v>134</v>
      </c>
      <c r="AT136" s="226" t="s">
        <v>129</v>
      </c>
      <c r="AU136" s="226" t="s">
        <v>87</v>
      </c>
      <c r="AY136" s="18" t="s">
        <v>127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85</v>
      </c>
      <c r="BK136" s="227">
        <f>ROUND(I136*H136,2)</f>
        <v>0</v>
      </c>
      <c r="BL136" s="18" t="s">
        <v>134</v>
      </c>
      <c r="BM136" s="226" t="s">
        <v>139</v>
      </c>
    </row>
    <row r="137" s="2" customFormat="1" ht="24.15" customHeight="1">
      <c r="A137" s="39"/>
      <c r="B137" s="40"/>
      <c r="C137" s="215" t="s">
        <v>140</v>
      </c>
      <c r="D137" s="215" t="s">
        <v>129</v>
      </c>
      <c r="E137" s="216" t="s">
        <v>141</v>
      </c>
      <c r="F137" s="217" t="s">
        <v>142</v>
      </c>
      <c r="G137" s="218" t="s">
        <v>138</v>
      </c>
      <c r="H137" s="219">
        <v>2</v>
      </c>
      <c r="I137" s="220"/>
      <c r="J137" s="221">
        <f>ROUND(I137*H137,2)</f>
        <v>0</v>
      </c>
      <c r="K137" s="217" t="s">
        <v>133</v>
      </c>
      <c r="L137" s="45"/>
      <c r="M137" s="222" t="s">
        <v>1</v>
      </c>
      <c r="N137" s="223" t="s">
        <v>42</v>
      </c>
      <c r="O137" s="92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6" t="s">
        <v>134</v>
      </c>
      <c r="AT137" s="226" t="s">
        <v>129</v>
      </c>
      <c r="AU137" s="226" t="s">
        <v>87</v>
      </c>
      <c r="AY137" s="18" t="s">
        <v>127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85</v>
      </c>
      <c r="BK137" s="227">
        <f>ROUND(I137*H137,2)</f>
        <v>0</v>
      </c>
      <c r="BL137" s="18" t="s">
        <v>134</v>
      </c>
      <c r="BM137" s="226" t="s">
        <v>143</v>
      </c>
    </row>
    <row r="138" s="2" customFormat="1" ht="24.15" customHeight="1">
      <c r="A138" s="39"/>
      <c r="B138" s="40"/>
      <c r="C138" s="215" t="s">
        <v>134</v>
      </c>
      <c r="D138" s="215" t="s">
        <v>129</v>
      </c>
      <c r="E138" s="216" t="s">
        <v>144</v>
      </c>
      <c r="F138" s="217" t="s">
        <v>145</v>
      </c>
      <c r="G138" s="218" t="s">
        <v>132</v>
      </c>
      <c r="H138" s="219">
        <v>6</v>
      </c>
      <c r="I138" s="220"/>
      <c r="J138" s="221">
        <f>ROUND(I138*H138,2)</f>
        <v>0</v>
      </c>
      <c r="K138" s="217" t="s">
        <v>146</v>
      </c>
      <c r="L138" s="45"/>
      <c r="M138" s="222" t="s">
        <v>1</v>
      </c>
      <c r="N138" s="223" t="s">
        <v>42</v>
      </c>
      <c r="O138" s="92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6" t="s">
        <v>134</v>
      </c>
      <c r="AT138" s="226" t="s">
        <v>129</v>
      </c>
      <c r="AU138" s="226" t="s">
        <v>87</v>
      </c>
      <c r="AY138" s="18" t="s">
        <v>127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8" t="s">
        <v>85</v>
      </c>
      <c r="BK138" s="227">
        <f>ROUND(I138*H138,2)</f>
        <v>0</v>
      </c>
      <c r="BL138" s="18" t="s">
        <v>134</v>
      </c>
      <c r="BM138" s="226" t="s">
        <v>147</v>
      </c>
    </row>
    <row r="139" s="2" customFormat="1" ht="24.15" customHeight="1">
      <c r="A139" s="39"/>
      <c r="B139" s="40"/>
      <c r="C139" s="215" t="s">
        <v>148</v>
      </c>
      <c r="D139" s="215" t="s">
        <v>129</v>
      </c>
      <c r="E139" s="216" t="s">
        <v>149</v>
      </c>
      <c r="F139" s="217" t="s">
        <v>150</v>
      </c>
      <c r="G139" s="218" t="s">
        <v>132</v>
      </c>
      <c r="H139" s="219">
        <v>4</v>
      </c>
      <c r="I139" s="220"/>
      <c r="J139" s="221">
        <f>ROUND(I139*H139,2)</f>
        <v>0</v>
      </c>
      <c r="K139" s="217" t="s">
        <v>133</v>
      </c>
      <c r="L139" s="45"/>
      <c r="M139" s="222" t="s">
        <v>1</v>
      </c>
      <c r="N139" s="223" t="s">
        <v>42</v>
      </c>
      <c r="O139" s="92"/>
      <c r="P139" s="224">
        <f>O139*H139</f>
        <v>0</v>
      </c>
      <c r="Q139" s="224">
        <v>0</v>
      </c>
      <c r="R139" s="224">
        <f>Q139*H139</f>
        <v>0</v>
      </c>
      <c r="S139" s="224">
        <v>0.26000000000000001</v>
      </c>
      <c r="T139" s="225">
        <f>S139*H139</f>
        <v>1.04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6" t="s">
        <v>134</v>
      </c>
      <c r="AT139" s="226" t="s">
        <v>129</v>
      </c>
      <c r="AU139" s="226" t="s">
        <v>87</v>
      </c>
      <c r="AY139" s="18" t="s">
        <v>127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85</v>
      </c>
      <c r="BK139" s="227">
        <f>ROUND(I139*H139,2)</f>
        <v>0</v>
      </c>
      <c r="BL139" s="18" t="s">
        <v>134</v>
      </c>
      <c r="BM139" s="226" t="s">
        <v>151</v>
      </c>
    </row>
    <row r="140" s="2" customFormat="1" ht="24.15" customHeight="1">
      <c r="A140" s="39"/>
      <c r="B140" s="40"/>
      <c r="C140" s="215" t="s">
        <v>152</v>
      </c>
      <c r="D140" s="215" t="s">
        <v>129</v>
      </c>
      <c r="E140" s="216" t="s">
        <v>153</v>
      </c>
      <c r="F140" s="217" t="s">
        <v>154</v>
      </c>
      <c r="G140" s="218" t="s">
        <v>138</v>
      </c>
      <c r="H140" s="219">
        <v>7</v>
      </c>
      <c r="I140" s="220"/>
      <c r="J140" s="221">
        <f>ROUND(I140*H140,2)</f>
        <v>0</v>
      </c>
      <c r="K140" s="217" t="s">
        <v>146</v>
      </c>
      <c r="L140" s="45"/>
      <c r="M140" s="222" t="s">
        <v>1</v>
      </c>
      <c r="N140" s="223" t="s">
        <v>42</v>
      </c>
      <c r="O140" s="92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6" t="s">
        <v>134</v>
      </c>
      <c r="AT140" s="226" t="s">
        <v>129</v>
      </c>
      <c r="AU140" s="226" t="s">
        <v>87</v>
      </c>
      <c r="AY140" s="18" t="s">
        <v>127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85</v>
      </c>
      <c r="BK140" s="227">
        <f>ROUND(I140*H140,2)</f>
        <v>0</v>
      </c>
      <c r="BL140" s="18" t="s">
        <v>134</v>
      </c>
      <c r="BM140" s="226" t="s">
        <v>155</v>
      </c>
    </row>
    <row r="141" s="2" customFormat="1" ht="24.15" customHeight="1">
      <c r="A141" s="39"/>
      <c r="B141" s="40"/>
      <c r="C141" s="215" t="s">
        <v>156</v>
      </c>
      <c r="D141" s="215" t="s">
        <v>129</v>
      </c>
      <c r="E141" s="216" t="s">
        <v>157</v>
      </c>
      <c r="F141" s="217" t="s">
        <v>158</v>
      </c>
      <c r="G141" s="218" t="s">
        <v>138</v>
      </c>
      <c r="H141" s="219">
        <v>41</v>
      </c>
      <c r="I141" s="220"/>
      <c r="J141" s="221">
        <f>ROUND(I141*H141,2)</f>
        <v>0</v>
      </c>
      <c r="K141" s="217" t="s">
        <v>133</v>
      </c>
      <c r="L141" s="45"/>
      <c r="M141" s="222" t="s">
        <v>1</v>
      </c>
      <c r="N141" s="223" t="s">
        <v>42</v>
      </c>
      <c r="O141" s="92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134</v>
      </c>
      <c r="AT141" s="226" t="s">
        <v>129</v>
      </c>
      <c r="AU141" s="226" t="s">
        <v>87</v>
      </c>
      <c r="AY141" s="18" t="s">
        <v>127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85</v>
      </c>
      <c r="BK141" s="227">
        <f>ROUND(I141*H141,2)</f>
        <v>0</v>
      </c>
      <c r="BL141" s="18" t="s">
        <v>134</v>
      </c>
      <c r="BM141" s="226" t="s">
        <v>159</v>
      </c>
    </row>
    <row r="142" s="2" customFormat="1" ht="24.15" customHeight="1">
      <c r="A142" s="39"/>
      <c r="B142" s="40"/>
      <c r="C142" s="215" t="s">
        <v>160</v>
      </c>
      <c r="D142" s="215" t="s">
        <v>129</v>
      </c>
      <c r="E142" s="216" t="s">
        <v>161</v>
      </c>
      <c r="F142" s="217" t="s">
        <v>162</v>
      </c>
      <c r="G142" s="218" t="s">
        <v>163</v>
      </c>
      <c r="H142" s="219">
        <v>169.19999999999999</v>
      </c>
      <c r="I142" s="220"/>
      <c r="J142" s="221">
        <f>ROUND(I142*H142,2)</f>
        <v>0</v>
      </c>
      <c r="K142" s="217" t="s">
        <v>133</v>
      </c>
      <c r="L142" s="45"/>
      <c r="M142" s="222" t="s">
        <v>1</v>
      </c>
      <c r="N142" s="223" t="s">
        <v>42</v>
      </c>
      <c r="O142" s="92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6" t="s">
        <v>134</v>
      </c>
      <c r="AT142" s="226" t="s">
        <v>129</v>
      </c>
      <c r="AU142" s="226" t="s">
        <v>87</v>
      </c>
      <c r="AY142" s="18" t="s">
        <v>127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85</v>
      </c>
      <c r="BK142" s="227">
        <f>ROUND(I142*H142,2)</f>
        <v>0</v>
      </c>
      <c r="BL142" s="18" t="s">
        <v>134</v>
      </c>
      <c r="BM142" s="226" t="s">
        <v>164</v>
      </c>
    </row>
    <row r="143" s="2" customFormat="1" ht="24.15" customHeight="1">
      <c r="A143" s="39"/>
      <c r="B143" s="40"/>
      <c r="C143" s="215" t="s">
        <v>165</v>
      </c>
      <c r="D143" s="215" t="s">
        <v>129</v>
      </c>
      <c r="E143" s="216" t="s">
        <v>166</v>
      </c>
      <c r="F143" s="217" t="s">
        <v>167</v>
      </c>
      <c r="G143" s="218" t="s">
        <v>163</v>
      </c>
      <c r="H143" s="219">
        <v>169.19999999999999</v>
      </c>
      <c r="I143" s="220"/>
      <c r="J143" s="221">
        <f>ROUND(I143*H143,2)</f>
        <v>0</v>
      </c>
      <c r="K143" s="217" t="s">
        <v>133</v>
      </c>
      <c r="L143" s="45"/>
      <c r="M143" s="222" t="s">
        <v>1</v>
      </c>
      <c r="N143" s="223" t="s">
        <v>42</v>
      </c>
      <c r="O143" s="92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134</v>
      </c>
      <c r="AT143" s="226" t="s">
        <v>129</v>
      </c>
      <c r="AU143" s="226" t="s">
        <v>87</v>
      </c>
      <c r="AY143" s="18" t="s">
        <v>127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85</v>
      </c>
      <c r="BK143" s="227">
        <f>ROUND(I143*H143,2)</f>
        <v>0</v>
      </c>
      <c r="BL143" s="18" t="s">
        <v>134</v>
      </c>
      <c r="BM143" s="226" t="s">
        <v>168</v>
      </c>
    </row>
    <row r="144" s="13" customFormat="1">
      <c r="A144" s="13"/>
      <c r="B144" s="228"/>
      <c r="C144" s="229"/>
      <c r="D144" s="230" t="s">
        <v>169</v>
      </c>
      <c r="E144" s="231" t="s">
        <v>1</v>
      </c>
      <c r="F144" s="232" t="s">
        <v>170</v>
      </c>
      <c r="G144" s="229"/>
      <c r="H144" s="233">
        <v>98.400000000000006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169</v>
      </c>
      <c r="AU144" s="239" t="s">
        <v>87</v>
      </c>
      <c r="AV144" s="13" t="s">
        <v>87</v>
      </c>
      <c r="AW144" s="13" t="s">
        <v>34</v>
      </c>
      <c r="AX144" s="13" t="s">
        <v>77</v>
      </c>
      <c r="AY144" s="239" t="s">
        <v>127</v>
      </c>
    </row>
    <row r="145" s="13" customFormat="1">
      <c r="A145" s="13"/>
      <c r="B145" s="228"/>
      <c r="C145" s="229"/>
      <c r="D145" s="230" t="s">
        <v>169</v>
      </c>
      <c r="E145" s="231" t="s">
        <v>1</v>
      </c>
      <c r="F145" s="232" t="s">
        <v>171</v>
      </c>
      <c r="G145" s="229"/>
      <c r="H145" s="233">
        <v>70.799999999999997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169</v>
      </c>
      <c r="AU145" s="239" t="s">
        <v>87</v>
      </c>
      <c r="AV145" s="13" t="s">
        <v>87</v>
      </c>
      <c r="AW145" s="13" t="s">
        <v>34</v>
      </c>
      <c r="AX145" s="13" t="s">
        <v>77</v>
      </c>
      <c r="AY145" s="239" t="s">
        <v>127</v>
      </c>
    </row>
    <row r="146" s="14" customFormat="1">
      <c r="A146" s="14"/>
      <c r="B146" s="240"/>
      <c r="C146" s="241"/>
      <c r="D146" s="230" t="s">
        <v>169</v>
      </c>
      <c r="E146" s="242" t="s">
        <v>1</v>
      </c>
      <c r="F146" s="243" t="s">
        <v>172</v>
      </c>
      <c r="G146" s="241"/>
      <c r="H146" s="244">
        <v>169.19999999999999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169</v>
      </c>
      <c r="AU146" s="250" t="s">
        <v>87</v>
      </c>
      <c r="AV146" s="14" t="s">
        <v>134</v>
      </c>
      <c r="AW146" s="14" t="s">
        <v>34</v>
      </c>
      <c r="AX146" s="14" t="s">
        <v>85</v>
      </c>
      <c r="AY146" s="250" t="s">
        <v>127</v>
      </c>
    </row>
    <row r="147" s="2" customFormat="1" ht="24.15" customHeight="1">
      <c r="A147" s="39"/>
      <c r="B147" s="40"/>
      <c r="C147" s="215" t="s">
        <v>173</v>
      </c>
      <c r="D147" s="215" t="s">
        <v>129</v>
      </c>
      <c r="E147" s="216" t="s">
        <v>174</v>
      </c>
      <c r="F147" s="217" t="s">
        <v>175</v>
      </c>
      <c r="G147" s="218" t="s">
        <v>176</v>
      </c>
      <c r="H147" s="219">
        <v>0.80000000000000004</v>
      </c>
      <c r="I147" s="220"/>
      <c r="J147" s="221">
        <f>ROUND(I147*H147,2)</f>
        <v>0</v>
      </c>
      <c r="K147" s="217" t="s">
        <v>133</v>
      </c>
      <c r="L147" s="45"/>
      <c r="M147" s="222" t="s">
        <v>1</v>
      </c>
      <c r="N147" s="223" t="s">
        <v>42</v>
      </c>
      <c r="O147" s="92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134</v>
      </c>
      <c r="AT147" s="226" t="s">
        <v>129</v>
      </c>
      <c r="AU147" s="226" t="s">
        <v>87</v>
      </c>
      <c r="AY147" s="18" t="s">
        <v>127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85</v>
      </c>
      <c r="BK147" s="227">
        <f>ROUND(I147*H147,2)</f>
        <v>0</v>
      </c>
      <c r="BL147" s="18" t="s">
        <v>134</v>
      </c>
      <c r="BM147" s="226" t="s">
        <v>177</v>
      </c>
    </row>
    <row r="148" s="15" customFormat="1">
      <c r="A148" s="15"/>
      <c r="B148" s="251"/>
      <c r="C148" s="252"/>
      <c r="D148" s="230" t="s">
        <v>169</v>
      </c>
      <c r="E148" s="253" t="s">
        <v>1</v>
      </c>
      <c r="F148" s="254" t="s">
        <v>178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0" t="s">
        <v>169</v>
      </c>
      <c r="AU148" s="260" t="s">
        <v>87</v>
      </c>
      <c r="AV148" s="15" t="s">
        <v>85</v>
      </c>
      <c r="AW148" s="15" t="s">
        <v>34</v>
      </c>
      <c r="AX148" s="15" t="s">
        <v>77</v>
      </c>
      <c r="AY148" s="260" t="s">
        <v>127</v>
      </c>
    </row>
    <row r="149" s="13" customFormat="1">
      <c r="A149" s="13"/>
      <c r="B149" s="228"/>
      <c r="C149" s="229"/>
      <c r="D149" s="230" t="s">
        <v>169</v>
      </c>
      <c r="E149" s="231" t="s">
        <v>1</v>
      </c>
      <c r="F149" s="232" t="s">
        <v>179</v>
      </c>
      <c r="G149" s="229"/>
      <c r="H149" s="233">
        <v>0.80000000000000004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169</v>
      </c>
      <c r="AU149" s="239" t="s">
        <v>87</v>
      </c>
      <c r="AV149" s="13" t="s">
        <v>87</v>
      </c>
      <c r="AW149" s="13" t="s">
        <v>34</v>
      </c>
      <c r="AX149" s="13" t="s">
        <v>85</v>
      </c>
      <c r="AY149" s="239" t="s">
        <v>127</v>
      </c>
    </row>
    <row r="150" s="2" customFormat="1" ht="33" customHeight="1">
      <c r="A150" s="39"/>
      <c r="B150" s="40"/>
      <c r="C150" s="215" t="s">
        <v>180</v>
      </c>
      <c r="D150" s="215" t="s">
        <v>129</v>
      </c>
      <c r="E150" s="216" t="s">
        <v>181</v>
      </c>
      <c r="F150" s="217" t="s">
        <v>182</v>
      </c>
      <c r="G150" s="218" t="s">
        <v>176</v>
      </c>
      <c r="H150" s="219">
        <v>4.0800000000000001</v>
      </c>
      <c r="I150" s="220"/>
      <c r="J150" s="221">
        <f>ROUND(I150*H150,2)</f>
        <v>0</v>
      </c>
      <c r="K150" s="217" t="s">
        <v>133</v>
      </c>
      <c r="L150" s="45"/>
      <c r="M150" s="222" t="s">
        <v>1</v>
      </c>
      <c r="N150" s="223" t="s">
        <v>42</v>
      </c>
      <c r="O150" s="9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134</v>
      </c>
      <c r="AT150" s="226" t="s">
        <v>129</v>
      </c>
      <c r="AU150" s="226" t="s">
        <v>87</v>
      </c>
      <c r="AY150" s="18" t="s">
        <v>127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85</v>
      </c>
      <c r="BK150" s="227">
        <f>ROUND(I150*H150,2)</f>
        <v>0</v>
      </c>
      <c r="BL150" s="18" t="s">
        <v>134</v>
      </c>
      <c r="BM150" s="226" t="s">
        <v>183</v>
      </c>
    </row>
    <row r="151" s="15" customFormat="1">
      <c r="A151" s="15"/>
      <c r="B151" s="251"/>
      <c r="C151" s="252"/>
      <c r="D151" s="230" t="s">
        <v>169</v>
      </c>
      <c r="E151" s="253" t="s">
        <v>1</v>
      </c>
      <c r="F151" s="254" t="s">
        <v>184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0" t="s">
        <v>169</v>
      </c>
      <c r="AU151" s="260" t="s">
        <v>87</v>
      </c>
      <c r="AV151" s="15" t="s">
        <v>85</v>
      </c>
      <c r="AW151" s="15" t="s">
        <v>34</v>
      </c>
      <c r="AX151" s="15" t="s">
        <v>77</v>
      </c>
      <c r="AY151" s="260" t="s">
        <v>127</v>
      </c>
    </row>
    <row r="152" s="13" customFormat="1">
      <c r="A152" s="13"/>
      <c r="B152" s="228"/>
      <c r="C152" s="229"/>
      <c r="D152" s="230" t="s">
        <v>169</v>
      </c>
      <c r="E152" s="231" t="s">
        <v>1</v>
      </c>
      <c r="F152" s="232" t="s">
        <v>185</v>
      </c>
      <c r="G152" s="229"/>
      <c r="H152" s="233">
        <v>4.0800000000000001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169</v>
      </c>
      <c r="AU152" s="239" t="s">
        <v>87</v>
      </c>
      <c r="AV152" s="13" t="s">
        <v>87</v>
      </c>
      <c r="AW152" s="13" t="s">
        <v>34</v>
      </c>
      <c r="AX152" s="13" t="s">
        <v>85</v>
      </c>
      <c r="AY152" s="239" t="s">
        <v>127</v>
      </c>
    </row>
    <row r="153" s="2" customFormat="1" ht="24.15" customHeight="1">
      <c r="A153" s="39"/>
      <c r="B153" s="40"/>
      <c r="C153" s="215" t="s">
        <v>186</v>
      </c>
      <c r="D153" s="215" t="s">
        <v>129</v>
      </c>
      <c r="E153" s="216" t="s">
        <v>187</v>
      </c>
      <c r="F153" s="217" t="s">
        <v>188</v>
      </c>
      <c r="G153" s="218" t="s">
        <v>176</v>
      </c>
      <c r="H153" s="219">
        <v>4.0800000000000001</v>
      </c>
      <c r="I153" s="220"/>
      <c r="J153" s="221">
        <f>ROUND(I153*H153,2)</f>
        <v>0</v>
      </c>
      <c r="K153" s="217" t="s">
        <v>133</v>
      </c>
      <c r="L153" s="45"/>
      <c r="M153" s="222" t="s">
        <v>1</v>
      </c>
      <c r="N153" s="223" t="s">
        <v>42</v>
      </c>
      <c r="O153" s="92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134</v>
      </c>
      <c r="AT153" s="226" t="s">
        <v>129</v>
      </c>
      <c r="AU153" s="226" t="s">
        <v>87</v>
      </c>
      <c r="AY153" s="18" t="s">
        <v>127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85</v>
      </c>
      <c r="BK153" s="227">
        <f>ROUND(I153*H153,2)</f>
        <v>0</v>
      </c>
      <c r="BL153" s="18" t="s">
        <v>134</v>
      </c>
      <c r="BM153" s="226" t="s">
        <v>189</v>
      </c>
    </row>
    <row r="154" s="2" customFormat="1" ht="24.15" customHeight="1">
      <c r="A154" s="39"/>
      <c r="B154" s="40"/>
      <c r="C154" s="215" t="s">
        <v>190</v>
      </c>
      <c r="D154" s="215" t="s">
        <v>129</v>
      </c>
      <c r="E154" s="216" t="s">
        <v>191</v>
      </c>
      <c r="F154" s="217" t="s">
        <v>192</v>
      </c>
      <c r="G154" s="218" t="s">
        <v>138</v>
      </c>
      <c r="H154" s="219">
        <v>6</v>
      </c>
      <c r="I154" s="220"/>
      <c r="J154" s="221">
        <f>ROUND(I154*H154,2)</f>
        <v>0</v>
      </c>
      <c r="K154" s="217" t="s">
        <v>133</v>
      </c>
      <c r="L154" s="45"/>
      <c r="M154" s="222" t="s">
        <v>1</v>
      </c>
      <c r="N154" s="223" t="s">
        <v>42</v>
      </c>
      <c r="O154" s="92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134</v>
      </c>
      <c r="AT154" s="226" t="s">
        <v>129</v>
      </c>
      <c r="AU154" s="226" t="s">
        <v>87</v>
      </c>
      <c r="AY154" s="18" t="s">
        <v>127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85</v>
      </c>
      <c r="BK154" s="227">
        <f>ROUND(I154*H154,2)</f>
        <v>0</v>
      </c>
      <c r="BL154" s="18" t="s">
        <v>134</v>
      </c>
      <c r="BM154" s="226" t="s">
        <v>193</v>
      </c>
    </row>
    <row r="155" s="2" customFormat="1" ht="24.15" customHeight="1">
      <c r="A155" s="39"/>
      <c r="B155" s="40"/>
      <c r="C155" s="215" t="s">
        <v>194</v>
      </c>
      <c r="D155" s="215" t="s">
        <v>129</v>
      </c>
      <c r="E155" s="216" t="s">
        <v>195</v>
      </c>
      <c r="F155" s="217" t="s">
        <v>196</v>
      </c>
      <c r="G155" s="218" t="s">
        <v>132</v>
      </c>
      <c r="H155" s="219">
        <v>1381.98</v>
      </c>
      <c r="I155" s="220"/>
      <c r="J155" s="221">
        <f>ROUND(I155*H155,2)</f>
        <v>0</v>
      </c>
      <c r="K155" s="217" t="s">
        <v>133</v>
      </c>
      <c r="L155" s="45"/>
      <c r="M155" s="222" t="s">
        <v>1</v>
      </c>
      <c r="N155" s="223" t="s">
        <v>42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134</v>
      </c>
      <c r="AT155" s="226" t="s">
        <v>129</v>
      </c>
      <c r="AU155" s="226" t="s">
        <v>87</v>
      </c>
      <c r="AY155" s="18" t="s">
        <v>127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85</v>
      </c>
      <c r="BK155" s="227">
        <f>ROUND(I155*H155,2)</f>
        <v>0</v>
      </c>
      <c r="BL155" s="18" t="s">
        <v>134</v>
      </c>
      <c r="BM155" s="226" t="s">
        <v>197</v>
      </c>
    </row>
    <row r="156" s="15" customFormat="1">
      <c r="A156" s="15"/>
      <c r="B156" s="251"/>
      <c r="C156" s="252"/>
      <c r="D156" s="230" t="s">
        <v>169</v>
      </c>
      <c r="E156" s="253" t="s">
        <v>1</v>
      </c>
      <c r="F156" s="254" t="s">
        <v>198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0" t="s">
        <v>169</v>
      </c>
      <c r="AU156" s="260" t="s">
        <v>87</v>
      </c>
      <c r="AV156" s="15" t="s">
        <v>85</v>
      </c>
      <c r="AW156" s="15" t="s">
        <v>34</v>
      </c>
      <c r="AX156" s="15" t="s">
        <v>77</v>
      </c>
      <c r="AY156" s="260" t="s">
        <v>127</v>
      </c>
    </row>
    <row r="157" s="13" customFormat="1">
      <c r="A157" s="13"/>
      <c r="B157" s="228"/>
      <c r="C157" s="229"/>
      <c r="D157" s="230" t="s">
        <v>169</v>
      </c>
      <c r="E157" s="231" t="s">
        <v>1</v>
      </c>
      <c r="F157" s="232" t="s">
        <v>199</v>
      </c>
      <c r="G157" s="229"/>
      <c r="H157" s="233">
        <v>427.05000000000001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169</v>
      </c>
      <c r="AU157" s="239" t="s">
        <v>87</v>
      </c>
      <c r="AV157" s="13" t="s">
        <v>87</v>
      </c>
      <c r="AW157" s="13" t="s">
        <v>34</v>
      </c>
      <c r="AX157" s="13" t="s">
        <v>77</v>
      </c>
      <c r="AY157" s="239" t="s">
        <v>127</v>
      </c>
    </row>
    <row r="158" s="13" customFormat="1">
      <c r="A158" s="13"/>
      <c r="B158" s="228"/>
      <c r="C158" s="229"/>
      <c r="D158" s="230" t="s">
        <v>169</v>
      </c>
      <c r="E158" s="231" t="s">
        <v>1</v>
      </c>
      <c r="F158" s="232" t="s">
        <v>200</v>
      </c>
      <c r="G158" s="229"/>
      <c r="H158" s="233">
        <v>18.960000000000001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169</v>
      </c>
      <c r="AU158" s="239" t="s">
        <v>87</v>
      </c>
      <c r="AV158" s="13" t="s">
        <v>87</v>
      </c>
      <c r="AW158" s="13" t="s">
        <v>34</v>
      </c>
      <c r="AX158" s="13" t="s">
        <v>77</v>
      </c>
      <c r="AY158" s="239" t="s">
        <v>127</v>
      </c>
    </row>
    <row r="159" s="13" customFormat="1">
      <c r="A159" s="13"/>
      <c r="B159" s="228"/>
      <c r="C159" s="229"/>
      <c r="D159" s="230" t="s">
        <v>169</v>
      </c>
      <c r="E159" s="231" t="s">
        <v>1</v>
      </c>
      <c r="F159" s="232" t="s">
        <v>201</v>
      </c>
      <c r="G159" s="229"/>
      <c r="H159" s="233">
        <v>14.65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169</v>
      </c>
      <c r="AU159" s="239" t="s">
        <v>87</v>
      </c>
      <c r="AV159" s="13" t="s">
        <v>87</v>
      </c>
      <c r="AW159" s="13" t="s">
        <v>34</v>
      </c>
      <c r="AX159" s="13" t="s">
        <v>77</v>
      </c>
      <c r="AY159" s="239" t="s">
        <v>127</v>
      </c>
    </row>
    <row r="160" s="16" customFormat="1">
      <c r="A160" s="16"/>
      <c r="B160" s="261"/>
      <c r="C160" s="262"/>
      <c r="D160" s="230" t="s">
        <v>169</v>
      </c>
      <c r="E160" s="263" t="s">
        <v>1</v>
      </c>
      <c r="F160" s="264" t="s">
        <v>202</v>
      </c>
      <c r="G160" s="262"/>
      <c r="H160" s="265">
        <v>460.65999999999997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1" t="s">
        <v>169</v>
      </c>
      <c r="AU160" s="271" t="s">
        <v>87</v>
      </c>
      <c r="AV160" s="16" t="s">
        <v>140</v>
      </c>
      <c r="AW160" s="16" t="s">
        <v>34</v>
      </c>
      <c r="AX160" s="16" t="s">
        <v>77</v>
      </c>
      <c r="AY160" s="271" t="s">
        <v>127</v>
      </c>
    </row>
    <row r="161" s="13" customFormat="1">
      <c r="A161" s="13"/>
      <c r="B161" s="228"/>
      <c r="C161" s="229"/>
      <c r="D161" s="230" t="s">
        <v>169</v>
      </c>
      <c r="E161" s="231" t="s">
        <v>1</v>
      </c>
      <c r="F161" s="232" t="s">
        <v>203</v>
      </c>
      <c r="G161" s="229"/>
      <c r="H161" s="233">
        <v>1381.98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169</v>
      </c>
      <c r="AU161" s="239" t="s">
        <v>87</v>
      </c>
      <c r="AV161" s="13" t="s">
        <v>87</v>
      </c>
      <c r="AW161" s="13" t="s">
        <v>34</v>
      </c>
      <c r="AX161" s="13" t="s">
        <v>85</v>
      </c>
      <c r="AY161" s="239" t="s">
        <v>127</v>
      </c>
    </row>
    <row r="162" s="2" customFormat="1" ht="16.5" customHeight="1">
      <c r="A162" s="39"/>
      <c r="B162" s="40"/>
      <c r="C162" s="272" t="s">
        <v>8</v>
      </c>
      <c r="D162" s="272" t="s">
        <v>204</v>
      </c>
      <c r="E162" s="273" t="s">
        <v>205</v>
      </c>
      <c r="F162" s="274" t="s">
        <v>206</v>
      </c>
      <c r="G162" s="275" t="s">
        <v>207</v>
      </c>
      <c r="H162" s="276">
        <v>28</v>
      </c>
      <c r="I162" s="277"/>
      <c r="J162" s="278">
        <f>ROUND(I162*H162,2)</f>
        <v>0</v>
      </c>
      <c r="K162" s="274" t="s">
        <v>133</v>
      </c>
      <c r="L162" s="279"/>
      <c r="M162" s="280" t="s">
        <v>1</v>
      </c>
      <c r="N162" s="281" t="s">
        <v>42</v>
      </c>
      <c r="O162" s="92"/>
      <c r="P162" s="224">
        <f>O162*H162</f>
        <v>0</v>
      </c>
      <c r="Q162" s="224">
        <v>1</v>
      </c>
      <c r="R162" s="224">
        <f>Q162*H162</f>
        <v>28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160</v>
      </c>
      <c r="AT162" s="226" t="s">
        <v>204</v>
      </c>
      <c r="AU162" s="226" t="s">
        <v>87</v>
      </c>
      <c r="AY162" s="18" t="s">
        <v>127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85</v>
      </c>
      <c r="BK162" s="227">
        <f>ROUND(I162*H162,2)</f>
        <v>0</v>
      </c>
      <c r="BL162" s="18" t="s">
        <v>134</v>
      </c>
      <c r="BM162" s="226" t="s">
        <v>208</v>
      </c>
    </row>
    <row r="163" s="2" customFormat="1" ht="24.15" customHeight="1">
      <c r="A163" s="39"/>
      <c r="B163" s="40"/>
      <c r="C163" s="215" t="s">
        <v>209</v>
      </c>
      <c r="D163" s="215" t="s">
        <v>129</v>
      </c>
      <c r="E163" s="216" t="s">
        <v>210</v>
      </c>
      <c r="F163" s="217" t="s">
        <v>211</v>
      </c>
      <c r="G163" s="218" t="s">
        <v>138</v>
      </c>
      <c r="H163" s="219">
        <v>7</v>
      </c>
      <c r="I163" s="220"/>
      <c r="J163" s="221">
        <f>ROUND(I163*H163,2)</f>
        <v>0</v>
      </c>
      <c r="K163" s="217" t="s">
        <v>133</v>
      </c>
      <c r="L163" s="45"/>
      <c r="M163" s="222" t="s">
        <v>1</v>
      </c>
      <c r="N163" s="223" t="s">
        <v>42</v>
      </c>
      <c r="O163" s="92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134</v>
      </c>
      <c r="AT163" s="226" t="s">
        <v>129</v>
      </c>
      <c r="AU163" s="226" t="s">
        <v>87</v>
      </c>
      <c r="AY163" s="18" t="s">
        <v>127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85</v>
      </c>
      <c r="BK163" s="227">
        <f>ROUND(I163*H163,2)</f>
        <v>0</v>
      </c>
      <c r="BL163" s="18" t="s">
        <v>134</v>
      </c>
      <c r="BM163" s="226" t="s">
        <v>212</v>
      </c>
    </row>
    <row r="164" s="2" customFormat="1" ht="24.15" customHeight="1">
      <c r="A164" s="39"/>
      <c r="B164" s="40"/>
      <c r="C164" s="215" t="s">
        <v>213</v>
      </c>
      <c r="D164" s="215" t="s">
        <v>129</v>
      </c>
      <c r="E164" s="216" t="s">
        <v>214</v>
      </c>
      <c r="F164" s="217" t="s">
        <v>215</v>
      </c>
      <c r="G164" s="218" t="s">
        <v>138</v>
      </c>
      <c r="H164" s="219">
        <v>41</v>
      </c>
      <c r="I164" s="220"/>
      <c r="J164" s="221">
        <f>ROUND(I164*H164,2)</f>
        <v>0</v>
      </c>
      <c r="K164" s="217" t="s">
        <v>146</v>
      </c>
      <c r="L164" s="45"/>
      <c r="M164" s="222" t="s">
        <v>1</v>
      </c>
      <c r="N164" s="223" t="s">
        <v>42</v>
      </c>
      <c r="O164" s="92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134</v>
      </c>
      <c r="AT164" s="226" t="s">
        <v>129</v>
      </c>
      <c r="AU164" s="226" t="s">
        <v>87</v>
      </c>
      <c r="AY164" s="18" t="s">
        <v>127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85</v>
      </c>
      <c r="BK164" s="227">
        <f>ROUND(I164*H164,2)</f>
        <v>0</v>
      </c>
      <c r="BL164" s="18" t="s">
        <v>134</v>
      </c>
      <c r="BM164" s="226" t="s">
        <v>216</v>
      </c>
    </row>
    <row r="165" s="2" customFormat="1" ht="33" customHeight="1">
      <c r="A165" s="39"/>
      <c r="B165" s="40"/>
      <c r="C165" s="215" t="s">
        <v>217</v>
      </c>
      <c r="D165" s="215" t="s">
        <v>129</v>
      </c>
      <c r="E165" s="216" t="s">
        <v>218</v>
      </c>
      <c r="F165" s="217" t="s">
        <v>219</v>
      </c>
      <c r="G165" s="218" t="s">
        <v>138</v>
      </c>
      <c r="H165" s="219">
        <v>7</v>
      </c>
      <c r="I165" s="220"/>
      <c r="J165" s="221">
        <f>ROUND(I165*H165,2)</f>
        <v>0</v>
      </c>
      <c r="K165" s="217" t="s">
        <v>133</v>
      </c>
      <c r="L165" s="45"/>
      <c r="M165" s="222" t="s">
        <v>1</v>
      </c>
      <c r="N165" s="223" t="s">
        <v>42</v>
      </c>
      <c r="O165" s="92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134</v>
      </c>
      <c r="AT165" s="226" t="s">
        <v>129</v>
      </c>
      <c r="AU165" s="226" t="s">
        <v>87</v>
      </c>
      <c r="AY165" s="18" t="s">
        <v>127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85</v>
      </c>
      <c r="BK165" s="227">
        <f>ROUND(I165*H165,2)</f>
        <v>0</v>
      </c>
      <c r="BL165" s="18" t="s">
        <v>134</v>
      </c>
      <c r="BM165" s="226" t="s">
        <v>220</v>
      </c>
    </row>
    <row r="166" s="2" customFormat="1" ht="33" customHeight="1">
      <c r="A166" s="39"/>
      <c r="B166" s="40"/>
      <c r="C166" s="215" t="s">
        <v>221</v>
      </c>
      <c r="D166" s="215" t="s">
        <v>129</v>
      </c>
      <c r="E166" s="216" t="s">
        <v>222</v>
      </c>
      <c r="F166" s="217" t="s">
        <v>223</v>
      </c>
      <c r="G166" s="218" t="s">
        <v>138</v>
      </c>
      <c r="H166" s="219">
        <v>41</v>
      </c>
      <c r="I166" s="220"/>
      <c r="J166" s="221">
        <f>ROUND(I166*H166,2)</f>
        <v>0</v>
      </c>
      <c r="K166" s="217" t="s">
        <v>146</v>
      </c>
      <c r="L166" s="45"/>
      <c r="M166" s="222" t="s">
        <v>1</v>
      </c>
      <c r="N166" s="223" t="s">
        <v>42</v>
      </c>
      <c r="O166" s="92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134</v>
      </c>
      <c r="AT166" s="226" t="s">
        <v>129</v>
      </c>
      <c r="AU166" s="226" t="s">
        <v>87</v>
      </c>
      <c r="AY166" s="18" t="s">
        <v>127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85</v>
      </c>
      <c r="BK166" s="227">
        <f>ROUND(I166*H166,2)</f>
        <v>0</v>
      </c>
      <c r="BL166" s="18" t="s">
        <v>134</v>
      </c>
      <c r="BM166" s="226" t="s">
        <v>224</v>
      </c>
    </row>
    <row r="167" s="2" customFormat="1" ht="24.15" customHeight="1">
      <c r="A167" s="39"/>
      <c r="B167" s="40"/>
      <c r="C167" s="215" t="s">
        <v>225</v>
      </c>
      <c r="D167" s="215" t="s">
        <v>129</v>
      </c>
      <c r="E167" s="216" t="s">
        <v>226</v>
      </c>
      <c r="F167" s="217" t="s">
        <v>227</v>
      </c>
      <c r="G167" s="218" t="s">
        <v>138</v>
      </c>
      <c r="H167" s="219">
        <v>7</v>
      </c>
      <c r="I167" s="220"/>
      <c r="J167" s="221">
        <f>ROUND(I167*H167,2)</f>
        <v>0</v>
      </c>
      <c r="K167" s="217" t="s">
        <v>133</v>
      </c>
      <c r="L167" s="45"/>
      <c r="M167" s="222" t="s">
        <v>1</v>
      </c>
      <c r="N167" s="223" t="s">
        <v>42</v>
      </c>
      <c r="O167" s="92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134</v>
      </c>
      <c r="AT167" s="226" t="s">
        <v>129</v>
      </c>
      <c r="AU167" s="226" t="s">
        <v>87</v>
      </c>
      <c r="AY167" s="18" t="s">
        <v>127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85</v>
      </c>
      <c r="BK167" s="227">
        <f>ROUND(I167*H167,2)</f>
        <v>0</v>
      </c>
      <c r="BL167" s="18" t="s">
        <v>134</v>
      </c>
      <c r="BM167" s="226" t="s">
        <v>228</v>
      </c>
    </row>
    <row r="168" s="2" customFormat="1" ht="24.15" customHeight="1">
      <c r="A168" s="39"/>
      <c r="B168" s="40"/>
      <c r="C168" s="215" t="s">
        <v>7</v>
      </c>
      <c r="D168" s="215" t="s">
        <v>129</v>
      </c>
      <c r="E168" s="216" t="s">
        <v>229</v>
      </c>
      <c r="F168" s="217" t="s">
        <v>230</v>
      </c>
      <c r="G168" s="218" t="s">
        <v>138</v>
      </c>
      <c r="H168" s="219">
        <v>41</v>
      </c>
      <c r="I168" s="220"/>
      <c r="J168" s="221">
        <f>ROUND(I168*H168,2)</f>
        <v>0</v>
      </c>
      <c r="K168" s="217" t="s">
        <v>146</v>
      </c>
      <c r="L168" s="45"/>
      <c r="M168" s="222" t="s">
        <v>1</v>
      </c>
      <c r="N168" s="223" t="s">
        <v>42</v>
      </c>
      <c r="O168" s="92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134</v>
      </c>
      <c r="AT168" s="226" t="s">
        <v>129</v>
      </c>
      <c r="AU168" s="226" t="s">
        <v>87</v>
      </c>
      <c r="AY168" s="18" t="s">
        <v>127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85</v>
      </c>
      <c r="BK168" s="227">
        <f>ROUND(I168*H168,2)</f>
        <v>0</v>
      </c>
      <c r="BL168" s="18" t="s">
        <v>134</v>
      </c>
      <c r="BM168" s="226" t="s">
        <v>231</v>
      </c>
    </row>
    <row r="169" s="2" customFormat="1" ht="16.5" customHeight="1">
      <c r="A169" s="39"/>
      <c r="B169" s="40"/>
      <c r="C169" s="272" t="s">
        <v>232</v>
      </c>
      <c r="D169" s="272" t="s">
        <v>204</v>
      </c>
      <c r="E169" s="273" t="s">
        <v>233</v>
      </c>
      <c r="F169" s="274" t="s">
        <v>234</v>
      </c>
      <c r="G169" s="275" t="s">
        <v>138</v>
      </c>
      <c r="H169" s="276">
        <v>41</v>
      </c>
      <c r="I169" s="277"/>
      <c r="J169" s="278">
        <f>ROUND(I169*H169,2)</f>
        <v>0</v>
      </c>
      <c r="K169" s="274" t="s">
        <v>1</v>
      </c>
      <c r="L169" s="279"/>
      <c r="M169" s="280" t="s">
        <v>1</v>
      </c>
      <c r="N169" s="281" t="s">
        <v>42</v>
      </c>
      <c r="O169" s="92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160</v>
      </c>
      <c r="AT169" s="226" t="s">
        <v>204</v>
      </c>
      <c r="AU169" s="226" t="s">
        <v>87</v>
      </c>
      <c r="AY169" s="18" t="s">
        <v>127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85</v>
      </c>
      <c r="BK169" s="227">
        <f>ROUND(I169*H169,2)</f>
        <v>0</v>
      </c>
      <c r="BL169" s="18" t="s">
        <v>134</v>
      </c>
      <c r="BM169" s="226" t="s">
        <v>235</v>
      </c>
    </row>
    <row r="170" s="2" customFormat="1" ht="16.5" customHeight="1">
      <c r="A170" s="39"/>
      <c r="B170" s="40"/>
      <c r="C170" s="272" t="s">
        <v>236</v>
      </c>
      <c r="D170" s="272" t="s">
        <v>204</v>
      </c>
      <c r="E170" s="273" t="s">
        <v>237</v>
      </c>
      <c r="F170" s="274" t="s">
        <v>238</v>
      </c>
      <c r="G170" s="275" t="s">
        <v>138</v>
      </c>
      <c r="H170" s="276">
        <v>3</v>
      </c>
      <c r="I170" s="277"/>
      <c r="J170" s="278">
        <f>ROUND(I170*H170,2)</f>
        <v>0</v>
      </c>
      <c r="K170" s="274" t="s">
        <v>1</v>
      </c>
      <c r="L170" s="279"/>
      <c r="M170" s="280" t="s">
        <v>1</v>
      </c>
      <c r="N170" s="281" t="s">
        <v>42</v>
      </c>
      <c r="O170" s="92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160</v>
      </c>
      <c r="AT170" s="226" t="s">
        <v>204</v>
      </c>
      <c r="AU170" s="226" t="s">
        <v>87</v>
      </c>
      <c r="AY170" s="18" t="s">
        <v>127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85</v>
      </c>
      <c r="BK170" s="227">
        <f>ROUND(I170*H170,2)</f>
        <v>0</v>
      </c>
      <c r="BL170" s="18" t="s">
        <v>134</v>
      </c>
      <c r="BM170" s="226" t="s">
        <v>239</v>
      </c>
    </row>
    <row r="171" s="2" customFormat="1" ht="16.5" customHeight="1">
      <c r="A171" s="39"/>
      <c r="B171" s="40"/>
      <c r="C171" s="272" t="s">
        <v>240</v>
      </c>
      <c r="D171" s="272" t="s">
        <v>204</v>
      </c>
      <c r="E171" s="273" t="s">
        <v>241</v>
      </c>
      <c r="F171" s="274" t="s">
        <v>242</v>
      </c>
      <c r="G171" s="275" t="s">
        <v>138</v>
      </c>
      <c r="H171" s="276">
        <v>4</v>
      </c>
      <c r="I171" s="277"/>
      <c r="J171" s="278">
        <f>ROUND(I171*H171,2)</f>
        <v>0</v>
      </c>
      <c r="K171" s="274" t="s">
        <v>1</v>
      </c>
      <c r="L171" s="279"/>
      <c r="M171" s="280" t="s">
        <v>1</v>
      </c>
      <c r="N171" s="281" t="s">
        <v>42</v>
      </c>
      <c r="O171" s="92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160</v>
      </c>
      <c r="AT171" s="226" t="s">
        <v>204</v>
      </c>
      <c r="AU171" s="226" t="s">
        <v>87</v>
      </c>
      <c r="AY171" s="18" t="s">
        <v>127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85</v>
      </c>
      <c r="BK171" s="227">
        <f>ROUND(I171*H171,2)</f>
        <v>0</v>
      </c>
      <c r="BL171" s="18" t="s">
        <v>134</v>
      </c>
      <c r="BM171" s="226" t="s">
        <v>243</v>
      </c>
    </row>
    <row r="172" s="2" customFormat="1" ht="24.15" customHeight="1">
      <c r="A172" s="39"/>
      <c r="B172" s="40"/>
      <c r="C172" s="215" t="s">
        <v>244</v>
      </c>
      <c r="D172" s="215" t="s">
        <v>129</v>
      </c>
      <c r="E172" s="216" t="s">
        <v>245</v>
      </c>
      <c r="F172" s="217" t="s">
        <v>246</v>
      </c>
      <c r="G172" s="218" t="s">
        <v>138</v>
      </c>
      <c r="H172" s="219">
        <v>62</v>
      </c>
      <c r="I172" s="220"/>
      <c r="J172" s="221">
        <f>ROUND(I172*H172,2)</f>
        <v>0</v>
      </c>
      <c r="K172" s="217" t="s">
        <v>133</v>
      </c>
      <c r="L172" s="45"/>
      <c r="M172" s="222" t="s">
        <v>1</v>
      </c>
      <c r="N172" s="223" t="s">
        <v>42</v>
      </c>
      <c r="O172" s="92"/>
      <c r="P172" s="224">
        <f>O172*H172</f>
        <v>0</v>
      </c>
      <c r="Q172" s="224">
        <v>0.021350000000000001</v>
      </c>
      <c r="R172" s="224">
        <f>Q172*H172</f>
        <v>1.3237000000000001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134</v>
      </c>
      <c r="AT172" s="226" t="s">
        <v>129</v>
      </c>
      <c r="AU172" s="226" t="s">
        <v>87</v>
      </c>
      <c r="AY172" s="18" t="s">
        <v>127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85</v>
      </c>
      <c r="BK172" s="227">
        <f>ROUND(I172*H172,2)</f>
        <v>0</v>
      </c>
      <c r="BL172" s="18" t="s">
        <v>134</v>
      </c>
      <c r="BM172" s="226" t="s">
        <v>247</v>
      </c>
    </row>
    <row r="173" s="2" customFormat="1" ht="24.15" customHeight="1">
      <c r="A173" s="39"/>
      <c r="B173" s="40"/>
      <c r="C173" s="215" t="s">
        <v>248</v>
      </c>
      <c r="D173" s="215" t="s">
        <v>129</v>
      </c>
      <c r="E173" s="216" t="s">
        <v>249</v>
      </c>
      <c r="F173" s="217" t="s">
        <v>250</v>
      </c>
      <c r="G173" s="218" t="s">
        <v>138</v>
      </c>
      <c r="H173" s="219">
        <v>3</v>
      </c>
      <c r="I173" s="220"/>
      <c r="J173" s="221">
        <f>ROUND(I173*H173,2)</f>
        <v>0</v>
      </c>
      <c r="K173" s="217" t="s">
        <v>133</v>
      </c>
      <c r="L173" s="45"/>
      <c r="M173" s="222" t="s">
        <v>1</v>
      </c>
      <c r="N173" s="223" t="s">
        <v>42</v>
      </c>
      <c r="O173" s="92"/>
      <c r="P173" s="224">
        <f>O173*H173</f>
        <v>0</v>
      </c>
      <c r="Q173" s="224">
        <v>0.02989</v>
      </c>
      <c r="R173" s="224">
        <f>Q173*H173</f>
        <v>0.08967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134</v>
      </c>
      <c r="AT173" s="226" t="s">
        <v>129</v>
      </c>
      <c r="AU173" s="226" t="s">
        <v>87</v>
      </c>
      <c r="AY173" s="18" t="s">
        <v>127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85</v>
      </c>
      <c r="BK173" s="227">
        <f>ROUND(I173*H173,2)</f>
        <v>0</v>
      </c>
      <c r="BL173" s="18" t="s">
        <v>134</v>
      </c>
      <c r="BM173" s="226" t="s">
        <v>251</v>
      </c>
    </row>
    <row r="174" s="12" customFormat="1" ht="22.8" customHeight="1">
      <c r="A174" s="12"/>
      <c r="B174" s="199"/>
      <c r="C174" s="200"/>
      <c r="D174" s="201" t="s">
        <v>76</v>
      </c>
      <c r="E174" s="213" t="s">
        <v>87</v>
      </c>
      <c r="F174" s="213" t="s">
        <v>252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SUM(P175:P177)</f>
        <v>0</v>
      </c>
      <c r="Q174" s="207"/>
      <c r="R174" s="208">
        <f>SUM(R175:R177)</f>
        <v>2.0014959999999999</v>
      </c>
      <c r="S174" s="207"/>
      <c r="T174" s="209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85</v>
      </c>
      <c r="AT174" s="211" t="s">
        <v>76</v>
      </c>
      <c r="AU174" s="211" t="s">
        <v>85</v>
      </c>
      <c r="AY174" s="210" t="s">
        <v>127</v>
      </c>
      <c r="BK174" s="212">
        <f>SUM(BK175:BK177)</f>
        <v>0</v>
      </c>
    </row>
    <row r="175" s="2" customFormat="1" ht="16.5" customHeight="1">
      <c r="A175" s="39"/>
      <c r="B175" s="40"/>
      <c r="C175" s="215" t="s">
        <v>253</v>
      </c>
      <c r="D175" s="215" t="s">
        <v>129</v>
      </c>
      <c r="E175" s="216" t="s">
        <v>254</v>
      </c>
      <c r="F175" s="217" t="s">
        <v>255</v>
      </c>
      <c r="G175" s="218" t="s">
        <v>176</v>
      </c>
      <c r="H175" s="219">
        <v>0.80000000000000004</v>
      </c>
      <c r="I175" s="220"/>
      <c r="J175" s="221">
        <f>ROUND(I175*H175,2)</f>
        <v>0</v>
      </c>
      <c r="K175" s="217" t="s">
        <v>133</v>
      </c>
      <c r="L175" s="45"/>
      <c r="M175" s="222" t="s">
        <v>1</v>
      </c>
      <c r="N175" s="223" t="s">
        <v>42</v>
      </c>
      <c r="O175" s="92"/>
      <c r="P175" s="224">
        <f>O175*H175</f>
        <v>0</v>
      </c>
      <c r="Q175" s="224">
        <v>2.5018699999999998</v>
      </c>
      <c r="R175" s="224">
        <f>Q175*H175</f>
        <v>2.0014959999999999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134</v>
      </c>
      <c r="AT175" s="226" t="s">
        <v>129</v>
      </c>
      <c r="AU175" s="226" t="s">
        <v>87</v>
      </c>
      <c r="AY175" s="18" t="s">
        <v>127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85</v>
      </c>
      <c r="BK175" s="227">
        <f>ROUND(I175*H175,2)</f>
        <v>0</v>
      </c>
      <c r="BL175" s="18" t="s">
        <v>134</v>
      </c>
      <c r="BM175" s="226" t="s">
        <v>256</v>
      </c>
    </row>
    <row r="176" s="13" customFormat="1">
      <c r="A176" s="13"/>
      <c r="B176" s="228"/>
      <c r="C176" s="229"/>
      <c r="D176" s="230" t="s">
        <v>169</v>
      </c>
      <c r="E176" s="231" t="s">
        <v>1</v>
      </c>
      <c r="F176" s="232" t="s">
        <v>257</v>
      </c>
      <c r="G176" s="229"/>
      <c r="H176" s="233">
        <v>0.80000000000000004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169</v>
      </c>
      <c r="AU176" s="239" t="s">
        <v>87</v>
      </c>
      <c r="AV176" s="13" t="s">
        <v>87</v>
      </c>
      <c r="AW176" s="13" t="s">
        <v>34</v>
      </c>
      <c r="AX176" s="13" t="s">
        <v>85</v>
      </c>
      <c r="AY176" s="239" t="s">
        <v>127</v>
      </c>
    </row>
    <row r="177" s="2" customFormat="1" ht="37.8" customHeight="1">
      <c r="A177" s="39"/>
      <c r="B177" s="40"/>
      <c r="C177" s="215" t="s">
        <v>258</v>
      </c>
      <c r="D177" s="215" t="s">
        <v>129</v>
      </c>
      <c r="E177" s="216" t="s">
        <v>259</v>
      </c>
      <c r="F177" s="217" t="s">
        <v>260</v>
      </c>
      <c r="G177" s="218" t="s">
        <v>261</v>
      </c>
      <c r="H177" s="219">
        <v>1</v>
      </c>
      <c r="I177" s="220"/>
      <c r="J177" s="221">
        <f>ROUND(I177*H177,2)</f>
        <v>0</v>
      </c>
      <c r="K177" s="217" t="s">
        <v>1</v>
      </c>
      <c r="L177" s="45"/>
      <c r="M177" s="222" t="s">
        <v>1</v>
      </c>
      <c r="N177" s="223" t="s">
        <v>42</v>
      </c>
      <c r="O177" s="92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134</v>
      </c>
      <c r="AT177" s="226" t="s">
        <v>129</v>
      </c>
      <c r="AU177" s="226" t="s">
        <v>87</v>
      </c>
      <c r="AY177" s="18" t="s">
        <v>127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85</v>
      </c>
      <c r="BK177" s="227">
        <f>ROUND(I177*H177,2)</f>
        <v>0</v>
      </c>
      <c r="BL177" s="18" t="s">
        <v>134</v>
      </c>
      <c r="BM177" s="226" t="s">
        <v>262</v>
      </c>
    </row>
    <row r="178" s="12" customFormat="1" ht="22.8" customHeight="1">
      <c r="A178" s="12"/>
      <c r="B178" s="199"/>
      <c r="C178" s="200"/>
      <c r="D178" s="201" t="s">
        <v>76</v>
      </c>
      <c r="E178" s="213" t="s">
        <v>148</v>
      </c>
      <c r="F178" s="213" t="s">
        <v>263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SUM(P179:P185)</f>
        <v>0</v>
      </c>
      <c r="Q178" s="207"/>
      <c r="R178" s="208">
        <f>SUM(R179:R185)</f>
        <v>1.54324</v>
      </c>
      <c r="S178" s="207"/>
      <c r="T178" s="209">
        <f>SUM(T179:T185)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85</v>
      </c>
      <c r="AT178" s="211" t="s">
        <v>76</v>
      </c>
      <c r="AU178" s="211" t="s">
        <v>85</v>
      </c>
      <c r="AY178" s="210" t="s">
        <v>127</v>
      </c>
      <c r="BK178" s="212">
        <f>SUM(BK179:BK185)</f>
        <v>0</v>
      </c>
    </row>
    <row r="179" s="2" customFormat="1" ht="21.75" customHeight="1">
      <c r="A179" s="39"/>
      <c r="B179" s="40"/>
      <c r="C179" s="215" t="s">
        <v>264</v>
      </c>
      <c r="D179" s="215" t="s">
        <v>129</v>
      </c>
      <c r="E179" s="216" t="s">
        <v>265</v>
      </c>
      <c r="F179" s="217" t="s">
        <v>266</v>
      </c>
      <c r="G179" s="218" t="s">
        <v>132</v>
      </c>
      <c r="H179" s="219">
        <v>4</v>
      </c>
      <c r="I179" s="220"/>
      <c r="J179" s="221">
        <f>ROUND(I179*H179,2)</f>
        <v>0</v>
      </c>
      <c r="K179" s="217" t="s">
        <v>133</v>
      </c>
      <c r="L179" s="45"/>
      <c r="M179" s="222" t="s">
        <v>1</v>
      </c>
      <c r="N179" s="223" t="s">
        <v>42</v>
      </c>
      <c r="O179" s="92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134</v>
      </c>
      <c r="AT179" s="226" t="s">
        <v>129</v>
      </c>
      <c r="AU179" s="226" t="s">
        <v>87</v>
      </c>
      <c r="AY179" s="18" t="s">
        <v>127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85</v>
      </c>
      <c r="BK179" s="227">
        <f>ROUND(I179*H179,2)</f>
        <v>0</v>
      </c>
      <c r="BL179" s="18" t="s">
        <v>134</v>
      </c>
      <c r="BM179" s="226" t="s">
        <v>267</v>
      </c>
    </row>
    <row r="180" s="15" customFormat="1">
      <c r="A180" s="15"/>
      <c r="B180" s="251"/>
      <c r="C180" s="252"/>
      <c r="D180" s="230" t="s">
        <v>169</v>
      </c>
      <c r="E180" s="253" t="s">
        <v>1</v>
      </c>
      <c r="F180" s="254" t="s">
        <v>268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0" t="s">
        <v>169</v>
      </c>
      <c r="AU180" s="260" t="s">
        <v>87</v>
      </c>
      <c r="AV180" s="15" t="s">
        <v>85</v>
      </c>
      <c r="AW180" s="15" t="s">
        <v>34</v>
      </c>
      <c r="AX180" s="15" t="s">
        <v>77</v>
      </c>
      <c r="AY180" s="260" t="s">
        <v>127</v>
      </c>
    </row>
    <row r="181" s="13" customFormat="1">
      <c r="A181" s="13"/>
      <c r="B181" s="228"/>
      <c r="C181" s="229"/>
      <c r="D181" s="230" t="s">
        <v>169</v>
      </c>
      <c r="E181" s="231" t="s">
        <v>1</v>
      </c>
      <c r="F181" s="232" t="s">
        <v>134</v>
      </c>
      <c r="G181" s="229"/>
      <c r="H181" s="233">
        <v>4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169</v>
      </c>
      <c r="AU181" s="239" t="s">
        <v>87</v>
      </c>
      <c r="AV181" s="13" t="s">
        <v>87</v>
      </c>
      <c r="AW181" s="13" t="s">
        <v>34</v>
      </c>
      <c r="AX181" s="13" t="s">
        <v>85</v>
      </c>
      <c r="AY181" s="239" t="s">
        <v>127</v>
      </c>
    </row>
    <row r="182" s="2" customFormat="1" ht="24.15" customHeight="1">
      <c r="A182" s="39"/>
      <c r="B182" s="40"/>
      <c r="C182" s="215" t="s">
        <v>269</v>
      </c>
      <c r="D182" s="215" t="s">
        <v>129</v>
      </c>
      <c r="E182" s="216" t="s">
        <v>270</v>
      </c>
      <c r="F182" s="217" t="s">
        <v>271</v>
      </c>
      <c r="G182" s="218" t="s">
        <v>132</v>
      </c>
      <c r="H182" s="219">
        <v>4</v>
      </c>
      <c r="I182" s="220"/>
      <c r="J182" s="221">
        <f>ROUND(I182*H182,2)</f>
        <v>0</v>
      </c>
      <c r="K182" s="217" t="s">
        <v>133</v>
      </c>
      <c r="L182" s="45"/>
      <c r="M182" s="222" t="s">
        <v>1</v>
      </c>
      <c r="N182" s="223" t="s">
        <v>42</v>
      </c>
      <c r="O182" s="92"/>
      <c r="P182" s="224">
        <f>O182*H182</f>
        <v>0</v>
      </c>
      <c r="Q182" s="224">
        <v>0.089219999999999994</v>
      </c>
      <c r="R182" s="224">
        <f>Q182*H182</f>
        <v>0.35687999999999998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134</v>
      </c>
      <c r="AT182" s="226" t="s">
        <v>129</v>
      </c>
      <c r="AU182" s="226" t="s">
        <v>87</v>
      </c>
      <c r="AY182" s="18" t="s">
        <v>127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85</v>
      </c>
      <c r="BK182" s="227">
        <f>ROUND(I182*H182,2)</f>
        <v>0</v>
      </c>
      <c r="BL182" s="18" t="s">
        <v>134</v>
      </c>
      <c r="BM182" s="226" t="s">
        <v>272</v>
      </c>
    </row>
    <row r="183" s="2" customFormat="1" ht="16.5" customHeight="1">
      <c r="A183" s="39"/>
      <c r="B183" s="40"/>
      <c r="C183" s="272" t="s">
        <v>273</v>
      </c>
      <c r="D183" s="272" t="s">
        <v>204</v>
      </c>
      <c r="E183" s="273" t="s">
        <v>274</v>
      </c>
      <c r="F183" s="274" t="s">
        <v>275</v>
      </c>
      <c r="G183" s="275" t="s">
        <v>132</v>
      </c>
      <c r="H183" s="276">
        <v>5</v>
      </c>
      <c r="I183" s="277"/>
      <c r="J183" s="278">
        <f>ROUND(I183*H183,2)</f>
        <v>0</v>
      </c>
      <c r="K183" s="274" t="s">
        <v>133</v>
      </c>
      <c r="L183" s="279"/>
      <c r="M183" s="280" t="s">
        <v>1</v>
      </c>
      <c r="N183" s="281" t="s">
        <v>42</v>
      </c>
      <c r="O183" s="92"/>
      <c r="P183" s="224">
        <f>O183*H183</f>
        <v>0</v>
      </c>
      <c r="Q183" s="224">
        <v>0.113</v>
      </c>
      <c r="R183" s="224">
        <f>Q183*H183</f>
        <v>0.56500000000000006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160</v>
      </c>
      <c r="AT183" s="226" t="s">
        <v>204</v>
      </c>
      <c r="AU183" s="226" t="s">
        <v>87</v>
      </c>
      <c r="AY183" s="18" t="s">
        <v>127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85</v>
      </c>
      <c r="BK183" s="227">
        <f>ROUND(I183*H183,2)</f>
        <v>0</v>
      </c>
      <c r="BL183" s="18" t="s">
        <v>134</v>
      </c>
      <c r="BM183" s="226" t="s">
        <v>276</v>
      </c>
    </row>
    <row r="184" s="2" customFormat="1" ht="33" customHeight="1">
      <c r="A184" s="39"/>
      <c r="B184" s="40"/>
      <c r="C184" s="215" t="s">
        <v>277</v>
      </c>
      <c r="D184" s="215" t="s">
        <v>129</v>
      </c>
      <c r="E184" s="216" t="s">
        <v>278</v>
      </c>
      <c r="F184" s="217" t="s">
        <v>279</v>
      </c>
      <c r="G184" s="218" t="s">
        <v>163</v>
      </c>
      <c r="H184" s="219">
        <v>4</v>
      </c>
      <c r="I184" s="220"/>
      <c r="J184" s="221">
        <f>ROUND(I184*H184,2)</f>
        <v>0</v>
      </c>
      <c r="K184" s="217" t="s">
        <v>133</v>
      </c>
      <c r="L184" s="45"/>
      <c r="M184" s="222" t="s">
        <v>1</v>
      </c>
      <c r="N184" s="223" t="s">
        <v>42</v>
      </c>
      <c r="O184" s="92"/>
      <c r="P184" s="224">
        <f>O184*H184</f>
        <v>0</v>
      </c>
      <c r="Q184" s="224">
        <v>0.11934</v>
      </c>
      <c r="R184" s="224">
        <f>Q184*H184</f>
        <v>0.47736000000000001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134</v>
      </c>
      <c r="AT184" s="226" t="s">
        <v>129</v>
      </c>
      <c r="AU184" s="226" t="s">
        <v>87</v>
      </c>
      <c r="AY184" s="18" t="s">
        <v>127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85</v>
      </c>
      <c r="BK184" s="227">
        <f>ROUND(I184*H184,2)</f>
        <v>0</v>
      </c>
      <c r="BL184" s="18" t="s">
        <v>134</v>
      </c>
      <c r="BM184" s="226" t="s">
        <v>280</v>
      </c>
    </row>
    <row r="185" s="2" customFormat="1" ht="16.5" customHeight="1">
      <c r="A185" s="39"/>
      <c r="B185" s="40"/>
      <c r="C185" s="272" t="s">
        <v>281</v>
      </c>
      <c r="D185" s="272" t="s">
        <v>204</v>
      </c>
      <c r="E185" s="273" t="s">
        <v>282</v>
      </c>
      <c r="F185" s="274" t="s">
        <v>283</v>
      </c>
      <c r="G185" s="275" t="s">
        <v>163</v>
      </c>
      <c r="H185" s="276">
        <v>4</v>
      </c>
      <c r="I185" s="277"/>
      <c r="J185" s="278">
        <f>ROUND(I185*H185,2)</f>
        <v>0</v>
      </c>
      <c r="K185" s="274" t="s">
        <v>133</v>
      </c>
      <c r="L185" s="279"/>
      <c r="M185" s="280" t="s">
        <v>1</v>
      </c>
      <c r="N185" s="281" t="s">
        <v>42</v>
      </c>
      <c r="O185" s="92"/>
      <c r="P185" s="224">
        <f>O185*H185</f>
        <v>0</v>
      </c>
      <c r="Q185" s="224">
        <v>0.035999999999999997</v>
      </c>
      <c r="R185" s="224">
        <f>Q185*H185</f>
        <v>0.14399999999999999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160</v>
      </c>
      <c r="AT185" s="226" t="s">
        <v>204</v>
      </c>
      <c r="AU185" s="226" t="s">
        <v>87</v>
      </c>
      <c r="AY185" s="18" t="s">
        <v>127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85</v>
      </c>
      <c r="BK185" s="227">
        <f>ROUND(I185*H185,2)</f>
        <v>0</v>
      </c>
      <c r="BL185" s="18" t="s">
        <v>134</v>
      </c>
      <c r="BM185" s="226" t="s">
        <v>284</v>
      </c>
    </row>
    <row r="186" s="12" customFormat="1" ht="22.8" customHeight="1">
      <c r="A186" s="12"/>
      <c r="B186" s="199"/>
      <c r="C186" s="200"/>
      <c r="D186" s="201" t="s">
        <v>76</v>
      </c>
      <c r="E186" s="213" t="s">
        <v>165</v>
      </c>
      <c r="F186" s="213" t="s">
        <v>285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SUM(P187:P211)</f>
        <v>0</v>
      </c>
      <c r="Q186" s="207"/>
      <c r="R186" s="208">
        <f>SUM(R187:R211)</f>
        <v>0.16454759999999999</v>
      </c>
      <c r="S186" s="207"/>
      <c r="T186" s="209">
        <f>SUM(T187:T211)</f>
        <v>35.525760000000005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85</v>
      </c>
      <c r="AT186" s="211" t="s">
        <v>76</v>
      </c>
      <c r="AU186" s="211" t="s">
        <v>85</v>
      </c>
      <c r="AY186" s="210" t="s">
        <v>127</v>
      </c>
      <c r="BK186" s="212">
        <f>SUM(BK187:BK211)</f>
        <v>0</v>
      </c>
    </row>
    <row r="187" s="2" customFormat="1" ht="37.8" customHeight="1">
      <c r="A187" s="39"/>
      <c r="B187" s="40"/>
      <c r="C187" s="215" t="s">
        <v>286</v>
      </c>
      <c r="D187" s="215" t="s">
        <v>129</v>
      </c>
      <c r="E187" s="216" t="s">
        <v>287</v>
      </c>
      <c r="F187" s="217" t="s">
        <v>288</v>
      </c>
      <c r="G187" s="218" t="s">
        <v>132</v>
      </c>
      <c r="H187" s="219">
        <v>783.55999999999995</v>
      </c>
      <c r="I187" s="220"/>
      <c r="J187" s="221">
        <f>ROUND(I187*H187,2)</f>
        <v>0</v>
      </c>
      <c r="K187" s="217" t="s">
        <v>133</v>
      </c>
      <c r="L187" s="45"/>
      <c r="M187" s="222" t="s">
        <v>1</v>
      </c>
      <c r="N187" s="223" t="s">
        <v>42</v>
      </c>
      <c r="O187" s="92"/>
      <c r="P187" s="224">
        <f>O187*H187</f>
        <v>0</v>
      </c>
      <c r="Q187" s="224">
        <v>0.00021000000000000001</v>
      </c>
      <c r="R187" s="224">
        <f>Q187*H187</f>
        <v>0.16454759999999999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134</v>
      </c>
      <c r="AT187" s="226" t="s">
        <v>129</v>
      </c>
      <c r="AU187" s="226" t="s">
        <v>87</v>
      </c>
      <c r="AY187" s="18" t="s">
        <v>127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85</v>
      </c>
      <c r="BK187" s="227">
        <f>ROUND(I187*H187,2)</f>
        <v>0</v>
      </c>
      <c r="BL187" s="18" t="s">
        <v>134</v>
      </c>
      <c r="BM187" s="226" t="s">
        <v>289</v>
      </c>
    </row>
    <row r="188" s="15" customFormat="1">
      <c r="A188" s="15"/>
      <c r="B188" s="251"/>
      <c r="C188" s="252"/>
      <c r="D188" s="230" t="s">
        <v>169</v>
      </c>
      <c r="E188" s="253" t="s">
        <v>1</v>
      </c>
      <c r="F188" s="254" t="s">
        <v>290</v>
      </c>
      <c r="G188" s="252"/>
      <c r="H188" s="253" t="s">
        <v>1</v>
      </c>
      <c r="I188" s="255"/>
      <c r="J188" s="252"/>
      <c r="K188" s="252"/>
      <c r="L188" s="256"/>
      <c r="M188" s="257"/>
      <c r="N188" s="258"/>
      <c r="O188" s="258"/>
      <c r="P188" s="258"/>
      <c r="Q188" s="258"/>
      <c r="R188" s="258"/>
      <c r="S188" s="258"/>
      <c r="T188" s="25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0" t="s">
        <v>169</v>
      </c>
      <c r="AU188" s="260" t="s">
        <v>87</v>
      </c>
      <c r="AV188" s="15" t="s">
        <v>85</v>
      </c>
      <c r="AW188" s="15" t="s">
        <v>34</v>
      </c>
      <c r="AX188" s="15" t="s">
        <v>77</v>
      </c>
      <c r="AY188" s="260" t="s">
        <v>127</v>
      </c>
    </row>
    <row r="189" s="13" customFormat="1">
      <c r="A189" s="13"/>
      <c r="B189" s="228"/>
      <c r="C189" s="229"/>
      <c r="D189" s="230" t="s">
        <v>169</v>
      </c>
      <c r="E189" s="231" t="s">
        <v>1</v>
      </c>
      <c r="F189" s="232" t="s">
        <v>291</v>
      </c>
      <c r="G189" s="229"/>
      <c r="H189" s="233">
        <v>192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169</v>
      </c>
      <c r="AU189" s="239" t="s">
        <v>87</v>
      </c>
      <c r="AV189" s="13" t="s">
        <v>87</v>
      </c>
      <c r="AW189" s="13" t="s">
        <v>34</v>
      </c>
      <c r="AX189" s="13" t="s">
        <v>77</v>
      </c>
      <c r="AY189" s="239" t="s">
        <v>127</v>
      </c>
    </row>
    <row r="190" s="15" customFormat="1">
      <c r="A190" s="15"/>
      <c r="B190" s="251"/>
      <c r="C190" s="252"/>
      <c r="D190" s="230" t="s">
        <v>169</v>
      </c>
      <c r="E190" s="253" t="s">
        <v>1</v>
      </c>
      <c r="F190" s="254" t="s">
        <v>292</v>
      </c>
      <c r="G190" s="252"/>
      <c r="H190" s="253" t="s">
        <v>1</v>
      </c>
      <c r="I190" s="255"/>
      <c r="J190" s="252"/>
      <c r="K190" s="252"/>
      <c r="L190" s="256"/>
      <c r="M190" s="257"/>
      <c r="N190" s="258"/>
      <c r="O190" s="258"/>
      <c r="P190" s="258"/>
      <c r="Q190" s="258"/>
      <c r="R190" s="258"/>
      <c r="S190" s="258"/>
      <c r="T190" s="25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0" t="s">
        <v>169</v>
      </c>
      <c r="AU190" s="260" t="s">
        <v>87</v>
      </c>
      <c r="AV190" s="15" t="s">
        <v>85</v>
      </c>
      <c r="AW190" s="15" t="s">
        <v>34</v>
      </c>
      <c r="AX190" s="15" t="s">
        <v>77</v>
      </c>
      <c r="AY190" s="260" t="s">
        <v>127</v>
      </c>
    </row>
    <row r="191" s="15" customFormat="1">
      <c r="A191" s="15"/>
      <c r="B191" s="251"/>
      <c r="C191" s="252"/>
      <c r="D191" s="230" t="s">
        <v>169</v>
      </c>
      <c r="E191" s="253" t="s">
        <v>1</v>
      </c>
      <c r="F191" s="254" t="s">
        <v>293</v>
      </c>
      <c r="G191" s="252"/>
      <c r="H191" s="253" t="s">
        <v>1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0" t="s">
        <v>169</v>
      </c>
      <c r="AU191" s="260" t="s">
        <v>87</v>
      </c>
      <c r="AV191" s="15" t="s">
        <v>85</v>
      </c>
      <c r="AW191" s="15" t="s">
        <v>34</v>
      </c>
      <c r="AX191" s="15" t="s">
        <v>77</v>
      </c>
      <c r="AY191" s="260" t="s">
        <v>127</v>
      </c>
    </row>
    <row r="192" s="13" customFormat="1">
      <c r="A192" s="13"/>
      <c r="B192" s="228"/>
      <c r="C192" s="229"/>
      <c r="D192" s="230" t="s">
        <v>169</v>
      </c>
      <c r="E192" s="231" t="s">
        <v>1</v>
      </c>
      <c r="F192" s="232" t="s">
        <v>294</v>
      </c>
      <c r="G192" s="229"/>
      <c r="H192" s="233">
        <v>214.47999999999999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169</v>
      </c>
      <c r="AU192" s="239" t="s">
        <v>87</v>
      </c>
      <c r="AV192" s="13" t="s">
        <v>87</v>
      </c>
      <c r="AW192" s="13" t="s">
        <v>34</v>
      </c>
      <c r="AX192" s="13" t="s">
        <v>77</v>
      </c>
      <c r="AY192" s="239" t="s">
        <v>127</v>
      </c>
    </row>
    <row r="193" s="15" customFormat="1">
      <c r="A193" s="15"/>
      <c r="B193" s="251"/>
      <c r="C193" s="252"/>
      <c r="D193" s="230" t="s">
        <v>169</v>
      </c>
      <c r="E193" s="253" t="s">
        <v>1</v>
      </c>
      <c r="F193" s="254" t="s">
        <v>295</v>
      </c>
      <c r="G193" s="252"/>
      <c r="H193" s="253" t="s">
        <v>1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0" t="s">
        <v>169</v>
      </c>
      <c r="AU193" s="260" t="s">
        <v>87</v>
      </c>
      <c r="AV193" s="15" t="s">
        <v>85</v>
      </c>
      <c r="AW193" s="15" t="s">
        <v>34</v>
      </c>
      <c r="AX193" s="15" t="s">
        <v>77</v>
      </c>
      <c r="AY193" s="260" t="s">
        <v>127</v>
      </c>
    </row>
    <row r="194" s="13" customFormat="1">
      <c r="A194" s="13"/>
      <c r="B194" s="228"/>
      <c r="C194" s="229"/>
      <c r="D194" s="230" t="s">
        <v>169</v>
      </c>
      <c r="E194" s="231" t="s">
        <v>1</v>
      </c>
      <c r="F194" s="232" t="s">
        <v>296</v>
      </c>
      <c r="G194" s="229"/>
      <c r="H194" s="233">
        <v>377.07999999999998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169</v>
      </c>
      <c r="AU194" s="239" t="s">
        <v>87</v>
      </c>
      <c r="AV194" s="13" t="s">
        <v>87</v>
      </c>
      <c r="AW194" s="13" t="s">
        <v>34</v>
      </c>
      <c r="AX194" s="13" t="s">
        <v>77</v>
      </c>
      <c r="AY194" s="239" t="s">
        <v>127</v>
      </c>
    </row>
    <row r="195" s="14" customFormat="1">
      <c r="A195" s="14"/>
      <c r="B195" s="240"/>
      <c r="C195" s="241"/>
      <c r="D195" s="230" t="s">
        <v>169</v>
      </c>
      <c r="E195" s="242" t="s">
        <v>1</v>
      </c>
      <c r="F195" s="243" t="s">
        <v>172</v>
      </c>
      <c r="G195" s="241"/>
      <c r="H195" s="244">
        <v>783.55999999999995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169</v>
      </c>
      <c r="AU195" s="250" t="s">
        <v>87</v>
      </c>
      <c r="AV195" s="14" t="s">
        <v>134</v>
      </c>
      <c r="AW195" s="14" t="s">
        <v>34</v>
      </c>
      <c r="AX195" s="14" t="s">
        <v>85</v>
      </c>
      <c r="AY195" s="250" t="s">
        <v>127</v>
      </c>
    </row>
    <row r="196" s="2" customFormat="1" ht="24.15" customHeight="1">
      <c r="A196" s="39"/>
      <c r="B196" s="40"/>
      <c r="C196" s="215" t="s">
        <v>297</v>
      </c>
      <c r="D196" s="215" t="s">
        <v>129</v>
      </c>
      <c r="E196" s="216" t="s">
        <v>298</v>
      </c>
      <c r="F196" s="217" t="s">
        <v>299</v>
      </c>
      <c r="G196" s="218" t="s">
        <v>138</v>
      </c>
      <c r="H196" s="219">
        <v>132</v>
      </c>
      <c r="I196" s="220"/>
      <c r="J196" s="221">
        <f>ROUND(I196*H196,2)</f>
        <v>0</v>
      </c>
      <c r="K196" s="217" t="s">
        <v>133</v>
      </c>
      <c r="L196" s="45"/>
      <c r="M196" s="222" t="s">
        <v>1</v>
      </c>
      <c r="N196" s="223" t="s">
        <v>42</v>
      </c>
      <c r="O196" s="92"/>
      <c r="P196" s="224">
        <f>O196*H196</f>
        <v>0</v>
      </c>
      <c r="Q196" s="224">
        <v>0</v>
      </c>
      <c r="R196" s="224">
        <f>Q196*H196</f>
        <v>0</v>
      </c>
      <c r="S196" s="224">
        <v>0.16500000000000001</v>
      </c>
      <c r="T196" s="225">
        <f>S196*H196</f>
        <v>21.780000000000001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134</v>
      </c>
      <c r="AT196" s="226" t="s">
        <v>129</v>
      </c>
      <c r="AU196" s="226" t="s">
        <v>87</v>
      </c>
      <c r="AY196" s="18" t="s">
        <v>127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85</v>
      </c>
      <c r="BK196" s="227">
        <f>ROUND(I196*H196,2)</f>
        <v>0</v>
      </c>
      <c r="BL196" s="18" t="s">
        <v>134</v>
      </c>
      <c r="BM196" s="226" t="s">
        <v>300</v>
      </c>
    </row>
    <row r="197" s="15" customFormat="1">
      <c r="A197" s="15"/>
      <c r="B197" s="251"/>
      <c r="C197" s="252"/>
      <c r="D197" s="230" t="s">
        <v>169</v>
      </c>
      <c r="E197" s="253" t="s">
        <v>1</v>
      </c>
      <c r="F197" s="254" t="s">
        <v>301</v>
      </c>
      <c r="G197" s="252"/>
      <c r="H197" s="253" t="s">
        <v>1</v>
      </c>
      <c r="I197" s="255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0" t="s">
        <v>169</v>
      </c>
      <c r="AU197" s="260" t="s">
        <v>87</v>
      </c>
      <c r="AV197" s="15" t="s">
        <v>85</v>
      </c>
      <c r="AW197" s="15" t="s">
        <v>34</v>
      </c>
      <c r="AX197" s="15" t="s">
        <v>77</v>
      </c>
      <c r="AY197" s="260" t="s">
        <v>127</v>
      </c>
    </row>
    <row r="198" s="13" customFormat="1">
      <c r="A198" s="13"/>
      <c r="B198" s="228"/>
      <c r="C198" s="229"/>
      <c r="D198" s="230" t="s">
        <v>169</v>
      </c>
      <c r="E198" s="231" t="s">
        <v>1</v>
      </c>
      <c r="F198" s="232" t="s">
        <v>302</v>
      </c>
      <c r="G198" s="229"/>
      <c r="H198" s="233">
        <v>131.447</v>
      </c>
      <c r="I198" s="234"/>
      <c r="J198" s="229"/>
      <c r="K198" s="229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169</v>
      </c>
      <c r="AU198" s="239" t="s">
        <v>87</v>
      </c>
      <c r="AV198" s="13" t="s">
        <v>87</v>
      </c>
      <c r="AW198" s="13" t="s">
        <v>34</v>
      </c>
      <c r="AX198" s="13" t="s">
        <v>77</v>
      </c>
      <c r="AY198" s="239" t="s">
        <v>127</v>
      </c>
    </row>
    <row r="199" s="15" customFormat="1">
      <c r="A199" s="15"/>
      <c r="B199" s="251"/>
      <c r="C199" s="252"/>
      <c r="D199" s="230" t="s">
        <v>169</v>
      </c>
      <c r="E199" s="253" t="s">
        <v>1</v>
      </c>
      <c r="F199" s="254" t="s">
        <v>303</v>
      </c>
      <c r="G199" s="252"/>
      <c r="H199" s="253" t="s">
        <v>1</v>
      </c>
      <c r="I199" s="255"/>
      <c r="J199" s="252"/>
      <c r="K199" s="252"/>
      <c r="L199" s="256"/>
      <c r="M199" s="257"/>
      <c r="N199" s="258"/>
      <c r="O199" s="258"/>
      <c r="P199" s="258"/>
      <c r="Q199" s="258"/>
      <c r="R199" s="258"/>
      <c r="S199" s="258"/>
      <c r="T199" s="25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0" t="s">
        <v>169</v>
      </c>
      <c r="AU199" s="260" t="s">
        <v>87</v>
      </c>
      <c r="AV199" s="15" t="s">
        <v>85</v>
      </c>
      <c r="AW199" s="15" t="s">
        <v>34</v>
      </c>
      <c r="AX199" s="15" t="s">
        <v>77</v>
      </c>
      <c r="AY199" s="260" t="s">
        <v>127</v>
      </c>
    </row>
    <row r="200" s="13" customFormat="1">
      <c r="A200" s="13"/>
      <c r="B200" s="228"/>
      <c r="C200" s="229"/>
      <c r="D200" s="230" t="s">
        <v>169</v>
      </c>
      <c r="E200" s="231" t="s">
        <v>1</v>
      </c>
      <c r="F200" s="232" t="s">
        <v>304</v>
      </c>
      <c r="G200" s="229"/>
      <c r="H200" s="233">
        <v>132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169</v>
      </c>
      <c r="AU200" s="239" t="s">
        <v>87</v>
      </c>
      <c r="AV200" s="13" t="s">
        <v>87</v>
      </c>
      <c r="AW200" s="13" t="s">
        <v>34</v>
      </c>
      <c r="AX200" s="13" t="s">
        <v>85</v>
      </c>
      <c r="AY200" s="239" t="s">
        <v>127</v>
      </c>
    </row>
    <row r="201" s="2" customFormat="1" ht="24.15" customHeight="1">
      <c r="A201" s="39"/>
      <c r="B201" s="40"/>
      <c r="C201" s="215" t="s">
        <v>305</v>
      </c>
      <c r="D201" s="215" t="s">
        <v>129</v>
      </c>
      <c r="E201" s="216" t="s">
        <v>306</v>
      </c>
      <c r="F201" s="217" t="s">
        <v>307</v>
      </c>
      <c r="G201" s="218" t="s">
        <v>163</v>
      </c>
      <c r="H201" s="219">
        <v>48</v>
      </c>
      <c r="I201" s="220"/>
      <c r="J201" s="221">
        <f>ROUND(I201*H201,2)</f>
        <v>0</v>
      </c>
      <c r="K201" s="217" t="s">
        <v>133</v>
      </c>
      <c r="L201" s="45"/>
      <c r="M201" s="222" t="s">
        <v>1</v>
      </c>
      <c r="N201" s="223" t="s">
        <v>42</v>
      </c>
      <c r="O201" s="92"/>
      <c r="P201" s="224">
        <f>O201*H201</f>
        <v>0</v>
      </c>
      <c r="Q201" s="224">
        <v>0</v>
      </c>
      <c r="R201" s="224">
        <f>Q201*H201</f>
        <v>0</v>
      </c>
      <c r="S201" s="224">
        <v>0.00348</v>
      </c>
      <c r="T201" s="225">
        <f>S201*H201</f>
        <v>0.16703999999999999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134</v>
      </c>
      <c r="AT201" s="226" t="s">
        <v>129</v>
      </c>
      <c r="AU201" s="226" t="s">
        <v>87</v>
      </c>
      <c r="AY201" s="18" t="s">
        <v>127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85</v>
      </c>
      <c r="BK201" s="227">
        <f>ROUND(I201*H201,2)</f>
        <v>0</v>
      </c>
      <c r="BL201" s="18" t="s">
        <v>134</v>
      </c>
      <c r="BM201" s="226" t="s">
        <v>308</v>
      </c>
    </row>
    <row r="202" s="13" customFormat="1">
      <c r="A202" s="13"/>
      <c r="B202" s="228"/>
      <c r="C202" s="229"/>
      <c r="D202" s="230" t="s">
        <v>169</v>
      </c>
      <c r="E202" s="231" t="s">
        <v>1</v>
      </c>
      <c r="F202" s="232" t="s">
        <v>309</v>
      </c>
      <c r="G202" s="229"/>
      <c r="H202" s="233">
        <v>48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169</v>
      </c>
      <c r="AU202" s="239" t="s">
        <v>87</v>
      </c>
      <c r="AV202" s="13" t="s">
        <v>87</v>
      </c>
      <c r="AW202" s="13" t="s">
        <v>34</v>
      </c>
      <c r="AX202" s="13" t="s">
        <v>85</v>
      </c>
      <c r="AY202" s="239" t="s">
        <v>127</v>
      </c>
    </row>
    <row r="203" s="2" customFormat="1" ht="16.5" customHeight="1">
      <c r="A203" s="39"/>
      <c r="B203" s="40"/>
      <c r="C203" s="215" t="s">
        <v>310</v>
      </c>
      <c r="D203" s="215" t="s">
        <v>129</v>
      </c>
      <c r="E203" s="216" t="s">
        <v>311</v>
      </c>
      <c r="F203" s="217" t="s">
        <v>312</v>
      </c>
      <c r="G203" s="218" t="s">
        <v>163</v>
      </c>
      <c r="H203" s="219">
        <v>96</v>
      </c>
      <c r="I203" s="220"/>
      <c r="J203" s="221">
        <f>ROUND(I203*H203,2)</f>
        <v>0</v>
      </c>
      <c r="K203" s="217" t="s">
        <v>133</v>
      </c>
      <c r="L203" s="45"/>
      <c r="M203" s="222" t="s">
        <v>1</v>
      </c>
      <c r="N203" s="223" t="s">
        <v>42</v>
      </c>
      <c r="O203" s="92"/>
      <c r="P203" s="224">
        <f>O203*H203</f>
        <v>0</v>
      </c>
      <c r="Q203" s="224">
        <v>0</v>
      </c>
      <c r="R203" s="224">
        <f>Q203*H203</f>
        <v>0</v>
      </c>
      <c r="S203" s="224">
        <v>0.00010000000000000001</v>
      </c>
      <c r="T203" s="225">
        <f>S203*H203</f>
        <v>0.0096000000000000009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134</v>
      </c>
      <c r="AT203" s="226" t="s">
        <v>129</v>
      </c>
      <c r="AU203" s="226" t="s">
        <v>87</v>
      </c>
      <c r="AY203" s="18" t="s">
        <v>127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85</v>
      </c>
      <c r="BK203" s="227">
        <f>ROUND(I203*H203,2)</f>
        <v>0</v>
      </c>
      <c r="BL203" s="18" t="s">
        <v>134</v>
      </c>
      <c r="BM203" s="226" t="s">
        <v>313</v>
      </c>
    </row>
    <row r="204" s="13" customFormat="1">
      <c r="A204" s="13"/>
      <c r="B204" s="228"/>
      <c r="C204" s="229"/>
      <c r="D204" s="230" t="s">
        <v>169</v>
      </c>
      <c r="E204" s="231" t="s">
        <v>1</v>
      </c>
      <c r="F204" s="232" t="s">
        <v>314</v>
      </c>
      <c r="G204" s="229"/>
      <c r="H204" s="233">
        <v>96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169</v>
      </c>
      <c r="AU204" s="239" t="s">
        <v>87</v>
      </c>
      <c r="AV204" s="13" t="s">
        <v>87</v>
      </c>
      <c r="AW204" s="13" t="s">
        <v>34</v>
      </c>
      <c r="AX204" s="13" t="s">
        <v>85</v>
      </c>
      <c r="AY204" s="239" t="s">
        <v>127</v>
      </c>
    </row>
    <row r="205" s="2" customFormat="1" ht="24.15" customHeight="1">
      <c r="A205" s="39"/>
      <c r="B205" s="40"/>
      <c r="C205" s="215" t="s">
        <v>315</v>
      </c>
      <c r="D205" s="215" t="s">
        <v>129</v>
      </c>
      <c r="E205" s="216" t="s">
        <v>316</v>
      </c>
      <c r="F205" s="217" t="s">
        <v>317</v>
      </c>
      <c r="G205" s="218" t="s">
        <v>163</v>
      </c>
      <c r="H205" s="219">
        <v>607.95600000000002</v>
      </c>
      <c r="I205" s="220"/>
      <c r="J205" s="221">
        <f>ROUND(I205*H205,2)</f>
        <v>0</v>
      </c>
      <c r="K205" s="217" t="s">
        <v>133</v>
      </c>
      <c r="L205" s="45"/>
      <c r="M205" s="222" t="s">
        <v>1</v>
      </c>
      <c r="N205" s="223" t="s">
        <v>42</v>
      </c>
      <c r="O205" s="92"/>
      <c r="P205" s="224">
        <f>O205*H205</f>
        <v>0</v>
      </c>
      <c r="Q205" s="224">
        <v>0</v>
      </c>
      <c r="R205" s="224">
        <f>Q205*H205</f>
        <v>0</v>
      </c>
      <c r="S205" s="224">
        <v>0.02</v>
      </c>
      <c r="T205" s="225">
        <f>S205*H205</f>
        <v>12.159120000000002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134</v>
      </c>
      <c r="AT205" s="226" t="s">
        <v>129</v>
      </c>
      <c r="AU205" s="226" t="s">
        <v>87</v>
      </c>
      <c r="AY205" s="18" t="s">
        <v>127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85</v>
      </c>
      <c r="BK205" s="227">
        <f>ROUND(I205*H205,2)</f>
        <v>0</v>
      </c>
      <c r="BL205" s="18" t="s">
        <v>134</v>
      </c>
      <c r="BM205" s="226" t="s">
        <v>318</v>
      </c>
    </row>
    <row r="206" s="13" customFormat="1">
      <c r="A206" s="13"/>
      <c r="B206" s="228"/>
      <c r="C206" s="229"/>
      <c r="D206" s="230" t="s">
        <v>169</v>
      </c>
      <c r="E206" s="231" t="s">
        <v>1</v>
      </c>
      <c r="F206" s="232" t="s">
        <v>319</v>
      </c>
      <c r="G206" s="229"/>
      <c r="H206" s="233">
        <v>460.06599999999997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169</v>
      </c>
      <c r="AU206" s="239" t="s">
        <v>87</v>
      </c>
      <c r="AV206" s="13" t="s">
        <v>87</v>
      </c>
      <c r="AW206" s="13" t="s">
        <v>34</v>
      </c>
      <c r="AX206" s="13" t="s">
        <v>77</v>
      </c>
      <c r="AY206" s="239" t="s">
        <v>127</v>
      </c>
    </row>
    <row r="207" s="15" customFormat="1">
      <c r="A207" s="15"/>
      <c r="B207" s="251"/>
      <c r="C207" s="252"/>
      <c r="D207" s="230" t="s">
        <v>169</v>
      </c>
      <c r="E207" s="253" t="s">
        <v>1</v>
      </c>
      <c r="F207" s="254" t="s">
        <v>320</v>
      </c>
      <c r="G207" s="252"/>
      <c r="H207" s="253" t="s">
        <v>1</v>
      </c>
      <c r="I207" s="255"/>
      <c r="J207" s="252"/>
      <c r="K207" s="252"/>
      <c r="L207" s="256"/>
      <c r="M207" s="257"/>
      <c r="N207" s="258"/>
      <c r="O207" s="258"/>
      <c r="P207" s="258"/>
      <c r="Q207" s="258"/>
      <c r="R207" s="258"/>
      <c r="S207" s="258"/>
      <c r="T207" s="25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0" t="s">
        <v>169</v>
      </c>
      <c r="AU207" s="260" t="s">
        <v>87</v>
      </c>
      <c r="AV207" s="15" t="s">
        <v>85</v>
      </c>
      <c r="AW207" s="15" t="s">
        <v>34</v>
      </c>
      <c r="AX207" s="15" t="s">
        <v>77</v>
      </c>
      <c r="AY207" s="260" t="s">
        <v>127</v>
      </c>
    </row>
    <row r="208" s="13" customFormat="1">
      <c r="A208" s="13"/>
      <c r="B208" s="228"/>
      <c r="C208" s="229"/>
      <c r="D208" s="230" t="s">
        <v>169</v>
      </c>
      <c r="E208" s="231" t="s">
        <v>1</v>
      </c>
      <c r="F208" s="232" t="s">
        <v>321</v>
      </c>
      <c r="G208" s="229"/>
      <c r="H208" s="233">
        <v>147.88999999999999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169</v>
      </c>
      <c r="AU208" s="239" t="s">
        <v>87</v>
      </c>
      <c r="AV208" s="13" t="s">
        <v>87</v>
      </c>
      <c r="AW208" s="13" t="s">
        <v>34</v>
      </c>
      <c r="AX208" s="13" t="s">
        <v>77</v>
      </c>
      <c r="AY208" s="239" t="s">
        <v>127</v>
      </c>
    </row>
    <row r="209" s="14" customFormat="1">
      <c r="A209" s="14"/>
      <c r="B209" s="240"/>
      <c r="C209" s="241"/>
      <c r="D209" s="230" t="s">
        <v>169</v>
      </c>
      <c r="E209" s="242" t="s">
        <v>1</v>
      </c>
      <c r="F209" s="243" t="s">
        <v>172</v>
      </c>
      <c r="G209" s="241"/>
      <c r="H209" s="244">
        <v>607.9559999999999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169</v>
      </c>
      <c r="AU209" s="250" t="s">
        <v>87</v>
      </c>
      <c r="AV209" s="14" t="s">
        <v>134</v>
      </c>
      <c r="AW209" s="14" t="s">
        <v>34</v>
      </c>
      <c r="AX209" s="14" t="s">
        <v>85</v>
      </c>
      <c r="AY209" s="250" t="s">
        <v>127</v>
      </c>
    </row>
    <row r="210" s="2" customFormat="1" ht="21.75" customHeight="1">
      <c r="A210" s="39"/>
      <c r="B210" s="40"/>
      <c r="C210" s="215" t="s">
        <v>322</v>
      </c>
      <c r="D210" s="215" t="s">
        <v>129</v>
      </c>
      <c r="E210" s="216" t="s">
        <v>323</v>
      </c>
      <c r="F210" s="217" t="s">
        <v>324</v>
      </c>
      <c r="G210" s="218" t="s">
        <v>138</v>
      </c>
      <c r="H210" s="219">
        <v>1</v>
      </c>
      <c r="I210" s="220"/>
      <c r="J210" s="221">
        <f>ROUND(I210*H210,2)</f>
        <v>0</v>
      </c>
      <c r="K210" s="217" t="s">
        <v>133</v>
      </c>
      <c r="L210" s="45"/>
      <c r="M210" s="222" t="s">
        <v>1</v>
      </c>
      <c r="N210" s="223" t="s">
        <v>42</v>
      </c>
      <c r="O210" s="92"/>
      <c r="P210" s="224">
        <f>O210*H210</f>
        <v>0</v>
      </c>
      <c r="Q210" s="224">
        <v>0</v>
      </c>
      <c r="R210" s="224">
        <f>Q210*H210</f>
        <v>0</v>
      </c>
      <c r="S210" s="224">
        <v>0.20999999999999999</v>
      </c>
      <c r="T210" s="225">
        <f>S210*H210</f>
        <v>0.20999999999999999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134</v>
      </c>
      <c r="AT210" s="226" t="s">
        <v>129</v>
      </c>
      <c r="AU210" s="226" t="s">
        <v>87</v>
      </c>
      <c r="AY210" s="18" t="s">
        <v>127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85</v>
      </c>
      <c r="BK210" s="227">
        <f>ROUND(I210*H210,2)</f>
        <v>0</v>
      </c>
      <c r="BL210" s="18" t="s">
        <v>134</v>
      </c>
      <c r="BM210" s="226" t="s">
        <v>325</v>
      </c>
    </row>
    <row r="211" s="2" customFormat="1" ht="21.75" customHeight="1">
      <c r="A211" s="39"/>
      <c r="B211" s="40"/>
      <c r="C211" s="215" t="s">
        <v>326</v>
      </c>
      <c r="D211" s="215" t="s">
        <v>129</v>
      </c>
      <c r="E211" s="216" t="s">
        <v>327</v>
      </c>
      <c r="F211" s="217" t="s">
        <v>328</v>
      </c>
      <c r="G211" s="218" t="s">
        <v>138</v>
      </c>
      <c r="H211" s="219">
        <v>3</v>
      </c>
      <c r="I211" s="220"/>
      <c r="J211" s="221">
        <f>ROUND(I211*H211,2)</f>
        <v>0</v>
      </c>
      <c r="K211" s="217" t="s">
        <v>133</v>
      </c>
      <c r="L211" s="45"/>
      <c r="M211" s="222" t="s">
        <v>1</v>
      </c>
      <c r="N211" s="223" t="s">
        <v>42</v>
      </c>
      <c r="O211" s="92"/>
      <c r="P211" s="224">
        <f>O211*H211</f>
        <v>0</v>
      </c>
      <c r="Q211" s="224">
        <v>0</v>
      </c>
      <c r="R211" s="224">
        <f>Q211*H211</f>
        <v>0</v>
      </c>
      <c r="S211" s="224">
        <v>0.40000000000000002</v>
      </c>
      <c r="T211" s="225">
        <f>S211*H211</f>
        <v>1.2000000000000002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134</v>
      </c>
      <c r="AT211" s="226" t="s">
        <v>129</v>
      </c>
      <c r="AU211" s="226" t="s">
        <v>87</v>
      </c>
      <c r="AY211" s="18" t="s">
        <v>127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85</v>
      </c>
      <c r="BK211" s="227">
        <f>ROUND(I211*H211,2)</f>
        <v>0</v>
      </c>
      <c r="BL211" s="18" t="s">
        <v>134</v>
      </c>
      <c r="BM211" s="226" t="s">
        <v>329</v>
      </c>
    </row>
    <row r="212" s="12" customFormat="1" ht="22.8" customHeight="1">
      <c r="A212" s="12"/>
      <c r="B212" s="199"/>
      <c r="C212" s="200"/>
      <c r="D212" s="201" t="s">
        <v>76</v>
      </c>
      <c r="E212" s="213" t="s">
        <v>330</v>
      </c>
      <c r="F212" s="213" t="s">
        <v>331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SUM(P213:P218)</f>
        <v>0</v>
      </c>
      <c r="Q212" s="207"/>
      <c r="R212" s="208">
        <f>SUM(R213:R218)</f>
        <v>0</v>
      </c>
      <c r="S212" s="207"/>
      <c r="T212" s="209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85</v>
      </c>
      <c r="AT212" s="211" t="s">
        <v>76</v>
      </c>
      <c r="AU212" s="211" t="s">
        <v>85</v>
      </c>
      <c r="AY212" s="210" t="s">
        <v>127</v>
      </c>
      <c r="BK212" s="212">
        <f>SUM(BK213:BK218)</f>
        <v>0</v>
      </c>
    </row>
    <row r="213" s="2" customFormat="1" ht="24.15" customHeight="1">
      <c r="A213" s="39"/>
      <c r="B213" s="40"/>
      <c r="C213" s="215" t="s">
        <v>332</v>
      </c>
      <c r="D213" s="215" t="s">
        <v>129</v>
      </c>
      <c r="E213" s="216" t="s">
        <v>333</v>
      </c>
      <c r="F213" s="217" t="s">
        <v>334</v>
      </c>
      <c r="G213" s="218" t="s">
        <v>207</v>
      </c>
      <c r="H213" s="219">
        <v>36.566000000000002</v>
      </c>
      <c r="I213" s="220"/>
      <c r="J213" s="221">
        <f>ROUND(I213*H213,2)</f>
        <v>0</v>
      </c>
      <c r="K213" s="217" t="s">
        <v>133</v>
      </c>
      <c r="L213" s="45"/>
      <c r="M213" s="222" t="s">
        <v>1</v>
      </c>
      <c r="N213" s="223" t="s">
        <v>42</v>
      </c>
      <c r="O213" s="92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134</v>
      </c>
      <c r="AT213" s="226" t="s">
        <v>129</v>
      </c>
      <c r="AU213" s="226" t="s">
        <v>87</v>
      </c>
      <c r="AY213" s="18" t="s">
        <v>127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85</v>
      </c>
      <c r="BK213" s="227">
        <f>ROUND(I213*H213,2)</f>
        <v>0</v>
      </c>
      <c r="BL213" s="18" t="s">
        <v>134</v>
      </c>
      <c r="BM213" s="226" t="s">
        <v>335</v>
      </c>
    </row>
    <row r="214" s="2" customFormat="1" ht="33" customHeight="1">
      <c r="A214" s="39"/>
      <c r="B214" s="40"/>
      <c r="C214" s="215" t="s">
        <v>336</v>
      </c>
      <c r="D214" s="215" t="s">
        <v>129</v>
      </c>
      <c r="E214" s="216" t="s">
        <v>337</v>
      </c>
      <c r="F214" s="217" t="s">
        <v>338</v>
      </c>
      <c r="G214" s="218" t="s">
        <v>207</v>
      </c>
      <c r="H214" s="219">
        <v>36.566000000000002</v>
      </c>
      <c r="I214" s="220"/>
      <c r="J214" s="221">
        <f>ROUND(I214*H214,2)</f>
        <v>0</v>
      </c>
      <c r="K214" s="217" t="s">
        <v>133</v>
      </c>
      <c r="L214" s="45"/>
      <c r="M214" s="222" t="s">
        <v>1</v>
      </c>
      <c r="N214" s="223" t="s">
        <v>42</v>
      </c>
      <c r="O214" s="92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134</v>
      </c>
      <c r="AT214" s="226" t="s">
        <v>129</v>
      </c>
      <c r="AU214" s="226" t="s">
        <v>87</v>
      </c>
      <c r="AY214" s="18" t="s">
        <v>127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85</v>
      </c>
      <c r="BK214" s="227">
        <f>ROUND(I214*H214,2)</f>
        <v>0</v>
      </c>
      <c r="BL214" s="18" t="s">
        <v>134</v>
      </c>
      <c r="BM214" s="226" t="s">
        <v>339</v>
      </c>
    </row>
    <row r="215" s="2" customFormat="1" ht="24.15" customHeight="1">
      <c r="A215" s="39"/>
      <c r="B215" s="40"/>
      <c r="C215" s="215" t="s">
        <v>340</v>
      </c>
      <c r="D215" s="215" t="s">
        <v>129</v>
      </c>
      <c r="E215" s="216" t="s">
        <v>341</v>
      </c>
      <c r="F215" s="217" t="s">
        <v>342</v>
      </c>
      <c r="G215" s="218" t="s">
        <v>207</v>
      </c>
      <c r="H215" s="219">
        <v>36.566000000000002</v>
      </c>
      <c r="I215" s="220"/>
      <c r="J215" s="221">
        <f>ROUND(I215*H215,2)</f>
        <v>0</v>
      </c>
      <c r="K215" s="217" t="s">
        <v>133</v>
      </c>
      <c r="L215" s="45"/>
      <c r="M215" s="222" t="s">
        <v>1</v>
      </c>
      <c r="N215" s="223" t="s">
        <v>42</v>
      </c>
      <c r="O215" s="92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134</v>
      </c>
      <c r="AT215" s="226" t="s">
        <v>129</v>
      </c>
      <c r="AU215" s="226" t="s">
        <v>87</v>
      </c>
      <c r="AY215" s="18" t="s">
        <v>127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85</v>
      </c>
      <c r="BK215" s="227">
        <f>ROUND(I215*H215,2)</f>
        <v>0</v>
      </c>
      <c r="BL215" s="18" t="s">
        <v>134</v>
      </c>
      <c r="BM215" s="226" t="s">
        <v>343</v>
      </c>
    </row>
    <row r="216" s="2" customFormat="1" ht="24.15" customHeight="1">
      <c r="A216" s="39"/>
      <c r="B216" s="40"/>
      <c r="C216" s="215" t="s">
        <v>344</v>
      </c>
      <c r="D216" s="215" t="s">
        <v>129</v>
      </c>
      <c r="E216" s="216" t="s">
        <v>345</v>
      </c>
      <c r="F216" s="217" t="s">
        <v>346</v>
      </c>
      <c r="G216" s="218" t="s">
        <v>207</v>
      </c>
      <c r="H216" s="219">
        <v>36.566000000000002</v>
      </c>
      <c r="I216" s="220"/>
      <c r="J216" s="221">
        <f>ROUND(I216*H216,2)</f>
        <v>0</v>
      </c>
      <c r="K216" s="217" t="s">
        <v>133</v>
      </c>
      <c r="L216" s="45"/>
      <c r="M216" s="222" t="s">
        <v>1</v>
      </c>
      <c r="N216" s="223" t="s">
        <v>42</v>
      </c>
      <c r="O216" s="92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134</v>
      </c>
      <c r="AT216" s="226" t="s">
        <v>129</v>
      </c>
      <c r="AU216" s="226" t="s">
        <v>87</v>
      </c>
      <c r="AY216" s="18" t="s">
        <v>127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85</v>
      </c>
      <c r="BK216" s="227">
        <f>ROUND(I216*H216,2)</f>
        <v>0</v>
      </c>
      <c r="BL216" s="18" t="s">
        <v>134</v>
      </c>
      <c r="BM216" s="226" t="s">
        <v>347</v>
      </c>
    </row>
    <row r="217" s="2" customFormat="1" ht="44.25" customHeight="1">
      <c r="A217" s="39"/>
      <c r="B217" s="40"/>
      <c r="C217" s="215" t="s">
        <v>348</v>
      </c>
      <c r="D217" s="215" t="s">
        <v>129</v>
      </c>
      <c r="E217" s="216" t="s">
        <v>349</v>
      </c>
      <c r="F217" s="217" t="s">
        <v>350</v>
      </c>
      <c r="G217" s="218" t="s">
        <v>207</v>
      </c>
      <c r="H217" s="219">
        <v>11.039999999999999</v>
      </c>
      <c r="I217" s="220"/>
      <c r="J217" s="221">
        <f>ROUND(I217*H217,2)</f>
        <v>0</v>
      </c>
      <c r="K217" s="217" t="s">
        <v>133</v>
      </c>
      <c r="L217" s="45"/>
      <c r="M217" s="222" t="s">
        <v>1</v>
      </c>
      <c r="N217" s="223" t="s">
        <v>42</v>
      </c>
      <c r="O217" s="92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134</v>
      </c>
      <c r="AT217" s="226" t="s">
        <v>129</v>
      </c>
      <c r="AU217" s="226" t="s">
        <v>87</v>
      </c>
      <c r="AY217" s="18" t="s">
        <v>127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85</v>
      </c>
      <c r="BK217" s="227">
        <f>ROUND(I217*H217,2)</f>
        <v>0</v>
      </c>
      <c r="BL217" s="18" t="s">
        <v>134</v>
      </c>
      <c r="BM217" s="226" t="s">
        <v>351</v>
      </c>
    </row>
    <row r="218" s="2" customFormat="1" ht="16.5" customHeight="1">
      <c r="A218" s="39"/>
      <c r="B218" s="40"/>
      <c r="C218" s="215" t="s">
        <v>352</v>
      </c>
      <c r="D218" s="215" t="s">
        <v>129</v>
      </c>
      <c r="E218" s="216" t="s">
        <v>353</v>
      </c>
      <c r="F218" s="217" t="s">
        <v>354</v>
      </c>
      <c r="G218" s="218" t="s">
        <v>355</v>
      </c>
      <c r="H218" s="219">
        <v>-25526</v>
      </c>
      <c r="I218" s="220"/>
      <c r="J218" s="221">
        <f>ROUND(I218*H218,2)</f>
        <v>0</v>
      </c>
      <c r="K218" s="217" t="s">
        <v>1</v>
      </c>
      <c r="L218" s="45"/>
      <c r="M218" s="222" t="s">
        <v>1</v>
      </c>
      <c r="N218" s="223" t="s">
        <v>42</v>
      </c>
      <c r="O218" s="92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134</v>
      </c>
      <c r="AT218" s="226" t="s">
        <v>129</v>
      </c>
      <c r="AU218" s="226" t="s">
        <v>87</v>
      </c>
      <c r="AY218" s="18" t="s">
        <v>127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85</v>
      </c>
      <c r="BK218" s="227">
        <f>ROUND(I218*H218,2)</f>
        <v>0</v>
      </c>
      <c r="BL218" s="18" t="s">
        <v>134</v>
      </c>
      <c r="BM218" s="226" t="s">
        <v>356</v>
      </c>
    </row>
    <row r="219" s="12" customFormat="1" ht="22.8" customHeight="1">
      <c r="A219" s="12"/>
      <c r="B219" s="199"/>
      <c r="C219" s="200"/>
      <c r="D219" s="201" t="s">
        <v>76</v>
      </c>
      <c r="E219" s="213" t="s">
        <v>357</v>
      </c>
      <c r="F219" s="213" t="s">
        <v>358</v>
      </c>
      <c r="G219" s="200"/>
      <c r="H219" s="200"/>
      <c r="I219" s="203"/>
      <c r="J219" s="214">
        <f>BK219</f>
        <v>0</v>
      </c>
      <c r="K219" s="200"/>
      <c r="L219" s="205"/>
      <c r="M219" s="206"/>
      <c r="N219" s="207"/>
      <c r="O219" s="207"/>
      <c r="P219" s="208">
        <f>SUM(P220:P221)</f>
        <v>0</v>
      </c>
      <c r="Q219" s="207"/>
      <c r="R219" s="208">
        <f>SUM(R220:R221)</f>
        <v>0</v>
      </c>
      <c r="S219" s="207"/>
      <c r="T219" s="209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85</v>
      </c>
      <c r="AT219" s="211" t="s">
        <v>76</v>
      </c>
      <c r="AU219" s="211" t="s">
        <v>85</v>
      </c>
      <c r="AY219" s="210" t="s">
        <v>127</v>
      </c>
      <c r="BK219" s="212">
        <f>SUM(BK220:BK221)</f>
        <v>0</v>
      </c>
    </row>
    <row r="220" s="2" customFormat="1" ht="16.5" customHeight="1">
      <c r="A220" s="39"/>
      <c r="B220" s="40"/>
      <c r="C220" s="215" t="s">
        <v>359</v>
      </c>
      <c r="D220" s="215" t="s">
        <v>129</v>
      </c>
      <c r="E220" s="216" t="s">
        <v>360</v>
      </c>
      <c r="F220" s="217" t="s">
        <v>361</v>
      </c>
      <c r="G220" s="218" t="s">
        <v>207</v>
      </c>
      <c r="H220" s="219">
        <v>82.492999999999995</v>
      </c>
      <c r="I220" s="220"/>
      <c r="J220" s="221">
        <f>ROUND(I220*H220,2)</f>
        <v>0</v>
      </c>
      <c r="K220" s="217" t="s">
        <v>133</v>
      </c>
      <c r="L220" s="45"/>
      <c r="M220" s="222" t="s">
        <v>1</v>
      </c>
      <c r="N220" s="223" t="s">
        <v>42</v>
      </c>
      <c r="O220" s="92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134</v>
      </c>
      <c r="AT220" s="226" t="s">
        <v>129</v>
      </c>
      <c r="AU220" s="226" t="s">
        <v>87</v>
      </c>
      <c r="AY220" s="18" t="s">
        <v>127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85</v>
      </c>
      <c r="BK220" s="227">
        <f>ROUND(I220*H220,2)</f>
        <v>0</v>
      </c>
      <c r="BL220" s="18" t="s">
        <v>134</v>
      </c>
      <c r="BM220" s="226" t="s">
        <v>362</v>
      </c>
    </row>
    <row r="221" s="2" customFormat="1" ht="24.15" customHeight="1">
      <c r="A221" s="39"/>
      <c r="B221" s="40"/>
      <c r="C221" s="215" t="s">
        <v>363</v>
      </c>
      <c r="D221" s="215" t="s">
        <v>129</v>
      </c>
      <c r="E221" s="216" t="s">
        <v>364</v>
      </c>
      <c r="F221" s="217" t="s">
        <v>365</v>
      </c>
      <c r="G221" s="218" t="s">
        <v>207</v>
      </c>
      <c r="H221" s="219">
        <v>82.492999999999995</v>
      </c>
      <c r="I221" s="220"/>
      <c r="J221" s="221">
        <f>ROUND(I221*H221,2)</f>
        <v>0</v>
      </c>
      <c r="K221" s="217" t="s">
        <v>133</v>
      </c>
      <c r="L221" s="45"/>
      <c r="M221" s="222" t="s">
        <v>1</v>
      </c>
      <c r="N221" s="223" t="s">
        <v>42</v>
      </c>
      <c r="O221" s="92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134</v>
      </c>
      <c r="AT221" s="226" t="s">
        <v>129</v>
      </c>
      <c r="AU221" s="226" t="s">
        <v>87</v>
      </c>
      <c r="AY221" s="18" t="s">
        <v>127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85</v>
      </c>
      <c r="BK221" s="227">
        <f>ROUND(I221*H221,2)</f>
        <v>0</v>
      </c>
      <c r="BL221" s="18" t="s">
        <v>134</v>
      </c>
      <c r="BM221" s="226" t="s">
        <v>366</v>
      </c>
    </row>
    <row r="222" s="12" customFormat="1" ht="25.92" customHeight="1">
      <c r="A222" s="12"/>
      <c r="B222" s="199"/>
      <c r="C222" s="200"/>
      <c r="D222" s="201" t="s">
        <v>76</v>
      </c>
      <c r="E222" s="202" t="s">
        <v>367</v>
      </c>
      <c r="F222" s="202" t="s">
        <v>368</v>
      </c>
      <c r="G222" s="200"/>
      <c r="H222" s="200"/>
      <c r="I222" s="203"/>
      <c r="J222" s="204">
        <f>BK222</f>
        <v>0</v>
      </c>
      <c r="K222" s="200"/>
      <c r="L222" s="205"/>
      <c r="M222" s="206"/>
      <c r="N222" s="207"/>
      <c r="O222" s="207"/>
      <c r="P222" s="208">
        <f>P223+P229+P278</f>
        <v>0</v>
      </c>
      <c r="Q222" s="207"/>
      <c r="R222" s="208">
        <f>R223+R229+R278</f>
        <v>49.408679990000003</v>
      </c>
      <c r="S222" s="207"/>
      <c r="T222" s="209">
        <f>T223+T229+T278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87</v>
      </c>
      <c r="AT222" s="211" t="s">
        <v>76</v>
      </c>
      <c r="AU222" s="211" t="s">
        <v>77</v>
      </c>
      <c r="AY222" s="210" t="s">
        <v>127</v>
      </c>
      <c r="BK222" s="212">
        <f>BK223+BK229+BK278</f>
        <v>0</v>
      </c>
    </row>
    <row r="223" s="12" customFormat="1" ht="22.8" customHeight="1">
      <c r="A223" s="12"/>
      <c r="B223" s="199"/>
      <c r="C223" s="200"/>
      <c r="D223" s="201" t="s">
        <v>76</v>
      </c>
      <c r="E223" s="213" t="s">
        <v>369</v>
      </c>
      <c r="F223" s="213" t="s">
        <v>370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SUM(P224:P228)</f>
        <v>0</v>
      </c>
      <c r="Q223" s="207"/>
      <c r="R223" s="208">
        <f>SUM(R224:R228)</f>
        <v>0.0038000000000000004</v>
      </c>
      <c r="S223" s="207"/>
      <c r="T223" s="209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87</v>
      </c>
      <c r="AT223" s="211" t="s">
        <v>76</v>
      </c>
      <c r="AU223" s="211" t="s">
        <v>85</v>
      </c>
      <c r="AY223" s="210" t="s">
        <v>127</v>
      </c>
      <c r="BK223" s="212">
        <f>SUM(BK224:BK228)</f>
        <v>0</v>
      </c>
    </row>
    <row r="224" s="2" customFormat="1" ht="24.15" customHeight="1">
      <c r="A224" s="39"/>
      <c r="B224" s="40"/>
      <c r="C224" s="215" t="s">
        <v>371</v>
      </c>
      <c r="D224" s="215" t="s">
        <v>129</v>
      </c>
      <c r="E224" s="216" t="s">
        <v>372</v>
      </c>
      <c r="F224" s="217" t="s">
        <v>373</v>
      </c>
      <c r="G224" s="218" t="s">
        <v>163</v>
      </c>
      <c r="H224" s="219">
        <v>17</v>
      </c>
      <c r="I224" s="220"/>
      <c r="J224" s="221">
        <f>ROUND(I224*H224,2)</f>
        <v>0</v>
      </c>
      <c r="K224" s="217" t="s">
        <v>133</v>
      </c>
      <c r="L224" s="45"/>
      <c r="M224" s="222" t="s">
        <v>1</v>
      </c>
      <c r="N224" s="223" t="s">
        <v>42</v>
      </c>
      <c r="O224" s="92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209</v>
      </c>
      <c r="AT224" s="226" t="s">
        <v>129</v>
      </c>
      <c r="AU224" s="226" t="s">
        <v>87</v>
      </c>
      <c r="AY224" s="18" t="s">
        <v>127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85</v>
      </c>
      <c r="BK224" s="227">
        <f>ROUND(I224*H224,2)</f>
        <v>0</v>
      </c>
      <c r="BL224" s="18" t="s">
        <v>209</v>
      </c>
      <c r="BM224" s="226" t="s">
        <v>374</v>
      </c>
    </row>
    <row r="225" s="15" customFormat="1">
      <c r="A225" s="15"/>
      <c r="B225" s="251"/>
      <c r="C225" s="252"/>
      <c r="D225" s="230" t="s">
        <v>169</v>
      </c>
      <c r="E225" s="253" t="s">
        <v>1</v>
      </c>
      <c r="F225" s="254" t="s">
        <v>375</v>
      </c>
      <c r="G225" s="252"/>
      <c r="H225" s="253" t="s">
        <v>1</v>
      </c>
      <c r="I225" s="255"/>
      <c r="J225" s="252"/>
      <c r="K225" s="252"/>
      <c r="L225" s="256"/>
      <c r="M225" s="257"/>
      <c r="N225" s="258"/>
      <c r="O225" s="258"/>
      <c r="P225" s="258"/>
      <c r="Q225" s="258"/>
      <c r="R225" s="258"/>
      <c r="S225" s="258"/>
      <c r="T225" s="25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0" t="s">
        <v>169</v>
      </c>
      <c r="AU225" s="260" t="s">
        <v>87</v>
      </c>
      <c r="AV225" s="15" t="s">
        <v>85</v>
      </c>
      <c r="AW225" s="15" t="s">
        <v>34</v>
      </c>
      <c r="AX225" s="15" t="s">
        <v>77</v>
      </c>
      <c r="AY225" s="260" t="s">
        <v>127</v>
      </c>
    </row>
    <row r="226" s="13" customFormat="1">
      <c r="A226" s="13"/>
      <c r="B226" s="228"/>
      <c r="C226" s="229"/>
      <c r="D226" s="230" t="s">
        <v>169</v>
      </c>
      <c r="E226" s="231" t="s">
        <v>1</v>
      </c>
      <c r="F226" s="232" t="s">
        <v>213</v>
      </c>
      <c r="G226" s="229"/>
      <c r="H226" s="233">
        <v>17</v>
      </c>
      <c r="I226" s="234"/>
      <c r="J226" s="229"/>
      <c r="K226" s="229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169</v>
      </c>
      <c r="AU226" s="239" t="s">
        <v>87</v>
      </c>
      <c r="AV226" s="13" t="s">
        <v>87</v>
      </c>
      <c r="AW226" s="13" t="s">
        <v>34</v>
      </c>
      <c r="AX226" s="13" t="s">
        <v>85</v>
      </c>
      <c r="AY226" s="239" t="s">
        <v>127</v>
      </c>
    </row>
    <row r="227" s="2" customFormat="1" ht="24.15" customHeight="1">
      <c r="A227" s="39"/>
      <c r="B227" s="40"/>
      <c r="C227" s="272" t="s">
        <v>376</v>
      </c>
      <c r="D227" s="272" t="s">
        <v>204</v>
      </c>
      <c r="E227" s="273" t="s">
        <v>377</v>
      </c>
      <c r="F227" s="274" t="s">
        <v>378</v>
      </c>
      <c r="G227" s="275" t="s">
        <v>163</v>
      </c>
      <c r="H227" s="276">
        <v>20</v>
      </c>
      <c r="I227" s="277"/>
      <c r="J227" s="278">
        <f>ROUND(I227*H227,2)</f>
        <v>0</v>
      </c>
      <c r="K227" s="274" t="s">
        <v>133</v>
      </c>
      <c r="L227" s="279"/>
      <c r="M227" s="280" t="s">
        <v>1</v>
      </c>
      <c r="N227" s="281" t="s">
        <v>42</v>
      </c>
      <c r="O227" s="92"/>
      <c r="P227" s="224">
        <f>O227*H227</f>
        <v>0</v>
      </c>
      <c r="Q227" s="224">
        <v>0.00019000000000000001</v>
      </c>
      <c r="R227" s="224">
        <f>Q227*H227</f>
        <v>0.0038000000000000004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277</v>
      </c>
      <c r="AT227" s="226" t="s">
        <v>204</v>
      </c>
      <c r="AU227" s="226" t="s">
        <v>87</v>
      </c>
      <c r="AY227" s="18" t="s">
        <v>127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85</v>
      </c>
      <c r="BK227" s="227">
        <f>ROUND(I227*H227,2)</f>
        <v>0</v>
      </c>
      <c r="BL227" s="18" t="s">
        <v>209</v>
      </c>
      <c r="BM227" s="226" t="s">
        <v>379</v>
      </c>
    </row>
    <row r="228" s="2" customFormat="1" ht="24.15" customHeight="1">
      <c r="A228" s="39"/>
      <c r="B228" s="40"/>
      <c r="C228" s="215" t="s">
        <v>380</v>
      </c>
      <c r="D228" s="215" t="s">
        <v>129</v>
      </c>
      <c r="E228" s="216" t="s">
        <v>381</v>
      </c>
      <c r="F228" s="217" t="s">
        <v>382</v>
      </c>
      <c r="G228" s="218" t="s">
        <v>207</v>
      </c>
      <c r="H228" s="219">
        <v>0.0040000000000000001</v>
      </c>
      <c r="I228" s="220"/>
      <c r="J228" s="221">
        <f>ROUND(I228*H228,2)</f>
        <v>0</v>
      </c>
      <c r="K228" s="217" t="s">
        <v>133</v>
      </c>
      <c r="L228" s="45"/>
      <c r="M228" s="222" t="s">
        <v>1</v>
      </c>
      <c r="N228" s="223" t="s">
        <v>42</v>
      </c>
      <c r="O228" s="92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209</v>
      </c>
      <c r="AT228" s="226" t="s">
        <v>129</v>
      </c>
      <c r="AU228" s="226" t="s">
        <v>87</v>
      </c>
      <c r="AY228" s="18" t="s">
        <v>127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85</v>
      </c>
      <c r="BK228" s="227">
        <f>ROUND(I228*H228,2)</f>
        <v>0</v>
      </c>
      <c r="BL228" s="18" t="s">
        <v>209</v>
      </c>
      <c r="BM228" s="226" t="s">
        <v>383</v>
      </c>
    </row>
    <row r="229" s="12" customFormat="1" ht="22.8" customHeight="1">
      <c r="A229" s="12"/>
      <c r="B229" s="199"/>
      <c r="C229" s="200"/>
      <c r="D229" s="201" t="s">
        <v>76</v>
      </c>
      <c r="E229" s="213" t="s">
        <v>384</v>
      </c>
      <c r="F229" s="213" t="s">
        <v>385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SUM(P230:P277)</f>
        <v>0</v>
      </c>
      <c r="Q229" s="207"/>
      <c r="R229" s="208">
        <f>SUM(R230:R277)</f>
        <v>49.369932000000006</v>
      </c>
      <c r="S229" s="207"/>
      <c r="T229" s="209">
        <f>SUM(T230:T277)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87</v>
      </c>
      <c r="AT229" s="211" t="s">
        <v>76</v>
      </c>
      <c r="AU229" s="211" t="s">
        <v>85</v>
      </c>
      <c r="AY229" s="210" t="s">
        <v>127</v>
      </c>
      <c r="BK229" s="212">
        <f>SUM(BK230:BK277)</f>
        <v>0</v>
      </c>
    </row>
    <row r="230" s="2" customFormat="1" ht="24.15" customHeight="1">
      <c r="A230" s="39"/>
      <c r="B230" s="40"/>
      <c r="C230" s="215" t="s">
        <v>386</v>
      </c>
      <c r="D230" s="215" t="s">
        <v>129</v>
      </c>
      <c r="E230" s="216" t="s">
        <v>387</v>
      </c>
      <c r="F230" s="217" t="s">
        <v>388</v>
      </c>
      <c r="G230" s="218" t="s">
        <v>163</v>
      </c>
      <c r="H230" s="219">
        <v>48</v>
      </c>
      <c r="I230" s="220"/>
      <c r="J230" s="221">
        <f>ROUND(I230*H230,2)</f>
        <v>0</v>
      </c>
      <c r="K230" s="217" t="s">
        <v>133</v>
      </c>
      <c r="L230" s="45"/>
      <c r="M230" s="222" t="s">
        <v>1</v>
      </c>
      <c r="N230" s="223" t="s">
        <v>42</v>
      </c>
      <c r="O230" s="92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134</v>
      </c>
      <c r="AT230" s="226" t="s">
        <v>129</v>
      </c>
      <c r="AU230" s="226" t="s">
        <v>87</v>
      </c>
      <c r="AY230" s="18" t="s">
        <v>127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85</v>
      </c>
      <c r="BK230" s="227">
        <f>ROUND(I230*H230,2)</f>
        <v>0</v>
      </c>
      <c r="BL230" s="18" t="s">
        <v>134</v>
      </c>
      <c r="BM230" s="226" t="s">
        <v>389</v>
      </c>
    </row>
    <row r="231" s="13" customFormat="1">
      <c r="A231" s="13"/>
      <c r="B231" s="228"/>
      <c r="C231" s="229"/>
      <c r="D231" s="230" t="s">
        <v>169</v>
      </c>
      <c r="E231" s="231" t="s">
        <v>1</v>
      </c>
      <c r="F231" s="232" t="s">
        <v>309</v>
      </c>
      <c r="G231" s="229"/>
      <c r="H231" s="233">
        <v>48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169</v>
      </c>
      <c r="AU231" s="239" t="s">
        <v>87</v>
      </c>
      <c r="AV231" s="13" t="s">
        <v>87</v>
      </c>
      <c r="AW231" s="13" t="s">
        <v>34</v>
      </c>
      <c r="AX231" s="13" t="s">
        <v>85</v>
      </c>
      <c r="AY231" s="239" t="s">
        <v>127</v>
      </c>
    </row>
    <row r="232" s="2" customFormat="1" ht="24.15" customHeight="1">
      <c r="A232" s="39"/>
      <c r="B232" s="40"/>
      <c r="C232" s="215" t="s">
        <v>390</v>
      </c>
      <c r="D232" s="215" t="s">
        <v>129</v>
      </c>
      <c r="E232" s="216" t="s">
        <v>391</v>
      </c>
      <c r="F232" s="217" t="s">
        <v>392</v>
      </c>
      <c r="G232" s="218" t="s">
        <v>163</v>
      </c>
      <c r="H232" s="219">
        <v>48</v>
      </c>
      <c r="I232" s="220"/>
      <c r="J232" s="221">
        <f>ROUND(I232*H232,2)</f>
        <v>0</v>
      </c>
      <c r="K232" s="217" t="s">
        <v>133</v>
      </c>
      <c r="L232" s="45"/>
      <c r="M232" s="222" t="s">
        <v>1</v>
      </c>
      <c r="N232" s="223" t="s">
        <v>42</v>
      </c>
      <c r="O232" s="92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134</v>
      </c>
      <c r="AT232" s="226" t="s">
        <v>129</v>
      </c>
      <c r="AU232" s="226" t="s">
        <v>87</v>
      </c>
      <c r="AY232" s="18" t="s">
        <v>127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85</v>
      </c>
      <c r="BK232" s="227">
        <f>ROUND(I232*H232,2)</f>
        <v>0</v>
      </c>
      <c r="BL232" s="18" t="s">
        <v>134</v>
      </c>
      <c r="BM232" s="226" t="s">
        <v>393</v>
      </c>
    </row>
    <row r="233" s="13" customFormat="1">
      <c r="A233" s="13"/>
      <c r="B233" s="228"/>
      <c r="C233" s="229"/>
      <c r="D233" s="230" t="s">
        <v>169</v>
      </c>
      <c r="E233" s="231" t="s">
        <v>1</v>
      </c>
      <c r="F233" s="232" t="s">
        <v>363</v>
      </c>
      <c r="G233" s="229"/>
      <c r="H233" s="233">
        <v>48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169</v>
      </c>
      <c r="AU233" s="239" t="s">
        <v>87</v>
      </c>
      <c r="AV233" s="13" t="s">
        <v>87</v>
      </c>
      <c r="AW233" s="13" t="s">
        <v>34</v>
      </c>
      <c r="AX233" s="13" t="s">
        <v>85</v>
      </c>
      <c r="AY233" s="239" t="s">
        <v>127</v>
      </c>
    </row>
    <row r="234" s="2" customFormat="1" ht="16.5" customHeight="1">
      <c r="A234" s="39"/>
      <c r="B234" s="40"/>
      <c r="C234" s="215" t="s">
        <v>394</v>
      </c>
      <c r="D234" s="215" t="s">
        <v>129</v>
      </c>
      <c r="E234" s="216" t="s">
        <v>395</v>
      </c>
      <c r="F234" s="217" t="s">
        <v>396</v>
      </c>
      <c r="G234" s="218" t="s">
        <v>163</v>
      </c>
      <c r="H234" s="219">
        <v>96</v>
      </c>
      <c r="I234" s="220"/>
      <c r="J234" s="221">
        <f>ROUND(I234*H234,2)</f>
        <v>0</v>
      </c>
      <c r="K234" s="217" t="s">
        <v>133</v>
      </c>
      <c r="L234" s="45"/>
      <c r="M234" s="222" t="s">
        <v>1</v>
      </c>
      <c r="N234" s="223" t="s">
        <v>42</v>
      </c>
      <c r="O234" s="92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134</v>
      </c>
      <c r="AT234" s="226" t="s">
        <v>129</v>
      </c>
      <c r="AU234" s="226" t="s">
        <v>87</v>
      </c>
      <c r="AY234" s="18" t="s">
        <v>127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85</v>
      </c>
      <c r="BK234" s="227">
        <f>ROUND(I234*H234,2)</f>
        <v>0</v>
      </c>
      <c r="BL234" s="18" t="s">
        <v>134</v>
      </c>
      <c r="BM234" s="226" t="s">
        <v>397</v>
      </c>
    </row>
    <row r="235" s="13" customFormat="1">
      <c r="A235" s="13"/>
      <c r="B235" s="228"/>
      <c r="C235" s="229"/>
      <c r="D235" s="230" t="s">
        <v>169</v>
      </c>
      <c r="E235" s="231" t="s">
        <v>1</v>
      </c>
      <c r="F235" s="232" t="s">
        <v>314</v>
      </c>
      <c r="G235" s="229"/>
      <c r="H235" s="233">
        <v>96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169</v>
      </c>
      <c r="AU235" s="239" t="s">
        <v>87</v>
      </c>
      <c r="AV235" s="13" t="s">
        <v>87</v>
      </c>
      <c r="AW235" s="13" t="s">
        <v>34</v>
      </c>
      <c r="AX235" s="13" t="s">
        <v>85</v>
      </c>
      <c r="AY235" s="239" t="s">
        <v>127</v>
      </c>
    </row>
    <row r="236" s="2" customFormat="1" ht="16.5" customHeight="1">
      <c r="A236" s="39"/>
      <c r="B236" s="40"/>
      <c r="C236" s="272" t="s">
        <v>398</v>
      </c>
      <c r="D236" s="272" t="s">
        <v>204</v>
      </c>
      <c r="E236" s="273" t="s">
        <v>399</v>
      </c>
      <c r="F236" s="274" t="s">
        <v>400</v>
      </c>
      <c r="G236" s="275" t="s">
        <v>163</v>
      </c>
      <c r="H236" s="276">
        <v>460.80000000000001</v>
      </c>
      <c r="I236" s="277"/>
      <c r="J236" s="278">
        <f>ROUND(I236*H236,2)</f>
        <v>0</v>
      </c>
      <c r="K236" s="274" t="s">
        <v>133</v>
      </c>
      <c r="L236" s="279"/>
      <c r="M236" s="280" t="s">
        <v>1</v>
      </c>
      <c r="N236" s="281" t="s">
        <v>42</v>
      </c>
      <c r="O236" s="92"/>
      <c r="P236" s="224">
        <f>O236*H236</f>
        <v>0</v>
      </c>
      <c r="Q236" s="224">
        <v>4.0000000000000003E-05</v>
      </c>
      <c r="R236" s="224">
        <f>Q236*H236</f>
        <v>0.018432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160</v>
      </c>
      <c r="AT236" s="226" t="s">
        <v>204</v>
      </c>
      <c r="AU236" s="226" t="s">
        <v>87</v>
      </c>
      <c r="AY236" s="18" t="s">
        <v>127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85</v>
      </c>
      <c r="BK236" s="227">
        <f>ROUND(I236*H236,2)</f>
        <v>0</v>
      </c>
      <c r="BL236" s="18" t="s">
        <v>134</v>
      </c>
      <c r="BM236" s="226" t="s">
        <v>401</v>
      </c>
    </row>
    <row r="237" s="13" customFormat="1">
      <c r="A237" s="13"/>
      <c r="B237" s="228"/>
      <c r="C237" s="229"/>
      <c r="D237" s="230" t="s">
        <v>169</v>
      </c>
      <c r="E237" s="231" t="s">
        <v>1</v>
      </c>
      <c r="F237" s="232" t="s">
        <v>402</v>
      </c>
      <c r="G237" s="229"/>
      <c r="H237" s="233">
        <v>460.80000000000001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169</v>
      </c>
      <c r="AU237" s="239" t="s">
        <v>87</v>
      </c>
      <c r="AV237" s="13" t="s">
        <v>87</v>
      </c>
      <c r="AW237" s="13" t="s">
        <v>34</v>
      </c>
      <c r="AX237" s="13" t="s">
        <v>85</v>
      </c>
      <c r="AY237" s="239" t="s">
        <v>127</v>
      </c>
    </row>
    <row r="238" s="2" customFormat="1" ht="16.5" customHeight="1">
      <c r="A238" s="39"/>
      <c r="B238" s="40"/>
      <c r="C238" s="272" t="s">
        <v>403</v>
      </c>
      <c r="D238" s="272" t="s">
        <v>204</v>
      </c>
      <c r="E238" s="273" t="s">
        <v>404</v>
      </c>
      <c r="F238" s="274" t="s">
        <v>405</v>
      </c>
      <c r="G238" s="275" t="s">
        <v>163</v>
      </c>
      <c r="H238" s="276">
        <v>300</v>
      </c>
      <c r="I238" s="277"/>
      <c r="J238" s="278">
        <f>ROUND(I238*H238,2)</f>
        <v>0</v>
      </c>
      <c r="K238" s="274" t="s">
        <v>133</v>
      </c>
      <c r="L238" s="279"/>
      <c r="M238" s="280" t="s">
        <v>1</v>
      </c>
      <c r="N238" s="281" t="s">
        <v>42</v>
      </c>
      <c r="O238" s="92"/>
      <c r="P238" s="224">
        <f>O238*H238</f>
        <v>0</v>
      </c>
      <c r="Q238" s="224">
        <v>2.0000000000000002E-05</v>
      </c>
      <c r="R238" s="224">
        <f>Q238*H238</f>
        <v>0.0060000000000000001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160</v>
      </c>
      <c r="AT238" s="226" t="s">
        <v>204</v>
      </c>
      <c r="AU238" s="226" t="s">
        <v>87</v>
      </c>
      <c r="AY238" s="18" t="s">
        <v>127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85</v>
      </c>
      <c r="BK238" s="227">
        <f>ROUND(I238*H238,2)</f>
        <v>0</v>
      </c>
      <c r="BL238" s="18" t="s">
        <v>134</v>
      </c>
      <c r="BM238" s="226" t="s">
        <v>406</v>
      </c>
    </row>
    <row r="239" s="2" customFormat="1" ht="16.5" customHeight="1">
      <c r="A239" s="39"/>
      <c r="B239" s="40"/>
      <c r="C239" s="272" t="s">
        <v>407</v>
      </c>
      <c r="D239" s="272" t="s">
        <v>204</v>
      </c>
      <c r="E239" s="273" t="s">
        <v>408</v>
      </c>
      <c r="F239" s="274" t="s">
        <v>409</v>
      </c>
      <c r="G239" s="275" t="s">
        <v>138</v>
      </c>
      <c r="H239" s="276">
        <v>1</v>
      </c>
      <c r="I239" s="277"/>
      <c r="J239" s="278">
        <f>ROUND(I239*H239,2)</f>
        <v>0</v>
      </c>
      <c r="K239" s="274" t="s">
        <v>133</v>
      </c>
      <c r="L239" s="279"/>
      <c r="M239" s="280" t="s">
        <v>1</v>
      </c>
      <c r="N239" s="281" t="s">
        <v>42</v>
      </c>
      <c r="O239" s="92"/>
      <c r="P239" s="224">
        <f>O239*H239</f>
        <v>0</v>
      </c>
      <c r="Q239" s="224">
        <v>0.0080000000000000002</v>
      </c>
      <c r="R239" s="224">
        <f>Q239*H239</f>
        <v>0.0080000000000000002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160</v>
      </c>
      <c r="AT239" s="226" t="s">
        <v>204</v>
      </c>
      <c r="AU239" s="226" t="s">
        <v>87</v>
      </c>
      <c r="AY239" s="18" t="s">
        <v>127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85</v>
      </c>
      <c r="BK239" s="227">
        <f>ROUND(I239*H239,2)</f>
        <v>0</v>
      </c>
      <c r="BL239" s="18" t="s">
        <v>134</v>
      </c>
      <c r="BM239" s="226" t="s">
        <v>410</v>
      </c>
    </row>
    <row r="240" s="2" customFormat="1" ht="24.15" customHeight="1">
      <c r="A240" s="39"/>
      <c r="B240" s="40"/>
      <c r="C240" s="272" t="s">
        <v>411</v>
      </c>
      <c r="D240" s="272" t="s">
        <v>204</v>
      </c>
      <c r="E240" s="273" t="s">
        <v>412</v>
      </c>
      <c r="F240" s="274" t="s">
        <v>413</v>
      </c>
      <c r="G240" s="275" t="s">
        <v>163</v>
      </c>
      <c r="H240" s="276">
        <v>57.600000000000001</v>
      </c>
      <c r="I240" s="277"/>
      <c r="J240" s="278">
        <f>ROUND(I240*H240,2)</f>
        <v>0</v>
      </c>
      <c r="K240" s="274" t="s">
        <v>133</v>
      </c>
      <c r="L240" s="279"/>
      <c r="M240" s="280" t="s">
        <v>1</v>
      </c>
      <c r="N240" s="281" t="s">
        <v>42</v>
      </c>
      <c r="O240" s="92"/>
      <c r="P240" s="224">
        <f>O240*H240</f>
        <v>0</v>
      </c>
      <c r="Q240" s="224">
        <v>0.00089999999999999998</v>
      </c>
      <c r="R240" s="224">
        <f>Q240*H240</f>
        <v>0.051839999999999997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160</v>
      </c>
      <c r="AT240" s="226" t="s">
        <v>204</v>
      </c>
      <c r="AU240" s="226" t="s">
        <v>87</v>
      </c>
      <c r="AY240" s="18" t="s">
        <v>127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85</v>
      </c>
      <c r="BK240" s="227">
        <f>ROUND(I240*H240,2)</f>
        <v>0</v>
      </c>
      <c r="BL240" s="18" t="s">
        <v>134</v>
      </c>
      <c r="BM240" s="226" t="s">
        <v>414</v>
      </c>
    </row>
    <row r="241" s="2" customFormat="1" ht="24.15" customHeight="1">
      <c r="A241" s="39"/>
      <c r="B241" s="40"/>
      <c r="C241" s="272" t="s">
        <v>415</v>
      </c>
      <c r="D241" s="272" t="s">
        <v>204</v>
      </c>
      <c r="E241" s="273" t="s">
        <v>416</v>
      </c>
      <c r="F241" s="274" t="s">
        <v>417</v>
      </c>
      <c r="G241" s="275" t="s">
        <v>163</v>
      </c>
      <c r="H241" s="276">
        <v>57.600000000000001</v>
      </c>
      <c r="I241" s="277"/>
      <c r="J241" s="278">
        <f>ROUND(I241*H241,2)</f>
        <v>0</v>
      </c>
      <c r="K241" s="274" t="s">
        <v>133</v>
      </c>
      <c r="L241" s="279"/>
      <c r="M241" s="280" t="s">
        <v>1</v>
      </c>
      <c r="N241" s="281" t="s">
        <v>42</v>
      </c>
      <c r="O241" s="92"/>
      <c r="P241" s="224">
        <f>O241*H241</f>
        <v>0</v>
      </c>
      <c r="Q241" s="224">
        <v>0.0018</v>
      </c>
      <c r="R241" s="224">
        <f>Q241*H241</f>
        <v>0.10367999999999999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160</v>
      </c>
      <c r="AT241" s="226" t="s">
        <v>204</v>
      </c>
      <c r="AU241" s="226" t="s">
        <v>87</v>
      </c>
      <c r="AY241" s="18" t="s">
        <v>127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85</v>
      </c>
      <c r="BK241" s="227">
        <f>ROUND(I241*H241,2)</f>
        <v>0</v>
      </c>
      <c r="BL241" s="18" t="s">
        <v>134</v>
      </c>
      <c r="BM241" s="226" t="s">
        <v>418</v>
      </c>
    </row>
    <row r="242" s="13" customFormat="1">
      <c r="A242" s="13"/>
      <c r="B242" s="228"/>
      <c r="C242" s="229"/>
      <c r="D242" s="230" t="s">
        <v>169</v>
      </c>
      <c r="E242" s="231" t="s">
        <v>1</v>
      </c>
      <c r="F242" s="232" t="s">
        <v>419</v>
      </c>
      <c r="G242" s="229"/>
      <c r="H242" s="233">
        <v>57.600000000000001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169</v>
      </c>
      <c r="AU242" s="239" t="s">
        <v>87</v>
      </c>
      <c r="AV242" s="13" t="s">
        <v>87</v>
      </c>
      <c r="AW242" s="13" t="s">
        <v>34</v>
      </c>
      <c r="AX242" s="13" t="s">
        <v>85</v>
      </c>
      <c r="AY242" s="239" t="s">
        <v>127</v>
      </c>
    </row>
    <row r="243" s="2" customFormat="1" ht="24.15" customHeight="1">
      <c r="A243" s="39"/>
      <c r="B243" s="40"/>
      <c r="C243" s="215" t="s">
        <v>420</v>
      </c>
      <c r="D243" s="215" t="s">
        <v>129</v>
      </c>
      <c r="E243" s="216" t="s">
        <v>421</v>
      </c>
      <c r="F243" s="217" t="s">
        <v>422</v>
      </c>
      <c r="G243" s="218" t="s">
        <v>138</v>
      </c>
      <c r="H243" s="219">
        <v>182</v>
      </c>
      <c r="I243" s="220"/>
      <c r="J243" s="221">
        <f>ROUND(I243*H243,2)</f>
        <v>0</v>
      </c>
      <c r="K243" s="217" t="s">
        <v>133</v>
      </c>
      <c r="L243" s="45"/>
      <c r="M243" s="222" t="s">
        <v>1</v>
      </c>
      <c r="N243" s="223" t="s">
        <v>42</v>
      </c>
      <c r="O243" s="92"/>
      <c r="P243" s="224">
        <f>O243*H243</f>
        <v>0</v>
      </c>
      <c r="Q243" s="224">
        <v>0.17488999999999999</v>
      </c>
      <c r="R243" s="224">
        <f>Q243*H243</f>
        <v>31.829979999999999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134</v>
      </c>
      <c r="AT243" s="226" t="s">
        <v>129</v>
      </c>
      <c r="AU243" s="226" t="s">
        <v>87</v>
      </c>
      <c r="AY243" s="18" t="s">
        <v>127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85</v>
      </c>
      <c r="BK243" s="227">
        <f>ROUND(I243*H243,2)</f>
        <v>0</v>
      </c>
      <c r="BL243" s="18" t="s">
        <v>134</v>
      </c>
      <c r="BM243" s="226" t="s">
        <v>423</v>
      </c>
    </row>
    <row r="244" s="13" customFormat="1">
      <c r="A244" s="13"/>
      <c r="B244" s="228"/>
      <c r="C244" s="229"/>
      <c r="D244" s="230" t="s">
        <v>169</v>
      </c>
      <c r="E244" s="231" t="s">
        <v>1</v>
      </c>
      <c r="F244" s="232" t="s">
        <v>424</v>
      </c>
      <c r="G244" s="229"/>
      <c r="H244" s="233">
        <v>123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169</v>
      </c>
      <c r="AU244" s="239" t="s">
        <v>87</v>
      </c>
      <c r="AV244" s="13" t="s">
        <v>87</v>
      </c>
      <c r="AW244" s="13" t="s">
        <v>34</v>
      </c>
      <c r="AX244" s="13" t="s">
        <v>77</v>
      </c>
      <c r="AY244" s="239" t="s">
        <v>127</v>
      </c>
    </row>
    <row r="245" s="13" customFormat="1">
      <c r="A245" s="13"/>
      <c r="B245" s="228"/>
      <c r="C245" s="229"/>
      <c r="D245" s="230" t="s">
        <v>169</v>
      </c>
      <c r="E245" s="231" t="s">
        <v>1</v>
      </c>
      <c r="F245" s="232" t="s">
        <v>425</v>
      </c>
      <c r="G245" s="229"/>
      <c r="H245" s="233">
        <v>59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169</v>
      </c>
      <c r="AU245" s="239" t="s">
        <v>87</v>
      </c>
      <c r="AV245" s="13" t="s">
        <v>87</v>
      </c>
      <c r="AW245" s="13" t="s">
        <v>34</v>
      </c>
      <c r="AX245" s="13" t="s">
        <v>77</v>
      </c>
      <c r="AY245" s="239" t="s">
        <v>127</v>
      </c>
    </row>
    <row r="246" s="14" customFormat="1">
      <c r="A246" s="14"/>
      <c r="B246" s="240"/>
      <c r="C246" s="241"/>
      <c r="D246" s="230" t="s">
        <v>169</v>
      </c>
      <c r="E246" s="242" t="s">
        <v>1</v>
      </c>
      <c r="F246" s="243" t="s">
        <v>172</v>
      </c>
      <c r="G246" s="241"/>
      <c r="H246" s="244">
        <v>182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169</v>
      </c>
      <c r="AU246" s="250" t="s">
        <v>87</v>
      </c>
      <c r="AV246" s="14" t="s">
        <v>134</v>
      </c>
      <c r="AW246" s="14" t="s">
        <v>34</v>
      </c>
      <c r="AX246" s="14" t="s">
        <v>85</v>
      </c>
      <c r="AY246" s="250" t="s">
        <v>127</v>
      </c>
    </row>
    <row r="247" s="2" customFormat="1" ht="24.15" customHeight="1">
      <c r="A247" s="39"/>
      <c r="B247" s="40"/>
      <c r="C247" s="215" t="s">
        <v>426</v>
      </c>
      <c r="D247" s="215" t="s">
        <v>129</v>
      </c>
      <c r="E247" s="216" t="s">
        <v>427</v>
      </c>
      <c r="F247" s="217" t="s">
        <v>428</v>
      </c>
      <c r="G247" s="218" t="s">
        <v>138</v>
      </c>
      <c r="H247" s="219">
        <v>3</v>
      </c>
      <c r="I247" s="220"/>
      <c r="J247" s="221">
        <f>ROUND(I247*H247,2)</f>
        <v>0</v>
      </c>
      <c r="K247" s="217" t="s">
        <v>133</v>
      </c>
      <c r="L247" s="45"/>
      <c r="M247" s="222" t="s">
        <v>1</v>
      </c>
      <c r="N247" s="223" t="s">
        <v>42</v>
      </c>
      <c r="O247" s="92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134</v>
      </c>
      <c r="AT247" s="226" t="s">
        <v>129</v>
      </c>
      <c r="AU247" s="226" t="s">
        <v>87</v>
      </c>
      <c r="AY247" s="18" t="s">
        <v>127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85</v>
      </c>
      <c r="BK247" s="227">
        <f>ROUND(I247*H247,2)</f>
        <v>0</v>
      </c>
      <c r="BL247" s="18" t="s">
        <v>134</v>
      </c>
      <c r="BM247" s="226" t="s">
        <v>429</v>
      </c>
    </row>
    <row r="248" s="2" customFormat="1" ht="24.15" customHeight="1">
      <c r="A248" s="39"/>
      <c r="B248" s="40"/>
      <c r="C248" s="215" t="s">
        <v>430</v>
      </c>
      <c r="D248" s="215" t="s">
        <v>129</v>
      </c>
      <c r="E248" s="216" t="s">
        <v>431</v>
      </c>
      <c r="F248" s="217" t="s">
        <v>432</v>
      </c>
      <c r="G248" s="218" t="s">
        <v>138</v>
      </c>
      <c r="H248" s="219">
        <v>1</v>
      </c>
      <c r="I248" s="220"/>
      <c r="J248" s="221">
        <f>ROUND(I248*H248,2)</f>
        <v>0</v>
      </c>
      <c r="K248" s="217" t="s">
        <v>133</v>
      </c>
      <c r="L248" s="45"/>
      <c r="M248" s="222" t="s">
        <v>1</v>
      </c>
      <c r="N248" s="223" t="s">
        <v>42</v>
      </c>
      <c r="O248" s="92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134</v>
      </c>
      <c r="AT248" s="226" t="s">
        <v>129</v>
      </c>
      <c r="AU248" s="226" t="s">
        <v>87</v>
      </c>
      <c r="AY248" s="18" t="s">
        <v>127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85</v>
      </c>
      <c r="BK248" s="227">
        <f>ROUND(I248*H248,2)</f>
        <v>0</v>
      </c>
      <c r="BL248" s="18" t="s">
        <v>134</v>
      </c>
      <c r="BM248" s="226" t="s">
        <v>433</v>
      </c>
    </row>
    <row r="249" s="2" customFormat="1" ht="24.15" customHeight="1">
      <c r="A249" s="39"/>
      <c r="B249" s="40"/>
      <c r="C249" s="215" t="s">
        <v>434</v>
      </c>
      <c r="D249" s="215" t="s">
        <v>129</v>
      </c>
      <c r="E249" s="216" t="s">
        <v>435</v>
      </c>
      <c r="F249" s="217" t="s">
        <v>436</v>
      </c>
      <c r="G249" s="218" t="s">
        <v>138</v>
      </c>
      <c r="H249" s="219">
        <v>1</v>
      </c>
      <c r="I249" s="220"/>
      <c r="J249" s="221">
        <f>ROUND(I249*H249,2)</f>
        <v>0</v>
      </c>
      <c r="K249" s="217" t="s">
        <v>133</v>
      </c>
      <c r="L249" s="45"/>
      <c r="M249" s="222" t="s">
        <v>1</v>
      </c>
      <c r="N249" s="223" t="s">
        <v>42</v>
      </c>
      <c r="O249" s="92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134</v>
      </c>
      <c r="AT249" s="226" t="s">
        <v>129</v>
      </c>
      <c r="AU249" s="226" t="s">
        <v>87</v>
      </c>
      <c r="AY249" s="18" t="s">
        <v>127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85</v>
      </c>
      <c r="BK249" s="227">
        <f>ROUND(I249*H249,2)</f>
        <v>0</v>
      </c>
      <c r="BL249" s="18" t="s">
        <v>134</v>
      </c>
      <c r="BM249" s="226" t="s">
        <v>437</v>
      </c>
    </row>
    <row r="250" s="2" customFormat="1" ht="24.15" customHeight="1">
      <c r="A250" s="39"/>
      <c r="B250" s="40"/>
      <c r="C250" s="215" t="s">
        <v>438</v>
      </c>
      <c r="D250" s="215" t="s">
        <v>129</v>
      </c>
      <c r="E250" s="216" t="s">
        <v>439</v>
      </c>
      <c r="F250" s="217" t="s">
        <v>440</v>
      </c>
      <c r="G250" s="218" t="s">
        <v>138</v>
      </c>
      <c r="H250" s="219">
        <v>1</v>
      </c>
      <c r="I250" s="220"/>
      <c r="J250" s="221">
        <f>ROUND(I250*H250,2)</f>
        <v>0</v>
      </c>
      <c r="K250" s="217" t="s">
        <v>133</v>
      </c>
      <c r="L250" s="45"/>
      <c r="M250" s="222" t="s">
        <v>1</v>
      </c>
      <c r="N250" s="223" t="s">
        <v>42</v>
      </c>
      <c r="O250" s="92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134</v>
      </c>
      <c r="AT250" s="226" t="s">
        <v>129</v>
      </c>
      <c r="AU250" s="226" t="s">
        <v>87</v>
      </c>
      <c r="AY250" s="18" t="s">
        <v>127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85</v>
      </c>
      <c r="BK250" s="227">
        <f>ROUND(I250*H250,2)</f>
        <v>0</v>
      </c>
      <c r="BL250" s="18" t="s">
        <v>134</v>
      </c>
      <c r="BM250" s="226" t="s">
        <v>441</v>
      </c>
    </row>
    <row r="251" s="2" customFormat="1" ht="24.15" customHeight="1">
      <c r="A251" s="39"/>
      <c r="B251" s="40"/>
      <c r="C251" s="272" t="s">
        <v>442</v>
      </c>
      <c r="D251" s="272" t="s">
        <v>204</v>
      </c>
      <c r="E251" s="273" t="s">
        <v>443</v>
      </c>
      <c r="F251" s="274" t="s">
        <v>444</v>
      </c>
      <c r="G251" s="275" t="s">
        <v>138</v>
      </c>
      <c r="H251" s="276">
        <v>84</v>
      </c>
      <c r="I251" s="277"/>
      <c r="J251" s="278">
        <f>ROUND(I251*H251,2)</f>
        <v>0</v>
      </c>
      <c r="K251" s="274" t="s">
        <v>1</v>
      </c>
      <c r="L251" s="279"/>
      <c r="M251" s="280" t="s">
        <v>1</v>
      </c>
      <c r="N251" s="281" t="s">
        <v>42</v>
      </c>
      <c r="O251" s="92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160</v>
      </c>
      <c r="AT251" s="226" t="s">
        <v>204</v>
      </c>
      <c r="AU251" s="226" t="s">
        <v>87</v>
      </c>
      <c r="AY251" s="18" t="s">
        <v>127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85</v>
      </c>
      <c r="BK251" s="227">
        <f>ROUND(I251*H251,2)</f>
        <v>0</v>
      </c>
      <c r="BL251" s="18" t="s">
        <v>134</v>
      </c>
      <c r="BM251" s="226" t="s">
        <v>445</v>
      </c>
    </row>
    <row r="252" s="2" customFormat="1" ht="24.15" customHeight="1">
      <c r="A252" s="39"/>
      <c r="B252" s="40"/>
      <c r="C252" s="272" t="s">
        <v>446</v>
      </c>
      <c r="D252" s="272" t="s">
        <v>204</v>
      </c>
      <c r="E252" s="273" t="s">
        <v>447</v>
      </c>
      <c r="F252" s="274" t="s">
        <v>448</v>
      </c>
      <c r="G252" s="275" t="s">
        <v>138</v>
      </c>
      <c r="H252" s="276">
        <v>39</v>
      </c>
      <c r="I252" s="277"/>
      <c r="J252" s="278">
        <f>ROUND(I252*H252,2)</f>
        <v>0</v>
      </c>
      <c r="K252" s="274" t="s">
        <v>1</v>
      </c>
      <c r="L252" s="279"/>
      <c r="M252" s="280" t="s">
        <v>1</v>
      </c>
      <c r="N252" s="281" t="s">
        <v>42</v>
      </c>
      <c r="O252" s="92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160</v>
      </c>
      <c r="AT252" s="226" t="s">
        <v>204</v>
      </c>
      <c r="AU252" s="226" t="s">
        <v>87</v>
      </c>
      <c r="AY252" s="18" t="s">
        <v>127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85</v>
      </c>
      <c r="BK252" s="227">
        <f>ROUND(I252*H252,2)</f>
        <v>0</v>
      </c>
      <c r="BL252" s="18" t="s">
        <v>134</v>
      </c>
      <c r="BM252" s="226" t="s">
        <v>449</v>
      </c>
    </row>
    <row r="253" s="2" customFormat="1" ht="33" customHeight="1">
      <c r="A253" s="39"/>
      <c r="B253" s="40"/>
      <c r="C253" s="272" t="s">
        <v>450</v>
      </c>
      <c r="D253" s="272" t="s">
        <v>204</v>
      </c>
      <c r="E253" s="273" t="s">
        <v>451</v>
      </c>
      <c r="F253" s="274" t="s">
        <v>452</v>
      </c>
      <c r="G253" s="275" t="s">
        <v>138</v>
      </c>
      <c r="H253" s="276">
        <v>3</v>
      </c>
      <c r="I253" s="277"/>
      <c r="J253" s="278">
        <f>ROUND(I253*H253,2)</f>
        <v>0</v>
      </c>
      <c r="K253" s="274" t="s">
        <v>1</v>
      </c>
      <c r="L253" s="279"/>
      <c r="M253" s="280" t="s">
        <v>1</v>
      </c>
      <c r="N253" s="281" t="s">
        <v>42</v>
      </c>
      <c r="O253" s="92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160</v>
      </c>
      <c r="AT253" s="226" t="s">
        <v>204</v>
      </c>
      <c r="AU253" s="226" t="s">
        <v>87</v>
      </c>
      <c r="AY253" s="18" t="s">
        <v>127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85</v>
      </c>
      <c r="BK253" s="227">
        <f>ROUND(I253*H253,2)</f>
        <v>0</v>
      </c>
      <c r="BL253" s="18" t="s">
        <v>134</v>
      </c>
      <c r="BM253" s="226" t="s">
        <v>453</v>
      </c>
    </row>
    <row r="254" s="2" customFormat="1" ht="24.15" customHeight="1">
      <c r="A254" s="39"/>
      <c r="B254" s="40"/>
      <c r="C254" s="272" t="s">
        <v>454</v>
      </c>
      <c r="D254" s="272" t="s">
        <v>204</v>
      </c>
      <c r="E254" s="273" t="s">
        <v>455</v>
      </c>
      <c r="F254" s="274" t="s">
        <v>456</v>
      </c>
      <c r="G254" s="275" t="s">
        <v>138</v>
      </c>
      <c r="H254" s="276">
        <v>57</v>
      </c>
      <c r="I254" s="277"/>
      <c r="J254" s="278">
        <f>ROUND(I254*H254,2)</f>
        <v>0</v>
      </c>
      <c r="K254" s="274" t="s">
        <v>1</v>
      </c>
      <c r="L254" s="279"/>
      <c r="M254" s="280" t="s">
        <v>1</v>
      </c>
      <c r="N254" s="281" t="s">
        <v>42</v>
      </c>
      <c r="O254" s="92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160</v>
      </c>
      <c r="AT254" s="226" t="s">
        <v>204</v>
      </c>
      <c r="AU254" s="226" t="s">
        <v>87</v>
      </c>
      <c r="AY254" s="18" t="s">
        <v>127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85</v>
      </c>
      <c r="BK254" s="227">
        <f>ROUND(I254*H254,2)</f>
        <v>0</v>
      </c>
      <c r="BL254" s="18" t="s">
        <v>134</v>
      </c>
      <c r="BM254" s="226" t="s">
        <v>457</v>
      </c>
    </row>
    <row r="255" s="2" customFormat="1" ht="24.15" customHeight="1">
      <c r="A255" s="39"/>
      <c r="B255" s="40"/>
      <c r="C255" s="272" t="s">
        <v>458</v>
      </c>
      <c r="D255" s="272" t="s">
        <v>204</v>
      </c>
      <c r="E255" s="273" t="s">
        <v>459</v>
      </c>
      <c r="F255" s="274" t="s">
        <v>460</v>
      </c>
      <c r="G255" s="275" t="s">
        <v>138</v>
      </c>
      <c r="H255" s="276">
        <v>2</v>
      </c>
      <c r="I255" s="277"/>
      <c r="J255" s="278">
        <f>ROUND(I255*H255,2)</f>
        <v>0</v>
      </c>
      <c r="K255" s="274" t="s">
        <v>1</v>
      </c>
      <c r="L255" s="279"/>
      <c r="M255" s="280" t="s">
        <v>1</v>
      </c>
      <c r="N255" s="281" t="s">
        <v>42</v>
      </c>
      <c r="O255" s="92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160</v>
      </c>
      <c r="AT255" s="226" t="s">
        <v>204</v>
      </c>
      <c r="AU255" s="226" t="s">
        <v>87</v>
      </c>
      <c r="AY255" s="18" t="s">
        <v>127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85</v>
      </c>
      <c r="BK255" s="227">
        <f>ROUND(I255*H255,2)</f>
        <v>0</v>
      </c>
      <c r="BL255" s="18" t="s">
        <v>134</v>
      </c>
      <c r="BM255" s="226" t="s">
        <v>461</v>
      </c>
    </row>
    <row r="256" s="2" customFormat="1" ht="16.5" customHeight="1">
      <c r="A256" s="39"/>
      <c r="B256" s="40"/>
      <c r="C256" s="272" t="s">
        <v>462</v>
      </c>
      <c r="D256" s="272" t="s">
        <v>204</v>
      </c>
      <c r="E256" s="273" t="s">
        <v>463</v>
      </c>
      <c r="F256" s="274" t="s">
        <v>464</v>
      </c>
      <c r="G256" s="275" t="s">
        <v>138</v>
      </c>
      <c r="H256" s="276">
        <v>130</v>
      </c>
      <c r="I256" s="277"/>
      <c r="J256" s="278">
        <f>ROUND(I256*H256,2)</f>
        <v>0</v>
      </c>
      <c r="K256" s="274" t="s">
        <v>1</v>
      </c>
      <c r="L256" s="279"/>
      <c r="M256" s="280" t="s">
        <v>1</v>
      </c>
      <c r="N256" s="281" t="s">
        <v>42</v>
      </c>
      <c r="O256" s="92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160</v>
      </c>
      <c r="AT256" s="226" t="s">
        <v>204</v>
      </c>
      <c r="AU256" s="226" t="s">
        <v>87</v>
      </c>
      <c r="AY256" s="18" t="s">
        <v>127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85</v>
      </c>
      <c r="BK256" s="227">
        <f>ROUND(I256*H256,2)</f>
        <v>0</v>
      </c>
      <c r="BL256" s="18" t="s">
        <v>134</v>
      </c>
      <c r="BM256" s="226" t="s">
        <v>465</v>
      </c>
    </row>
    <row r="257" s="2" customFormat="1" ht="16.5" customHeight="1">
      <c r="A257" s="39"/>
      <c r="B257" s="40"/>
      <c r="C257" s="272" t="s">
        <v>466</v>
      </c>
      <c r="D257" s="272" t="s">
        <v>204</v>
      </c>
      <c r="E257" s="273" t="s">
        <v>467</v>
      </c>
      <c r="F257" s="274" t="s">
        <v>468</v>
      </c>
      <c r="G257" s="275" t="s">
        <v>138</v>
      </c>
      <c r="H257" s="276">
        <v>63</v>
      </c>
      <c r="I257" s="277"/>
      <c r="J257" s="278">
        <f>ROUND(I257*H257,2)</f>
        <v>0</v>
      </c>
      <c r="K257" s="274" t="s">
        <v>1</v>
      </c>
      <c r="L257" s="279"/>
      <c r="M257" s="280" t="s">
        <v>1</v>
      </c>
      <c r="N257" s="281" t="s">
        <v>42</v>
      </c>
      <c r="O257" s="92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160</v>
      </c>
      <c r="AT257" s="226" t="s">
        <v>204</v>
      </c>
      <c r="AU257" s="226" t="s">
        <v>87</v>
      </c>
      <c r="AY257" s="18" t="s">
        <v>127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85</v>
      </c>
      <c r="BK257" s="227">
        <f>ROUND(I257*H257,2)</f>
        <v>0</v>
      </c>
      <c r="BL257" s="18" t="s">
        <v>134</v>
      </c>
      <c r="BM257" s="226" t="s">
        <v>469</v>
      </c>
    </row>
    <row r="258" s="2" customFormat="1" ht="16.5" customHeight="1">
      <c r="A258" s="39"/>
      <c r="B258" s="40"/>
      <c r="C258" s="272" t="s">
        <v>470</v>
      </c>
      <c r="D258" s="272" t="s">
        <v>204</v>
      </c>
      <c r="E258" s="273" t="s">
        <v>471</v>
      </c>
      <c r="F258" s="274" t="s">
        <v>472</v>
      </c>
      <c r="G258" s="275" t="s">
        <v>138</v>
      </c>
      <c r="H258" s="276">
        <v>687</v>
      </c>
      <c r="I258" s="277"/>
      <c r="J258" s="278">
        <f>ROUND(I258*H258,2)</f>
        <v>0</v>
      </c>
      <c r="K258" s="274" t="s">
        <v>1</v>
      </c>
      <c r="L258" s="279"/>
      <c r="M258" s="280" t="s">
        <v>1</v>
      </c>
      <c r="N258" s="281" t="s">
        <v>42</v>
      </c>
      <c r="O258" s="92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160</v>
      </c>
      <c r="AT258" s="226" t="s">
        <v>204</v>
      </c>
      <c r="AU258" s="226" t="s">
        <v>87</v>
      </c>
      <c r="AY258" s="18" t="s">
        <v>127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85</v>
      </c>
      <c r="BK258" s="227">
        <f>ROUND(I258*H258,2)</f>
        <v>0</v>
      </c>
      <c r="BL258" s="18" t="s">
        <v>134</v>
      </c>
      <c r="BM258" s="226" t="s">
        <v>473</v>
      </c>
    </row>
    <row r="259" s="2" customFormat="1" ht="16.5" customHeight="1">
      <c r="A259" s="39"/>
      <c r="B259" s="40"/>
      <c r="C259" s="272" t="s">
        <v>474</v>
      </c>
      <c r="D259" s="272" t="s">
        <v>204</v>
      </c>
      <c r="E259" s="273" t="s">
        <v>475</v>
      </c>
      <c r="F259" s="274" t="s">
        <v>476</v>
      </c>
      <c r="G259" s="275" t="s">
        <v>138</v>
      </c>
      <c r="H259" s="276">
        <v>348</v>
      </c>
      <c r="I259" s="277"/>
      <c r="J259" s="278">
        <f>ROUND(I259*H259,2)</f>
        <v>0</v>
      </c>
      <c r="K259" s="274" t="s">
        <v>1</v>
      </c>
      <c r="L259" s="279"/>
      <c r="M259" s="280" t="s">
        <v>1</v>
      </c>
      <c r="N259" s="281" t="s">
        <v>42</v>
      </c>
      <c r="O259" s="92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160</v>
      </c>
      <c r="AT259" s="226" t="s">
        <v>204</v>
      </c>
      <c r="AU259" s="226" t="s">
        <v>87</v>
      </c>
      <c r="AY259" s="18" t="s">
        <v>127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85</v>
      </c>
      <c r="BK259" s="227">
        <f>ROUND(I259*H259,2)</f>
        <v>0</v>
      </c>
      <c r="BL259" s="18" t="s">
        <v>134</v>
      </c>
      <c r="BM259" s="226" t="s">
        <v>477</v>
      </c>
    </row>
    <row r="260" s="2" customFormat="1" ht="16.5" customHeight="1">
      <c r="A260" s="39"/>
      <c r="B260" s="40"/>
      <c r="C260" s="272" t="s">
        <v>478</v>
      </c>
      <c r="D260" s="272" t="s">
        <v>204</v>
      </c>
      <c r="E260" s="273" t="s">
        <v>479</v>
      </c>
      <c r="F260" s="274" t="s">
        <v>480</v>
      </c>
      <c r="G260" s="275" t="s">
        <v>138</v>
      </c>
      <c r="H260" s="276">
        <v>6</v>
      </c>
      <c r="I260" s="277"/>
      <c r="J260" s="278">
        <f>ROUND(I260*H260,2)</f>
        <v>0</v>
      </c>
      <c r="K260" s="274" t="s">
        <v>1</v>
      </c>
      <c r="L260" s="279"/>
      <c r="M260" s="280" t="s">
        <v>1</v>
      </c>
      <c r="N260" s="281" t="s">
        <v>42</v>
      </c>
      <c r="O260" s="92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160</v>
      </c>
      <c r="AT260" s="226" t="s">
        <v>204</v>
      </c>
      <c r="AU260" s="226" t="s">
        <v>87</v>
      </c>
      <c r="AY260" s="18" t="s">
        <v>127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85</v>
      </c>
      <c r="BK260" s="227">
        <f>ROUND(I260*H260,2)</f>
        <v>0</v>
      </c>
      <c r="BL260" s="18" t="s">
        <v>134</v>
      </c>
      <c r="BM260" s="226" t="s">
        <v>481</v>
      </c>
    </row>
    <row r="261" s="2" customFormat="1" ht="16.5" customHeight="1">
      <c r="A261" s="39"/>
      <c r="B261" s="40"/>
      <c r="C261" s="272" t="s">
        <v>482</v>
      </c>
      <c r="D261" s="272" t="s">
        <v>204</v>
      </c>
      <c r="E261" s="273" t="s">
        <v>483</v>
      </c>
      <c r="F261" s="274" t="s">
        <v>484</v>
      </c>
      <c r="G261" s="275" t="s">
        <v>138</v>
      </c>
      <c r="H261" s="276">
        <v>12</v>
      </c>
      <c r="I261" s="277"/>
      <c r="J261" s="278">
        <f>ROUND(I261*H261,2)</f>
        <v>0</v>
      </c>
      <c r="K261" s="274" t="s">
        <v>1</v>
      </c>
      <c r="L261" s="279"/>
      <c r="M261" s="280" t="s">
        <v>1</v>
      </c>
      <c r="N261" s="281" t="s">
        <v>42</v>
      </c>
      <c r="O261" s="92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160</v>
      </c>
      <c r="AT261" s="226" t="s">
        <v>204</v>
      </c>
      <c r="AU261" s="226" t="s">
        <v>87</v>
      </c>
      <c r="AY261" s="18" t="s">
        <v>127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85</v>
      </c>
      <c r="BK261" s="227">
        <f>ROUND(I261*H261,2)</f>
        <v>0</v>
      </c>
      <c r="BL261" s="18" t="s">
        <v>134</v>
      </c>
      <c r="BM261" s="226" t="s">
        <v>485</v>
      </c>
    </row>
    <row r="262" s="2" customFormat="1" ht="16.5" customHeight="1">
      <c r="A262" s="39"/>
      <c r="B262" s="40"/>
      <c r="C262" s="272" t="s">
        <v>486</v>
      </c>
      <c r="D262" s="272" t="s">
        <v>204</v>
      </c>
      <c r="E262" s="273" t="s">
        <v>487</v>
      </c>
      <c r="F262" s="274" t="s">
        <v>488</v>
      </c>
      <c r="G262" s="275" t="s">
        <v>138</v>
      </c>
      <c r="H262" s="276">
        <v>358</v>
      </c>
      <c r="I262" s="277"/>
      <c r="J262" s="278">
        <f>ROUND(I262*H262,2)</f>
        <v>0</v>
      </c>
      <c r="K262" s="274" t="s">
        <v>1</v>
      </c>
      <c r="L262" s="279"/>
      <c r="M262" s="280" t="s">
        <v>1</v>
      </c>
      <c r="N262" s="281" t="s">
        <v>42</v>
      </c>
      <c r="O262" s="92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160</v>
      </c>
      <c r="AT262" s="226" t="s">
        <v>204</v>
      </c>
      <c r="AU262" s="226" t="s">
        <v>87</v>
      </c>
      <c r="AY262" s="18" t="s">
        <v>127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85</v>
      </c>
      <c r="BK262" s="227">
        <f>ROUND(I262*H262,2)</f>
        <v>0</v>
      </c>
      <c r="BL262" s="18" t="s">
        <v>134</v>
      </c>
      <c r="BM262" s="226" t="s">
        <v>489</v>
      </c>
    </row>
    <row r="263" s="2" customFormat="1" ht="16.5" customHeight="1">
      <c r="A263" s="39"/>
      <c r="B263" s="40"/>
      <c r="C263" s="272" t="s">
        <v>490</v>
      </c>
      <c r="D263" s="272" t="s">
        <v>204</v>
      </c>
      <c r="E263" s="273" t="s">
        <v>491</v>
      </c>
      <c r="F263" s="274" t="s">
        <v>492</v>
      </c>
      <c r="G263" s="275" t="s">
        <v>138</v>
      </c>
      <c r="H263" s="276">
        <v>12</v>
      </c>
      <c r="I263" s="277"/>
      <c r="J263" s="278">
        <f>ROUND(I263*H263,2)</f>
        <v>0</v>
      </c>
      <c r="K263" s="274" t="s">
        <v>1</v>
      </c>
      <c r="L263" s="279"/>
      <c r="M263" s="280" t="s">
        <v>1</v>
      </c>
      <c r="N263" s="281" t="s">
        <v>42</v>
      </c>
      <c r="O263" s="92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160</v>
      </c>
      <c r="AT263" s="226" t="s">
        <v>204</v>
      </c>
      <c r="AU263" s="226" t="s">
        <v>87</v>
      </c>
      <c r="AY263" s="18" t="s">
        <v>127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85</v>
      </c>
      <c r="BK263" s="227">
        <f>ROUND(I263*H263,2)</f>
        <v>0</v>
      </c>
      <c r="BL263" s="18" t="s">
        <v>134</v>
      </c>
      <c r="BM263" s="226" t="s">
        <v>493</v>
      </c>
    </row>
    <row r="264" s="2" customFormat="1" ht="24.15" customHeight="1">
      <c r="A264" s="39"/>
      <c r="B264" s="40"/>
      <c r="C264" s="272" t="s">
        <v>494</v>
      </c>
      <c r="D264" s="272" t="s">
        <v>204</v>
      </c>
      <c r="E264" s="273" t="s">
        <v>495</v>
      </c>
      <c r="F264" s="274" t="s">
        <v>496</v>
      </c>
      <c r="G264" s="275" t="s">
        <v>261</v>
      </c>
      <c r="H264" s="276">
        <v>1</v>
      </c>
      <c r="I264" s="277"/>
      <c r="J264" s="278">
        <f>ROUND(I264*H264,2)</f>
        <v>0</v>
      </c>
      <c r="K264" s="274" t="s">
        <v>1</v>
      </c>
      <c r="L264" s="279"/>
      <c r="M264" s="280" t="s">
        <v>1</v>
      </c>
      <c r="N264" s="281" t="s">
        <v>42</v>
      </c>
      <c r="O264" s="92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160</v>
      </c>
      <c r="AT264" s="226" t="s">
        <v>204</v>
      </c>
      <c r="AU264" s="226" t="s">
        <v>87</v>
      </c>
      <c r="AY264" s="18" t="s">
        <v>127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85</v>
      </c>
      <c r="BK264" s="227">
        <f>ROUND(I264*H264,2)</f>
        <v>0</v>
      </c>
      <c r="BL264" s="18" t="s">
        <v>134</v>
      </c>
      <c r="BM264" s="226" t="s">
        <v>497</v>
      </c>
    </row>
    <row r="265" s="2" customFormat="1" ht="24.15" customHeight="1">
      <c r="A265" s="39"/>
      <c r="B265" s="40"/>
      <c r="C265" s="215" t="s">
        <v>498</v>
      </c>
      <c r="D265" s="215" t="s">
        <v>129</v>
      </c>
      <c r="E265" s="216" t="s">
        <v>499</v>
      </c>
      <c r="F265" s="217" t="s">
        <v>500</v>
      </c>
      <c r="G265" s="218" t="s">
        <v>138</v>
      </c>
      <c r="H265" s="219">
        <v>1</v>
      </c>
      <c r="I265" s="220"/>
      <c r="J265" s="221">
        <f>ROUND(I265*H265,2)</f>
        <v>0</v>
      </c>
      <c r="K265" s="217" t="s">
        <v>1</v>
      </c>
      <c r="L265" s="45"/>
      <c r="M265" s="222" t="s">
        <v>1</v>
      </c>
      <c r="N265" s="223" t="s">
        <v>42</v>
      </c>
      <c r="O265" s="92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134</v>
      </c>
      <c r="AT265" s="226" t="s">
        <v>129</v>
      </c>
      <c r="AU265" s="226" t="s">
        <v>87</v>
      </c>
      <c r="AY265" s="18" t="s">
        <v>127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85</v>
      </c>
      <c r="BK265" s="227">
        <f>ROUND(I265*H265,2)</f>
        <v>0</v>
      </c>
      <c r="BL265" s="18" t="s">
        <v>134</v>
      </c>
      <c r="BM265" s="226" t="s">
        <v>501</v>
      </c>
    </row>
    <row r="266" s="2" customFormat="1" ht="24.15" customHeight="1">
      <c r="A266" s="39"/>
      <c r="B266" s="40"/>
      <c r="C266" s="272" t="s">
        <v>502</v>
      </c>
      <c r="D266" s="272" t="s">
        <v>204</v>
      </c>
      <c r="E266" s="273" t="s">
        <v>503</v>
      </c>
      <c r="F266" s="274" t="s">
        <v>504</v>
      </c>
      <c r="G266" s="275" t="s">
        <v>261</v>
      </c>
      <c r="H266" s="276">
        <v>1</v>
      </c>
      <c r="I266" s="277"/>
      <c r="J266" s="278">
        <f>ROUND(I266*H266,2)</f>
        <v>0</v>
      </c>
      <c r="K266" s="274" t="s">
        <v>1</v>
      </c>
      <c r="L266" s="279"/>
      <c r="M266" s="280" t="s">
        <v>1</v>
      </c>
      <c r="N266" s="281" t="s">
        <v>42</v>
      </c>
      <c r="O266" s="92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160</v>
      </c>
      <c r="AT266" s="226" t="s">
        <v>204</v>
      </c>
      <c r="AU266" s="226" t="s">
        <v>87</v>
      </c>
      <c r="AY266" s="18" t="s">
        <v>127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85</v>
      </c>
      <c r="BK266" s="227">
        <f>ROUND(I266*H266,2)</f>
        <v>0</v>
      </c>
      <c r="BL266" s="18" t="s">
        <v>134</v>
      </c>
      <c r="BM266" s="226" t="s">
        <v>505</v>
      </c>
    </row>
    <row r="267" s="2" customFormat="1" ht="21.75" customHeight="1">
      <c r="A267" s="39"/>
      <c r="B267" s="40"/>
      <c r="C267" s="272" t="s">
        <v>506</v>
      </c>
      <c r="D267" s="272" t="s">
        <v>204</v>
      </c>
      <c r="E267" s="273" t="s">
        <v>507</v>
      </c>
      <c r="F267" s="274" t="s">
        <v>508</v>
      </c>
      <c r="G267" s="275" t="s">
        <v>138</v>
      </c>
      <c r="H267" s="276">
        <v>1</v>
      </c>
      <c r="I267" s="277"/>
      <c r="J267" s="278">
        <f>ROUND(I267*H267,2)</f>
        <v>0</v>
      </c>
      <c r="K267" s="274" t="s">
        <v>1</v>
      </c>
      <c r="L267" s="279"/>
      <c r="M267" s="280" t="s">
        <v>1</v>
      </c>
      <c r="N267" s="281" t="s">
        <v>42</v>
      </c>
      <c r="O267" s="92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160</v>
      </c>
      <c r="AT267" s="226" t="s">
        <v>204</v>
      </c>
      <c r="AU267" s="226" t="s">
        <v>87</v>
      </c>
      <c r="AY267" s="18" t="s">
        <v>127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85</v>
      </c>
      <c r="BK267" s="227">
        <f>ROUND(I267*H267,2)</f>
        <v>0</v>
      </c>
      <c r="BL267" s="18" t="s">
        <v>134</v>
      </c>
      <c r="BM267" s="226" t="s">
        <v>509</v>
      </c>
    </row>
    <row r="268" s="2" customFormat="1" ht="24.15" customHeight="1">
      <c r="A268" s="39"/>
      <c r="B268" s="40"/>
      <c r="C268" s="215" t="s">
        <v>510</v>
      </c>
      <c r="D268" s="215" t="s">
        <v>129</v>
      </c>
      <c r="E268" s="216" t="s">
        <v>511</v>
      </c>
      <c r="F268" s="217" t="s">
        <v>512</v>
      </c>
      <c r="G268" s="218" t="s">
        <v>138</v>
      </c>
      <c r="H268" s="219">
        <v>180</v>
      </c>
      <c r="I268" s="220"/>
      <c r="J268" s="221">
        <f>ROUND(I268*H268,2)</f>
        <v>0</v>
      </c>
      <c r="K268" s="217" t="s">
        <v>133</v>
      </c>
      <c r="L268" s="45"/>
      <c r="M268" s="222" t="s">
        <v>1</v>
      </c>
      <c r="N268" s="223" t="s">
        <v>42</v>
      </c>
      <c r="O268" s="92"/>
      <c r="P268" s="224">
        <f>O268*H268</f>
        <v>0</v>
      </c>
      <c r="Q268" s="224">
        <v>0.00040000000000000002</v>
      </c>
      <c r="R268" s="224">
        <f>Q268*H268</f>
        <v>0.072000000000000008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134</v>
      </c>
      <c r="AT268" s="226" t="s">
        <v>129</v>
      </c>
      <c r="AU268" s="226" t="s">
        <v>87</v>
      </c>
      <c r="AY268" s="18" t="s">
        <v>127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85</v>
      </c>
      <c r="BK268" s="227">
        <f>ROUND(I268*H268,2)</f>
        <v>0</v>
      </c>
      <c r="BL268" s="18" t="s">
        <v>134</v>
      </c>
      <c r="BM268" s="226" t="s">
        <v>513</v>
      </c>
    </row>
    <row r="269" s="2" customFormat="1" ht="16.5" customHeight="1">
      <c r="A269" s="39"/>
      <c r="B269" s="40"/>
      <c r="C269" s="272" t="s">
        <v>514</v>
      </c>
      <c r="D269" s="272" t="s">
        <v>204</v>
      </c>
      <c r="E269" s="273" t="s">
        <v>515</v>
      </c>
      <c r="F269" s="274" t="s">
        <v>516</v>
      </c>
      <c r="G269" s="275" t="s">
        <v>138</v>
      </c>
      <c r="H269" s="276">
        <v>180</v>
      </c>
      <c r="I269" s="277"/>
      <c r="J269" s="278">
        <f>ROUND(I269*H269,2)</f>
        <v>0</v>
      </c>
      <c r="K269" s="274" t="s">
        <v>1</v>
      </c>
      <c r="L269" s="279"/>
      <c r="M269" s="280" t="s">
        <v>1</v>
      </c>
      <c r="N269" s="281" t="s">
        <v>42</v>
      </c>
      <c r="O269" s="92"/>
      <c r="P269" s="224">
        <f>O269*H269</f>
        <v>0</v>
      </c>
      <c r="Q269" s="224">
        <v>0.096000000000000002</v>
      </c>
      <c r="R269" s="224">
        <f>Q269*H269</f>
        <v>17.280000000000001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160</v>
      </c>
      <c r="AT269" s="226" t="s">
        <v>204</v>
      </c>
      <c r="AU269" s="226" t="s">
        <v>87</v>
      </c>
      <c r="AY269" s="18" t="s">
        <v>127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85</v>
      </c>
      <c r="BK269" s="227">
        <f>ROUND(I269*H269,2)</f>
        <v>0</v>
      </c>
      <c r="BL269" s="18" t="s">
        <v>134</v>
      </c>
      <c r="BM269" s="226" t="s">
        <v>517</v>
      </c>
    </row>
    <row r="270" s="2" customFormat="1">
      <c r="A270" s="39"/>
      <c r="B270" s="40"/>
      <c r="C270" s="41"/>
      <c r="D270" s="230" t="s">
        <v>518</v>
      </c>
      <c r="E270" s="41"/>
      <c r="F270" s="282" t="s">
        <v>519</v>
      </c>
      <c r="G270" s="41"/>
      <c r="H270" s="41"/>
      <c r="I270" s="283"/>
      <c r="J270" s="41"/>
      <c r="K270" s="41"/>
      <c r="L270" s="45"/>
      <c r="M270" s="284"/>
      <c r="N270" s="285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518</v>
      </c>
      <c r="AU270" s="18" t="s">
        <v>87</v>
      </c>
    </row>
    <row r="271" s="2" customFormat="1" ht="21.75" customHeight="1">
      <c r="A271" s="39"/>
      <c r="B271" s="40"/>
      <c r="C271" s="215" t="s">
        <v>520</v>
      </c>
      <c r="D271" s="215" t="s">
        <v>129</v>
      </c>
      <c r="E271" s="216" t="s">
        <v>521</v>
      </c>
      <c r="F271" s="217" t="s">
        <v>522</v>
      </c>
      <c r="G271" s="218" t="s">
        <v>163</v>
      </c>
      <c r="H271" s="219">
        <v>460.66000000000002</v>
      </c>
      <c r="I271" s="220"/>
      <c r="J271" s="221">
        <f>ROUND(I271*H271,2)</f>
        <v>0</v>
      </c>
      <c r="K271" s="217" t="s">
        <v>133</v>
      </c>
      <c r="L271" s="45"/>
      <c r="M271" s="222" t="s">
        <v>1</v>
      </c>
      <c r="N271" s="223" t="s">
        <v>42</v>
      </c>
      <c r="O271" s="92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134</v>
      </c>
      <c r="AT271" s="226" t="s">
        <v>129</v>
      </c>
      <c r="AU271" s="226" t="s">
        <v>87</v>
      </c>
      <c r="AY271" s="18" t="s">
        <v>127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85</v>
      </c>
      <c r="BK271" s="227">
        <f>ROUND(I271*H271,2)</f>
        <v>0</v>
      </c>
      <c r="BL271" s="18" t="s">
        <v>134</v>
      </c>
      <c r="BM271" s="226" t="s">
        <v>523</v>
      </c>
    </row>
    <row r="272" s="2" customFormat="1" ht="24.15" customHeight="1">
      <c r="A272" s="39"/>
      <c r="B272" s="40"/>
      <c r="C272" s="215" t="s">
        <v>524</v>
      </c>
      <c r="D272" s="215" t="s">
        <v>129</v>
      </c>
      <c r="E272" s="216" t="s">
        <v>525</v>
      </c>
      <c r="F272" s="217" t="s">
        <v>526</v>
      </c>
      <c r="G272" s="218" t="s">
        <v>163</v>
      </c>
      <c r="H272" s="219">
        <v>460.66000000000002</v>
      </c>
      <c r="I272" s="220"/>
      <c r="J272" s="221">
        <f>ROUND(I272*H272,2)</f>
        <v>0</v>
      </c>
      <c r="K272" s="217" t="s">
        <v>1</v>
      </c>
      <c r="L272" s="45"/>
      <c r="M272" s="222" t="s">
        <v>1</v>
      </c>
      <c r="N272" s="223" t="s">
        <v>42</v>
      </c>
      <c r="O272" s="92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134</v>
      </c>
      <c r="AT272" s="226" t="s">
        <v>129</v>
      </c>
      <c r="AU272" s="226" t="s">
        <v>87</v>
      </c>
      <c r="AY272" s="18" t="s">
        <v>127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85</v>
      </c>
      <c r="BK272" s="227">
        <f>ROUND(I272*H272,2)</f>
        <v>0</v>
      </c>
      <c r="BL272" s="18" t="s">
        <v>134</v>
      </c>
      <c r="BM272" s="226" t="s">
        <v>527</v>
      </c>
    </row>
    <row r="273" s="2" customFormat="1" ht="21.75" customHeight="1">
      <c r="A273" s="39"/>
      <c r="B273" s="40"/>
      <c r="C273" s="215" t="s">
        <v>528</v>
      </c>
      <c r="D273" s="215" t="s">
        <v>129</v>
      </c>
      <c r="E273" s="216" t="s">
        <v>529</v>
      </c>
      <c r="F273" s="217" t="s">
        <v>530</v>
      </c>
      <c r="G273" s="218" t="s">
        <v>261</v>
      </c>
      <c r="H273" s="219">
        <v>2</v>
      </c>
      <c r="I273" s="220"/>
      <c r="J273" s="221">
        <f>ROUND(I273*H273,2)</f>
        <v>0</v>
      </c>
      <c r="K273" s="217" t="s">
        <v>1</v>
      </c>
      <c r="L273" s="45"/>
      <c r="M273" s="222" t="s">
        <v>1</v>
      </c>
      <c r="N273" s="223" t="s">
        <v>42</v>
      </c>
      <c r="O273" s="92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134</v>
      </c>
      <c r="AT273" s="226" t="s">
        <v>129</v>
      </c>
      <c r="AU273" s="226" t="s">
        <v>87</v>
      </c>
      <c r="AY273" s="18" t="s">
        <v>127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85</v>
      </c>
      <c r="BK273" s="227">
        <f>ROUND(I273*H273,2)</f>
        <v>0</v>
      </c>
      <c r="BL273" s="18" t="s">
        <v>134</v>
      </c>
      <c r="BM273" s="226" t="s">
        <v>531</v>
      </c>
    </row>
    <row r="274" s="2" customFormat="1" ht="16.5" customHeight="1">
      <c r="A274" s="39"/>
      <c r="B274" s="40"/>
      <c r="C274" s="215" t="s">
        <v>532</v>
      </c>
      <c r="D274" s="215" t="s">
        <v>129</v>
      </c>
      <c r="E274" s="216" t="s">
        <v>533</v>
      </c>
      <c r="F274" s="217" t="s">
        <v>534</v>
      </c>
      <c r="G274" s="218" t="s">
        <v>535</v>
      </c>
      <c r="H274" s="219">
        <v>140</v>
      </c>
      <c r="I274" s="220"/>
      <c r="J274" s="221">
        <f>ROUND(I274*H274,2)</f>
        <v>0</v>
      </c>
      <c r="K274" s="217" t="s">
        <v>1</v>
      </c>
      <c r="L274" s="45"/>
      <c r="M274" s="222" t="s">
        <v>1</v>
      </c>
      <c r="N274" s="223" t="s">
        <v>42</v>
      </c>
      <c r="O274" s="92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134</v>
      </c>
      <c r="AT274" s="226" t="s">
        <v>129</v>
      </c>
      <c r="AU274" s="226" t="s">
        <v>87</v>
      </c>
      <c r="AY274" s="18" t="s">
        <v>127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85</v>
      </c>
      <c r="BK274" s="227">
        <f>ROUND(I274*H274,2)</f>
        <v>0</v>
      </c>
      <c r="BL274" s="18" t="s">
        <v>134</v>
      </c>
      <c r="BM274" s="226" t="s">
        <v>536</v>
      </c>
    </row>
    <row r="275" s="2" customFormat="1" ht="16.5" customHeight="1">
      <c r="A275" s="39"/>
      <c r="B275" s="40"/>
      <c r="C275" s="215" t="s">
        <v>537</v>
      </c>
      <c r="D275" s="215" t="s">
        <v>129</v>
      </c>
      <c r="E275" s="216" t="s">
        <v>538</v>
      </c>
      <c r="F275" s="217" t="s">
        <v>539</v>
      </c>
      <c r="G275" s="218" t="s">
        <v>535</v>
      </c>
      <c r="H275" s="219">
        <v>453</v>
      </c>
      <c r="I275" s="220"/>
      <c r="J275" s="221">
        <f>ROUND(I275*H275,2)</f>
        <v>0</v>
      </c>
      <c r="K275" s="217" t="s">
        <v>1</v>
      </c>
      <c r="L275" s="45"/>
      <c r="M275" s="222" t="s">
        <v>1</v>
      </c>
      <c r="N275" s="223" t="s">
        <v>42</v>
      </c>
      <c r="O275" s="92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134</v>
      </c>
      <c r="AT275" s="226" t="s">
        <v>129</v>
      </c>
      <c r="AU275" s="226" t="s">
        <v>87</v>
      </c>
      <c r="AY275" s="18" t="s">
        <v>127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85</v>
      </c>
      <c r="BK275" s="227">
        <f>ROUND(I275*H275,2)</f>
        <v>0</v>
      </c>
      <c r="BL275" s="18" t="s">
        <v>134</v>
      </c>
      <c r="BM275" s="226" t="s">
        <v>540</v>
      </c>
    </row>
    <row r="276" s="2" customFormat="1" ht="16.5" customHeight="1">
      <c r="A276" s="39"/>
      <c r="B276" s="40"/>
      <c r="C276" s="215" t="s">
        <v>541</v>
      </c>
      <c r="D276" s="215" t="s">
        <v>129</v>
      </c>
      <c r="E276" s="216" t="s">
        <v>542</v>
      </c>
      <c r="F276" s="217" t="s">
        <v>543</v>
      </c>
      <c r="G276" s="218" t="s">
        <v>535</v>
      </c>
      <c r="H276" s="219">
        <v>7</v>
      </c>
      <c r="I276" s="220"/>
      <c r="J276" s="221">
        <f>ROUND(I276*H276,2)</f>
        <v>0</v>
      </c>
      <c r="K276" s="217" t="s">
        <v>1</v>
      </c>
      <c r="L276" s="45"/>
      <c r="M276" s="222" t="s">
        <v>1</v>
      </c>
      <c r="N276" s="223" t="s">
        <v>42</v>
      </c>
      <c r="O276" s="92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134</v>
      </c>
      <c r="AT276" s="226" t="s">
        <v>129</v>
      </c>
      <c r="AU276" s="226" t="s">
        <v>87</v>
      </c>
      <c r="AY276" s="18" t="s">
        <v>127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85</v>
      </c>
      <c r="BK276" s="227">
        <f>ROUND(I276*H276,2)</f>
        <v>0</v>
      </c>
      <c r="BL276" s="18" t="s">
        <v>134</v>
      </c>
      <c r="BM276" s="226" t="s">
        <v>544</v>
      </c>
    </row>
    <row r="277" s="2" customFormat="1" ht="24.15" customHeight="1">
      <c r="A277" s="39"/>
      <c r="B277" s="40"/>
      <c r="C277" s="215" t="s">
        <v>545</v>
      </c>
      <c r="D277" s="215" t="s">
        <v>129</v>
      </c>
      <c r="E277" s="216" t="s">
        <v>546</v>
      </c>
      <c r="F277" s="217" t="s">
        <v>547</v>
      </c>
      <c r="G277" s="218" t="s">
        <v>207</v>
      </c>
      <c r="H277" s="219">
        <v>20</v>
      </c>
      <c r="I277" s="220"/>
      <c r="J277" s="221">
        <f>ROUND(I277*H277,2)</f>
        <v>0</v>
      </c>
      <c r="K277" s="217" t="s">
        <v>133</v>
      </c>
      <c r="L277" s="45"/>
      <c r="M277" s="222" t="s">
        <v>1</v>
      </c>
      <c r="N277" s="223" t="s">
        <v>42</v>
      </c>
      <c r="O277" s="92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209</v>
      </c>
      <c r="AT277" s="226" t="s">
        <v>129</v>
      </c>
      <c r="AU277" s="226" t="s">
        <v>87</v>
      </c>
      <c r="AY277" s="18" t="s">
        <v>127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85</v>
      </c>
      <c r="BK277" s="227">
        <f>ROUND(I277*H277,2)</f>
        <v>0</v>
      </c>
      <c r="BL277" s="18" t="s">
        <v>209</v>
      </c>
      <c r="BM277" s="226" t="s">
        <v>548</v>
      </c>
    </row>
    <row r="278" s="12" customFormat="1" ht="22.8" customHeight="1">
      <c r="A278" s="12"/>
      <c r="B278" s="199"/>
      <c r="C278" s="200"/>
      <c r="D278" s="201" t="s">
        <v>76</v>
      </c>
      <c r="E278" s="213" t="s">
        <v>549</v>
      </c>
      <c r="F278" s="213" t="s">
        <v>550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SUM(P279:P295)</f>
        <v>0</v>
      </c>
      <c r="Q278" s="207"/>
      <c r="R278" s="208">
        <f>SUM(R279:R295)</f>
        <v>0.034947989999999998</v>
      </c>
      <c r="S278" s="207"/>
      <c r="T278" s="209">
        <f>SUM(T279:T295)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87</v>
      </c>
      <c r="AT278" s="211" t="s">
        <v>76</v>
      </c>
      <c r="AU278" s="211" t="s">
        <v>85</v>
      </c>
      <c r="AY278" s="210" t="s">
        <v>127</v>
      </c>
      <c r="BK278" s="212">
        <f>SUM(BK279:BK295)</f>
        <v>0</v>
      </c>
    </row>
    <row r="279" s="2" customFormat="1" ht="24.15" customHeight="1">
      <c r="A279" s="39"/>
      <c r="B279" s="40"/>
      <c r="C279" s="215" t="s">
        <v>551</v>
      </c>
      <c r="D279" s="215" t="s">
        <v>129</v>
      </c>
      <c r="E279" s="216" t="s">
        <v>552</v>
      </c>
      <c r="F279" s="217" t="s">
        <v>553</v>
      </c>
      <c r="G279" s="218" t="s">
        <v>132</v>
      </c>
      <c r="H279" s="219">
        <v>105.90300000000001</v>
      </c>
      <c r="I279" s="220"/>
      <c r="J279" s="221">
        <f>ROUND(I279*H279,2)</f>
        <v>0</v>
      </c>
      <c r="K279" s="217" t="s">
        <v>133</v>
      </c>
      <c r="L279" s="45"/>
      <c r="M279" s="222" t="s">
        <v>1</v>
      </c>
      <c r="N279" s="223" t="s">
        <v>42</v>
      </c>
      <c r="O279" s="92"/>
      <c r="P279" s="224">
        <f>O279*H279</f>
        <v>0</v>
      </c>
      <c r="Q279" s="224">
        <v>6.9999999999999994E-05</v>
      </c>
      <c r="R279" s="224">
        <f>Q279*H279</f>
        <v>0.0074132099999999999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209</v>
      </c>
      <c r="AT279" s="226" t="s">
        <v>129</v>
      </c>
      <c r="AU279" s="226" t="s">
        <v>87</v>
      </c>
      <c r="AY279" s="18" t="s">
        <v>127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85</v>
      </c>
      <c r="BK279" s="227">
        <f>ROUND(I279*H279,2)</f>
        <v>0</v>
      </c>
      <c r="BL279" s="18" t="s">
        <v>209</v>
      </c>
      <c r="BM279" s="226" t="s">
        <v>554</v>
      </c>
    </row>
    <row r="280" s="2" customFormat="1" ht="24.15" customHeight="1">
      <c r="A280" s="39"/>
      <c r="B280" s="40"/>
      <c r="C280" s="215" t="s">
        <v>555</v>
      </c>
      <c r="D280" s="215" t="s">
        <v>129</v>
      </c>
      <c r="E280" s="216" t="s">
        <v>556</v>
      </c>
      <c r="F280" s="217" t="s">
        <v>557</v>
      </c>
      <c r="G280" s="218" t="s">
        <v>132</v>
      </c>
      <c r="H280" s="219">
        <v>105.90300000000001</v>
      </c>
      <c r="I280" s="220"/>
      <c r="J280" s="221">
        <f>ROUND(I280*H280,2)</f>
        <v>0</v>
      </c>
      <c r="K280" s="217" t="s">
        <v>133</v>
      </c>
      <c r="L280" s="45"/>
      <c r="M280" s="222" t="s">
        <v>1</v>
      </c>
      <c r="N280" s="223" t="s">
        <v>42</v>
      </c>
      <c r="O280" s="92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209</v>
      </c>
      <c r="AT280" s="226" t="s">
        <v>129</v>
      </c>
      <c r="AU280" s="226" t="s">
        <v>87</v>
      </c>
      <c r="AY280" s="18" t="s">
        <v>127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85</v>
      </c>
      <c r="BK280" s="227">
        <f>ROUND(I280*H280,2)</f>
        <v>0</v>
      </c>
      <c r="BL280" s="18" t="s">
        <v>209</v>
      </c>
      <c r="BM280" s="226" t="s">
        <v>558</v>
      </c>
    </row>
    <row r="281" s="15" customFormat="1">
      <c r="A281" s="15"/>
      <c r="B281" s="251"/>
      <c r="C281" s="252"/>
      <c r="D281" s="230" t="s">
        <v>169</v>
      </c>
      <c r="E281" s="253" t="s">
        <v>1</v>
      </c>
      <c r="F281" s="254" t="s">
        <v>559</v>
      </c>
      <c r="G281" s="252"/>
      <c r="H281" s="253" t="s">
        <v>1</v>
      </c>
      <c r="I281" s="255"/>
      <c r="J281" s="252"/>
      <c r="K281" s="252"/>
      <c r="L281" s="256"/>
      <c r="M281" s="257"/>
      <c r="N281" s="258"/>
      <c r="O281" s="258"/>
      <c r="P281" s="258"/>
      <c r="Q281" s="258"/>
      <c r="R281" s="258"/>
      <c r="S281" s="258"/>
      <c r="T281" s="25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0" t="s">
        <v>169</v>
      </c>
      <c r="AU281" s="260" t="s">
        <v>87</v>
      </c>
      <c r="AV281" s="15" t="s">
        <v>85</v>
      </c>
      <c r="AW281" s="15" t="s">
        <v>34</v>
      </c>
      <c r="AX281" s="15" t="s">
        <v>77</v>
      </c>
      <c r="AY281" s="260" t="s">
        <v>127</v>
      </c>
    </row>
    <row r="282" s="15" customFormat="1">
      <c r="A282" s="15"/>
      <c r="B282" s="251"/>
      <c r="C282" s="252"/>
      <c r="D282" s="230" t="s">
        <v>169</v>
      </c>
      <c r="E282" s="253" t="s">
        <v>1</v>
      </c>
      <c r="F282" s="254" t="s">
        <v>560</v>
      </c>
      <c r="G282" s="252"/>
      <c r="H282" s="253" t="s">
        <v>1</v>
      </c>
      <c r="I282" s="255"/>
      <c r="J282" s="252"/>
      <c r="K282" s="252"/>
      <c r="L282" s="256"/>
      <c r="M282" s="257"/>
      <c r="N282" s="258"/>
      <c r="O282" s="258"/>
      <c r="P282" s="258"/>
      <c r="Q282" s="258"/>
      <c r="R282" s="258"/>
      <c r="S282" s="258"/>
      <c r="T282" s="25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0" t="s">
        <v>169</v>
      </c>
      <c r="AU282" s="260" t="s">
        <v>87</v>
      </c>
      <c r="AV282" s="15" t="s">
        <v>85</v>
      </c>
      <c r="AW282" s="15" t="s">
        <v>34</v>
      </c>
      <c r="AX282" s="15" t="s">
        <v>77</v>
      </c>
      <c r="AY282" s="260" t="s">
        <v>127</v>
      </c>
    </row>
    <row r="283" s="13" customFormat="1">
      <c r="A283" s="13"/>
      <c r="B283" s="228"/>
      <c r="C283" s="229"/>
      <c r="D283" s="230" t="s">
        <v>169</v>
      </c>
      <c r="E283" s="231" t="s">
        <v>1</v>
      </c>
      <c r="F283" s="232" t="s">
        <v>561</v>
      </c>
      <c r="G283" s="229"/>
      <c r="H283" s="233">
        <v>18.149000000000001</v>
      </c>
      <c r="I283" s="234"/>
      <c r="J283" s="229"/>
      <c r="K283" s="229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169</v>
      </c>
      <c r="AU283" s="239" t="s">
        <v>87</v>
      </c>
      <c r="AV283" s="13" t="s">
        <v>87</v>
      </c>
      <c r="AW283" s="13" t="s">
        <v>34</v>
      </c>
      <c r="AX283" s="13" t="s">
        <v>77</v>
      </c>
      <c r="AY283" s="239" t="s">
        <v>127</v>
      </c>
    </row>
    <row r="284" s="15" customFormat="1">
      <c r="A284" s="15"/>
      <c r="B284" s="251"/>
      <c r="C284" s="252"/>
      <c r="D284" s="230" t="s">
        <v>169</v>
      </c>
      <c r="E284" s="253" t="s">
        <v>1</v>
      </c>
      <c r="F284" s="254" t="s">
        <v>562</v>
      </c>
      <c r="G284" s="252"/>
      <c r="H284" s="253" t="s">
        <v>1</v>
      </c>
      <c r="I284" s="255"/>
      <c r="J284" s="252"/>
      <c r="K284" s="252"/>
      <c r="L284" s="256"/>
      <c r="M284" s="257"/>
      <c r="N284" s="258"/>
      <c r="O284" s="258"/>
      <c r="P284" s="258"/>
      <c r="Q284" s="258"/>
      <c r="R284" s="258"/>
      <c r="S284" s="258"/>
      <c r="T284" s="25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0" t="s">
        <v>169</v>
      </c>
      <c r="AU284" s="260" t="s">
        <v>87</v>
      </c>
      <c r="AV284" s="15" t="s">
        <v>85</v>
      </c>
      <c r="AW284" s="15" t="s">
        <v>34</v>
      </c>
      <c r="AX284" s="15" t="s">
        <v>77</v>
      </c>
      <c r="AY284" s="260" t="s">
        <v>127</v>
      </c>
    </row>
    <row r="285" s="13" customFormat="1">
      <c r="A285" s="13"/>
      <c r="B285" s="228"/>
      <c r="C285" s="229"/>
      <c r="D285" s="230" t="s">
        <v>169</v>
      </c>
      <c r="E285" s="231" t="s">
        <v>1</v>
      </c>
      <c r="F285" s="232" t="s">
        <v>563</v>
      </c>
      <c r="G285" s="229"/>
      <c r="H285" s="233">
        <v>1.978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169</v>
      </c>
      <c r="AU285" s="239" t="s">
        <v>87</v>
      </c>
      <c r="AV285" s="13" t="s">
        <v>87</v>
      </c>
      <c r="AW285" s="13" t="s">
        <v>34</v>
      </c>
      <c r="AX285" s="13" t="s">
        <v>77</v>
      </c>
      <c r="AY285" s="239" t="s">
        <v>127</v>
      </c>
    </row>
    <row r="286" s="13" customFormat="1">
      <c r="A286" s="13"/>
      <c r="B286" s="228"/>
      <c r="C286" s="229"/>
      <c r="D286" s="230" t="s">
        <v>169</v>
      </c>
      <c r="E286" s="231" t="s">
        <v>1</v>
      </c>
      <c r="F286" s="232" t="s">
        <v>564</v>
      </c>
      <c r="G286" s="229"/>
      <c r="H286" s="233">
        <v>0.86399999999999999</v>
      </c>
      <c r="I286" s="234"/>
      <c r="J286" s="229"/>
      <c r="K286" s="229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169</v>
      </c>
      <c r="AU286" s="239" t="s">
        <v>87</v>
      </c>
      <c r="AV286" s="13" t="s">
        <v>87</v>
      </c>
      <c r="AW286" s="13" t="s">
        <v>34</v>
      </c>
      <c r="AX286" s="13" t="s">
        <v>77</v>
      </c>
      <c r="AY286" s="239" t="s">
        <v>127</v>
      </c>
    </row>
    <row r="287" s="15" customFormat="1">
      <c r="A287" s="15"/>
      <c r="B287" s="251"/>
      <c r="C287" s="252"/>
      <c r="D287" s="230" t="s">
        <v>169</v>
      </c>
      <c r="E287" s="253" t="s">
        <v>1</v>
      </c>
      <c r="F287" s="254" t="s">
        <v>565</v>
      </c>
      <c r="G287" s="252"/>
      <c r="H287" s="253" t="s">
        <v>1</v>
      </c>
      <c r="I287" s="255"/>
      <c r="J287" s="252"/>
      <c r="K287" s="252"/>
      <c r="L287" s="256"/>
      <c r="M287" s="257"/>
      <c r="N287" s="258"/>
      <c r="O287" s="258"/>
      <c r="P287" s="258"/>
      <c r="Q287" s="258"/>
      <c r="R287" s="258"/>
      <c r="S287" s="258"/>
      <c r="T287" s="25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0" t="s">
        <v>169</v>
      </c>
      <c r="AU287" s="260" t="s">
        <v>87</v>
      </c>
      <c r="AV287" s="15" t="s">
        <v>85</v>
      </c>
      <c r="AW287" s="15" t="s">
        <v>34</v>
      </c>
      <c r="AX287" s="15" t="s">
        <v>77</v>
      </c>
      <c r="AY287" s="260" t="s">
        <v>127</v>
      </c>
    </row>
    <row r="288" s="13" customFormat="1">
      <c r="A288" s="13"/>
      <c r="B288" s="228"/>
      <c r="C288" s="229"/>
      <c r="D288" s="230" t="s">
        <v>169</v>
      </c>
      <c r="E288" s="231" t="s">
        <v>1</v>
      </c>
      <c r="F288" s="232" t="s">
        <v>566</v>
      </c>
      <c r="G288" s="229"/>
      <c r="H288" s="233">
        <v>9.5999999999999996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169</v>
      </c>
      <c r="AU288" s="239" t="s">
        <v>87</v>
      </c>
      <c r="AV288" s="13" t="s">
        <v>87</v>
      </c>
      <c r="AW288" s="13" t="s">
        <v>34</v>
      </c>
      <c r="AX288" s="13" t="s">
        <v>77</v>
      </c>
      <c r="AY288" s="239" t="s">
        <v>127</v>
      </c>
    </row>
    <row r="289" s="15" customFormat="1">
      <c r="A289" s="15"/>
      <c r="B289" s="251"/>
      <c r="C289" s="252"/>
      <c r="D289" s="230" t="s">
        <v>169</v>
      </c>
      <c r="E289" s="253" t="s">
        <v>1</v>
      </c>
      <c r="F289" s="254" t="s">
        <v>567</v>
      </c>
      <c r="G289" s="252"/>
      <c r="H289" s="253" t="s">
        <v>1</v>
      </c>
      <c r="I289" s="255"/>
      <c r="J289" s="252"/>
      <c r="K289" s="252"/>
      <c r="L289" s="256"/>
      <c r="M289" s="257"/>
      <c r="N289" s="258"/>
      <c r="O289" s="258"/>
      <c r="P289" s="258"/>
      <c r="Q289" s="258"/>
      <c r="R289" s="258"/>
      <c r="S289" s="258"/>
      <c r="T289" s="25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0" t="s">
        <v>169</v>
      </c>
      <c r="AU289" s="260" t="s">
        <v>87</v>
      </c>
      <c r="AV289" s="15" t="s">
        <v>85</v>
      </c>
      <c r="AW289" s="15" t="s">
        <v>34</v>
      </c>
      <c r="AX289" s="15" t="s">
        <v>77</v>
      </c>
      <c r="AY289" s="260" t="s">
        <v>127</v>
      </c>
    </row>
    <row r="290" s="13" customFormat="1">
      <c r="A290" s="13"/>
      <c r="B290" s="228"/>
      <c r="C290" s="229"/>
      <c r="D290" s="230" t="s">
        <v>169</v>
      </c>
      <c r="E290" s="231" t="s">
        <v>1</v>
      </c>
      <c r="F290" s="232" t="s">
        <v>568</v>
      </c>
      <c r="G290" s="229"/>
      <c r="H290" s="233">
        <v>4.71</v>
      </c>
      <c r="I290" s="234"/>
      <c r="J290" s="229"/>
      <c r="K290" s="229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169</v>
      </c>
      <c r="AU290" s="239" t="s">
        <v>87</v>
      </c>
      <c r="AV290" s="13" t="s">
        <v>87</v>
      </c>
      <c r="AW290" s="13" t="s">
        <v>34</v>
      </c>
      <c r="AX290" s="13" t="s">
        <v>77</v>
      </c>
      <c r="AY290" s="239" t="s">
        <v>127</v>
      </c>
    </row>
    <row r="291" s="15" customFormat="1">
      <c r="A291" s="15"/>
      <c r="B291" s="251"/>
      <c r="C291" s="252"/>
      <c r="D291" s="230" t="s">
        <v>169</v>
      </c>
      <c r="E291" s="253" t="s">
        <v>1</v>
      </c>
      <c r="F291" s="254" t="s">
        <v>569</v>
      </c>
      <c r="G291" s="252"/>
      <c r="H291" s="253" t="s">
        <v>1</v>
      </c>
      <c r="I291" s="255"/>
      <c r="J291" s="252"/>
      <c r="K291" s="252"/>
      <c r="L291" s="256"/>
      <c r="M291" s="257"/>
      <c r="N291" s="258"/>
      <c r="O291" s="258"/>
      <c r="P291" s="258"/>
      <c r="Q291" s="258"/>
      <c r="R291" s="258"/>
      <c r="S291" s="258"/>
      <c r="T291" s="25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0" t="s">
        <v>169</v>
      </c>
      <c r="AU291" s="260" t="s">
        <v>87</v>
      </c>
      <c r="AV291" s="15" t="s">
        <v>85</v>
      </c>
      <c r="AW291" s="15" t="s">
        <v>34</v>
      </c>
      <c r="AX291" s="15" t="s">
        <v>77</v>
      </c>
      <c r="AY291" s="260" t="s">
        <v>127</v>
      </c>
    </row>
    <row r="292" s="13" customFormat="1">
      <c r="A292" s="13"/>
      <c r="B292" s="228"/>
      <c r="C292" s="229"/>
      <c r="D292" s="230" t="s">
        <v>169</v>
      </c>
      <c r="E292" s="231" t="s">
        <v>1</v>
      </c>
      <c r="F292" s="232" t="s">
        <v>570</v>
      </c>
      <c r="G292" s="229"/>
      <c r="H292" s="233">
        <v>70.602000000000004</v>
      </c>
      <c r="I292" s="234"/>
      <c r="J292" s="229"/>
      <c r="K292" s="229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169</v>
      </c>
      <c r="AU292" s="239" t="s">
        <v>87</v>
      </c>
      <c r="AV292" s="13" t="s">
        <v>87</v>
      </c>
      <c r="AW292" s="13" t="s">
        <v>34</v>
      </c>
      <c r="AX292" s="13" t="s">
        <v>77</v>
      </c>
      <c r="AY292" s="239" t="s">
        <v>127</v>
      </c>
    </row>
    <row r="293" s="14" customFormat="1">
      <c r="A293" s="14"/>
      <c r="B293" s="240"/>
      <c r="C293" s="241"/>
      <c r="D293" s="230" t="s">
        <v>169</v>
      </c>
      <c r="E293" s="242" t="s">
        <v>1</v>
      </c>
      <c r="F293" s="243" t="s">
        <v>172</v>
      </c>
      <c r="G293" s="241"/>
      <c r="H293" s="244">
        <v>105.90300000000001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169</v>
      </c>
      <c r="AU293" s="250" t="s">
        <v>87</v>
      </c>
      <c r="AV293" s="14" t="s">
        <v>134</v>
      </c>
      <c r="AW293" s="14" t="s">
        <v>34</v>
      </c>
      <c r="AX293" s="14" t="s">
        <v>85</v>
      </c>
      <c r="AY293" s="250" t="s">
        <v>127</v>
      </c>
    </row>
    <row r="294" s="2" customFormat="1" ht="24.15" customHeight="1">
      <c r="A294" s="39"/>
      <c r="B294" s="40"/>
      <c r="C294" s="215" t="s">
        <v>571</v>
      </c>
      <c r="D294" s="215" t="s">
        <v>129</v>
      </c>
      <c r="E294" s="216" t="s">
        <v>572</v>
      </c>
      <c r="F294" s="217" t="s">
        <v>573</v>
      </c>
      <c r="G294" s="218" t="s">
        <v>132</v>
      </c>
      <c r="H294" s="219">
        <v>105.90300000000001</v>
      </c>
      <c r="I294" s="220"/>
      <c r="J294" s="221">
        <f>ROUND(I294*H294,2)</f>
        <v>0</v>
      </c>
      <c r="K294" s="217" t="s">
        <v>133</v>
      </c>
      <c r="L294" s="45"/>
      <c r="M294" s="222" t="s">
        <v>1</v>
      </c>
      <c r="N294" s="223" t="s">
        <v>42</v>
      </c>
      <c r="O294" s="92"/>
      <c r="P294" s="224">
        <f>O294*H294</f>
        <v>0</v>
      </c>
      <c r="Q294" s="224">
        <v>0.00013999999999999999</v>
      </c>
      <c r="R294" s="224">
        <f>Q294*H294</f>
        <v>0.01482642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209</v>
      </c>
      <c r="AT294" s="226" t="s">
        <v>129</v>
      </c>
      <c r="AU294" s="226" t="s">
        <v>87</v>
      </c>
      <c r="AY294" s="18" t="s">
        <v>127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85</v>
      </c>
      <c r="BK294" s="227">
        <f>ROUND(I294*H294,2)</f>
        <v>0</v>
      </c>
      <c r="BL294" s="18" t="s">
        <v>209</v>
      </c>
      <c r="BM294" s="226" t="s">
        <v>574</v>
      </c>
    </row>
    <row r="295" s="2" customFormat="1" ht="24.15" customHeight="1">
      <c r="A295" s="39"/>
      <c r="B295" s="40"/>
      <c r="C295" s="215" t="s">
        <v>575</v>
      </c>
      <c r="D295" s="215" t="s">
        <v>129</v>
      </c>
      <c r="E295" s="216" t="s">
        <v>576</v>
      </c>
      <c r="F295" s="217" t="s">
        <v>577</v>
      </c>
      <c r="G295" s="218" t="s">
        <v>132</v>
      </c>
      <c r="H295" s="219">
        <v>105.90300000000001</v>
      </c>
      <c r="I295" s="220"/>
      <c r="J295" s="221">
        <f>ROUND(I295*H295,2)</f>
        <v>0</v>
      </c>
      <c r="K295" s="217" t="s">
        <v>133</v>
      </c>
      <c r="L295" s="45"/>
      <c r="M295" s="222" t="s">
        <v>1</v>
      </c>
      <c r="N295" s="223" t="s">
        <v>42</v>
      </c>
      <c r="O295" s="92"/>
      <c r="P295" s="224">
        <f>O295*H295</f>
        <v>0</v>
      </c>
      <c r="Q295" s="224">
        <v>0.00012</v>
      </c>
      <c r="R295" s="224">
        <f>Q295*H295</f>
        <v>0.012708360000000002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209</v>
      </c>
      <c r="AT295" s="226" t="s">
        <v>129</v>
      </c>
      <c r="AU295" s="226" t="s">
        <v>87</v>
      </c>
      <c r="AY295" s="18" t="s">
        <v>127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85</v>
      </c>
      <c r="BK295" s="227">
        <f>ROUND(I295*H295,2)</f>
        <v>0</v>
      </c>
      <c r="BL295" s="18" t="s">
        <v>209</v>
      </c>
      <c r="BM295" s="226" t="s">
        <v>578</v>
      </c>
    </row>
    <row r="296" s="12" customFormat="1" ht="25.92" customHeight="1">
      <c r="A296" s="12"/>
      <c r="B296" s="199"/>
      <c r="C296" s="200"/>
      <c r="D296" s="201" t="s">
        <v>76</v>
      </c>
      <c r="E296" s="202" t="s">
        <v>579</v>
      </c>
      <c r="F296" s="202" t="s">
        <v>580</v>
      </c>
      <c r="G296" s="200"/>
      <c r="H296" s="200"/>
      <c r="I296" s="203"/>
      <c r="J296" s="204">
        <f>BK296</f>
        <v>0</v>
      </c>
      <c r="K296" s="200"/>
      <c r="L296" s="205"/>
      <c r="M296" s="206"/>
      <c r="N296" s="207"/>
      <c r="O296" s="207"/>
      <c r="P296" s="208">
        <f>P297+P300+P302+P304</f>
        <v>0</v>
      </c>
      <c r="Q296" s="207"/>
      <c r="R296" s="208">
        <f>R297+R300+R302+R304</f>
        <v>0</v>
      </c>
      <c r="S296" s="207"/>
      <c r="T296" s="209">
        <f>T297+T300+T302+T304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0" t="s">
        <v>148</v>
      </c>
      <c r="AT296" s="211" t="s">
        <v>76</v>
      </c>
      <c r="AU296" s="211" t="s">
        <v>77</v>
      </c>
      <c r="AY296" s="210" t="s">
        <v>127</v>
      </c>
      <c r="BK296" s="212">
        <f>BK297+BK300+BK302+BK304</f>
        <v>0</v>
      </c>
    </row>
    <row r="297" s="12" customFormat="1" ht="22.8" customHeight="1">
      <c r="A297" s="12"/>
      <c r="B297" s="199"/>
      <c r="C297" s="200"/>
      <c r="D297" s="201" t="s">
        <v>76</v>
      </c>
      <c r="E297" s="213" t="s">
        <v>581</v>
      </c>
      <c r="F297" s="213" t="s">
        <v>582</v>
      </c>
      <c r="G297" s="200"/>
      <c r="H297" s="200"/>
      <c r="I297" s="203"/>
      <c r="J297" s="214">
        <f>BK297</f>
        <v>0</v>
      </c>
      <c r="K297" s="200"/>
      <c r="L297" s="205"/>
      <c r="M297" s="206"/>
      <c r="N297" s="207"/>
      <c r="O297" s="207"/>
      <c r="P297" s="208">
        <f>SUM(P298:P299)</f>
        <v>0</v>
      </c>
      <c r="Q297" s="207"/>
      <c r="R297" s="208">
        <f>SUM(R298:R299)</f>
        <v>0</v>
      </c>
      <c r="S297" s="207"/>
      <c r="T297" s="209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148</v>
      </c>
      <c r="AT297" s="211" t="s">
        <v>76</v>
      </c>
      <c r="AU297" s="211" t="s">
        <v>85</v>
      </c>
      <c r="AY297" s="210" t="s">
        <v>127</v>
      </c>
      <c r="BK297" s="212">
        <f>SUM(BK298:BK299)</f>
        <v>0</v>
      </c>
    </row>
    <row r="298" s="2" customFormat="1" ht="16.5" customHeight="1">
      <c r="A298" s="39"/>
      <c r="B298" s="40"/>
      <c r="C298" s="215" t="s">
        <v>583</v>
      </c>
      <c r="D298" s="215" t="s">
        <v>129</v>
      </c>
      <c r="E298" s="216" t="s">
        <v>584</v>
      </c>
      <c r="F298" s="217" t="s">
        <v>585</v>
      </c>
      <c r="G298" s="218" t="s">
        <v>261</v>
      </c>
      <c r="H298" s="219">
        <v>1</v>
      </c>
      <c r="I298" s="220"/>
      <c r="J298" s="221">
        <f>ROUND(I298*H298,2)</f>
        <v>0</v>
      </c>
      <c r="K298" s="217" t="s">
        <v>146</v>
      </c>
      <c r="L298" s="45"/>
      <c r="M298" s="222" t="s">
        <v>1</v>
      </c>
      <c r="N298" s="223" t="s">
        <v>42</v>
      </c>
      <c r="O298" s="92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586</v>
      </c>
      <c r="AT298" s="226" t="s">
        <v>129</v>
      </c>
      <c r="AU298" s="226" t="s">
        <v>87</v>
      </c>
      <c r="AY298" s="18" t="s">
        <v>127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85</v>
      </c>
      <c r="BK298" s="227">
        <f>ROUND(I298*H298,2)</f>
        <v>0</v>
      </c>
      <c r="BL298" s="18" t="s">
        <v>586</v>
      </c>
      <c r="BM298" s="226" t="s">
        <v>587</v>
      </c>
    </row>
    <row r="299" s="2" customFormat="1" ht="16.5" customHeight="1">
      <c r="A299" s="39"/>
      <c r="B299" s="40"/>
      <c r="C299" s="215" t="s">
        <v>588</v>
      </c>
      <c r="D299" s="215" t="s">
        <v>129</v>
      </c>
      <c r="E299" s="216" t="s">
        <v>589</v>
      </c>
      <c r="F299" s="217" t="s">
        <v>590</v>
      </c>
      <c r="G299" s="218" t="s">
        <v>261</v>
      </c>
      <c r="H299" s="219">
        <v>1</v>
      </c>
      <c r="I299" s="220"/>
      <c r="J299" s="221">
        <f>ROUND(I299*H299,2)</f>
        <v>0</v>
      </c>
      <c r="K299" s="217" t="s">
        <v>146</v>
      </c>
      <c r="L299" s="45"/>
      <c r="M299" s="222" t="s">
        <v>1</v>
      </c>
      <c r="N299" s="223" t="s">
        <v>42</v>
      </c>
      <c r="O299" s="92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586</v>
      </c>
      <c r="AT299" s="226" t="s">
        <v>129</v>
      </c>
      <c r="AU299" s="226" t="s">
        <v>87</v>
      </c>
      <c r="AY299" s="18" t="s">
        <v>127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85</v>
      </c>
      <c r="BK299" s="227">
        <f>ROUND(I299*H299,2)</f>
        <v>0</v>
      </c>
      <c r="BL299" s="18" t="s">
        <v>586</v>
      </c>
      <c r="BM299" s="226" t="s">
        <v>591</v>
      </c>
    </row>
    <row r="300" s="12" customFormat="1" ht="22.8" customHeight="1">
      <c r="A300" s="12"/>
      <c r="B300" s="199"/>
      <c r="C300" s="200"/>
      <c r="D300" s="201" t="s">
        <v>76</v>
      </c>
      <c r="E300" s="213" t="s">
        <v>592</v>
      </c>
      <c r="F300" s="213" t="s">
        <v>593</v>
      </c>
      <c r="G300" s="200"/>
      <c r="H300" s="200"/>
      <c r="I300" s="203"/>
      <c r="J300" s="214">
        <f>BK300</f>
        <v>0</v>
      </c>
      <c r="K300" s="200"/>
      <c r="L300" s="205"/>
      <c r="M300" s="206"/>
      <c r="N300" s="207"/>
      <c r="O300" s="207"/>
      <c r="P300" s="208">
        <f>P301</f>
        <v>0</v>
      </c>
      <c r="Q300" s="207"/>
      <c r="R300" s="208">
        <f>R301</f>
        <v>0</v>
      </c>
      <c r="S300" s="207"/>
      <c r="T300" s="209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148</v>
      </c>
      <c r="AT300" s="211" t="s">
        <v>76</v>
      </c>
      <c r="AU300" s="211" t="s">
        <v>85</v>
      </c>
      <c r="AY300" s="210" t="s">
        <v>127</v>
      </c>
      <c r="BK300" s="212">
        <f>BK301</f>
        <v>0</v>
      </c>
    </row>
    <row r="301" s="2" customFormat="1" ht="16.5" customHeight="1">
      <c r="A301" s="39"/>
      <c r="B301" s="40"/>
      <c r="C301" s="215" t="s">
        <v>594</v>
      </c>
      <c r="D301" s="215" t="s">
        <v>129</v>
      </c>
      <c r="E301" s="216" t="s">
        <v>595</v>
      </c>
      <c r="F301" s="217" t="s">
        <v>593</v>
      </c>
      <c r="G301" s="218" t="s">
        <v>261</v>
      </c>
      <c r="H301" s="219">
        <v>1</v>
      </c>
      <c r="I301" s="220"/>
      <c r="J301" s="221">
        <f>ROUND(I301*H301,2)</f>
        <v>0</v>
      </c>
      <c r="K301" s="217" t="s">
        <v>146</v>
      </c>
      <c r="L301" s="45"/>
      <c r="M301" s="222" t="s">
        <v>1</v>
      </c>
      <c r="N301" s="223" t="s">
        <v>42</v>
      </c>
      <c r="O301" s="92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586</v>
      </c>
      <c r="AT301" s="226" t="s">
        <v>129</v>
      </c>
      <c r="AU301" s="226" t="s">
        <v>87</v>
      </c>
      <c r="AY301" s="18" t="s">
        <v>127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85</v>
      </c>
      <c r="BK301" s="227">
        <f>ROUND(I301*H301,2)</f>
        <v>0</v>
      </c>
      <c r="BL301" s="18" t="s">
        <v>586</v>
      </c>
      <c r="BM301" s="226" t="s">
        <v>596</v>
      </c>
    </row>
    <row r="302" s="12" customFormat="1" ht="22.8" customHeight="1">
      <c r="A302" s="12"/>
      <c r="B302" s="199"/>
      <c r="C302" s="200"/>
      <c r="D302" s="201" t="s">
        <v>76</v>
      </c>
      <c r="E302" s="213" t="s">
        <v>597</v>
      </c>
      <c r="F302" s="213" t="s">
        <v>598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P303</f>
        <v>0</v>
      </c>
      <c r="Q302" s="207"/>
      <c r="R302" s="208">
        <f>R303</f>
        <v>0</v>
      </c>
      <c r="S302" s="207"/>
      <c r="T302" s="209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148</v>
      </c>
      <c r="AT302" s="211" t="s">
        <v>76</v>
      </c>
      <c r="AU302" s="211" t="s">
        <v>85</v>
      </c>
      <c r="AY302" s="210" t="s">
        <v>127</v>
      </c>
      <c r="BK302" s="212">
        <f>BK303</f>
        <v>0</v>
      </c>
    </row>
    <row r="303" s="2" customFormat="1" ht="16.5" customHeight="1">
      <c r="A303" s="39"/>
      <c r="B303" s="40"/>
      <c r="C303" s="215" t="s">
        <v>599</v>
      </c>
      <c r="D303" s="215" t="s">
        <v>129</v>
      </c>
      <c r="E303" s="216" t="s">
        <v>600</v>
      </c>
      <c r="F303" s="217" t="s">
        <v>601</v>
      </c>
      <c r="G303" s="218" t="s">
        <v>261</v>
      </c>
      <c r="H303" s="219">
        <v>1</v>
      </c>
      <c r="I303" s="220"/>
      <c r="J303" s="221">
        <f>ROUND(I303*H303,2)</f>
        <v>0</v>
      </c>
      <c r="K303" s="217" t="s">
        <v>146</v>
      </c>
      <c r="L303" s="45"/>
      <c r="M303" s="222" t="s">
        <v>1</v>
      </c>
      <c r="N303" s="223" t="s">
        <v>42</v>
      </c>
      <c r="O303" s="92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586</v>
      </c>
      <c r="AT303" s="226" t="s">
        <v>129</v>
      </c>
      <c r="AU303" s="226" t="s">
        <v>87</v>
      </c>
      <c r="AY303" s="18" t="s">
        <v>127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85</v>
      </c>
      <c r="BK303" s="227">
        <f>ROUND(I303*H303,2)</f>
        <v>0</v>
      </c>
      <c r="BL303" s="18" t="s">
        <v>586</v>
      </c>
      <c r="BM303" s="226" t="s">
        <v>602</v>
      </c>
    </row>
    <row r="304" s="12" customFormat="1" ht="22.8" customHeight="1">
      <c r="A304" s="12"/>
      <c r="B304" s="199"/>
      <c r="C304" s="200"/>
      <c r="D304" s="201" t="s">
        <v>76</v>
      </c>
      <c r="E304" s="213" t="s">
        <v>603</v>
      </c>
      <c r="F304" s="213" t="s">
        <v>604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SUM(P305:P326)</f>
        <v>0</v>
      </c>
      <c r="Q304" s="207"/>
      <c r="R304" s="208">
        <f>SUM(R305:R326)</f>
        <v>0</v>
      </c>
      <c r="S304" s="207"/>
      <c r="T304" s="209">
        <f>SUM(T305:T326)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148</v>
      </c>
      <c r="AT304" s="211" t="s">
        <v>76</v>
      </c>
      <c r="AU304" s="211" t="s">
        <v>85</v>
      </c>
      <c r="AY304" s="210" t="s">
        <v>127</v>
      </c>
      <c r="BK304" s="212">
        <f>SUM(BK305:BK326)</f>
        <v>0</v>
      </c>
    </row>
    <row r="305" s="2" customFormat="1" ht="16.5" customHeight="1">
      <c r="A305" s="39"/>
      <c r="B305" s="40"/>
      <c r="C305" s="215" t="s">
        <v>605</v>
      </c>
      <c r="D305" s="215" t="s">
        <v>129</v>
      </c>
      <c r="E305" s="216" t="s">
        <v>606</v>
      </c>
      <c r="F305" s="217" t="s">
        <v>607</v>
      </c>
      <c r="G305" s="218" t="s">
        <v>608</v>
      </c>
      <c r="H305" s="219">
        <v>18</v>
      </c>
      <c r="I305" s="220"/>
      <c r="J305" s="221">
        <f>ROUND(I305*H305,2)</f>
        <v>0</v>
      </c>
      <c r="K305" s="217" t="s">
        <v>133</v>
      </c>
      <c r="L305" s="45"/>
      <c r="M305" s="222" t="s">
        <v>1</v>
      </c>
      <c r="N305" s="223" t="s">
        <v>42</v>
      </c>
      <c r="O305" s="92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586</v>
      </c>
      <c r="AT305" s="226" t="s">
        <v>129</v>
      </c>
      <c r="AU305" s="226" t="s">
        <v>87</v>
      </c>
      <c r="AY305" s="18" t="s">
        <v>127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85</v>
      </c>
      <c r="BK305" s="227">
        <f>ROUND(I305*H305,2)</f>
        <v>0</v>
      </c>
      <c r="BL305" s="18" t="s">
        <v>586</v>
      </c>
      <c r="BM305" s="226" t="s">
        <v>609</v>
      </c>
    </row>
    <row r="306" s="15" customFormat="1">
      <c r="A306" s="15"/>
      <c r="B306" s="251"/>
      <c r="C306" s="252"/>
      <c r="D306" s="230" t="s">
        <v>169</v>
      </c>
      <c r="E306" s="253" t="s">
        <v>1</v>
      </c>
      <c r="F306" s="254" t="s">
        <v>610</v>
      </c>
      <c r="G306" s="252"/>
      <c r="H306" s="253" t="s">
        <v>1</v>
      </c>
      <c r="I306" s="255"/>
      <c r="J306" s="252"/>
      <c r="K306" s="252"/>
      <c r="L306" s="256"/>
      <c r="M306" s="257"/>
      <c r="N306" s="258"/>
      <c r="O306" s="258"/>
      <c r="P306" s="258"/>
      <c r="Q306" s="258"/>
      <c r="R306" s="258"/>
      <c r="S306" s="258"/>
      <c r="T306" s="25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0" t="s">
        <v>169</v>
      </c>
      <c r="AU306" s="260" t="s">
        <v>87</v>
      </c>
      <c r="AV306" s="15" t="s">
        <v>85</v>
      </c>
      <c r="AW306" s="15" t="s">
        <v>34</v>
      </c>
      <c r="AX306" s="15" t="s">
        <v>77</v>
      </c>
      <c r="AY306" s="260" t="s">
        <v>127</v>
      </c>
    </row>
    <row r="307" s="15" customFormat="1">
      <c r="A307" s="15"/>
      <c r="B307" s="251"/>
      <c r="C307" s="252"/>
      <c r="D307" s="230" t="s">
        <v>169</v>
      </c>
      <c r="E307" s="253" t="s">
        <v>1</v>
      </c>
      <c r="F307" s="254" t="s">
        <v>611</v>
      </c>
      <c r="G307" s="252"/>
      <c r="H307" s="253" t="s">
        <v>1</v>
      </c>
      <c r="I307" s="255"/>
      <c r="J307" s="252"/>
      <c r="K307" s="252"/>
      <c r="L307" s="256"/>
      <c r="M307" s="257"/>
      <c r="N307" s="258"/>
      <c r="O307" s="258"/>
      <c r="P307" s="258"/>
      <c r="Q307" s="258"/>
      <c r="R307" s="258"/>
      <c r="S307" s="258"/>
      <c r="T307" s="25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0" t="s">
        <v>169</v>
      </c>
      <c r="AU307" s="260" t="s">
        <v>87</v>
      </c>
      <c r="AV307" s="15" t="s">
        <v>85</v>
      </c>
      <c r="AW307" s="15" t="s">
        <v>34</v>
      </c>
      <c r="AX307" s="15" t="s">
        <v>77</v>
      </c>
      <c r="AY307" s="260" t="s">
        <v>127</v>
      </c>
    </row>
    <row r="308" s="13" customFormat="1">
      <c r="A308" s="13"/>
      <c r="B308" s="228"/>
      <c r="C308" s="229"/>
      <c r="D308" s="230" t="s">
        <v>169</v>
      </c>
      <c r="E308" s="231" t="s">
        <v>1</v>
      </c>
      <c r="F308" s="232" t="s">
        <v>209</v>
      </c>
      <c r="G308" s="229"/>
      <c r="H308" s="233">
        <v>16</v>
      </c>
      <c r="I308" s="234"/>
      <c r="J308" s="229"/>
      <c r="K308" s="229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169</v>
      </c>
      <c r="AU308" s="239" t="s">
        <v>87</v>
      </c>
      <c r="AV308" s="13" t="s">
        <v>87</v>
      </c>
      <c r="AW308" s="13" t="s">
        <v>34</v>
      </c>
      <c r="AX308" s="13" t="s">
        <v>77</v>
      </c>
      <c r="AY308" s="239" t="s">
        <v>127</v>
      </c>
    </row>
    <row r="309" s="15" customFormat="1">
      <c r="A309" s="15"/>
      <c r="B309" s="251"/>
      <c r="C309" s="252"/>
      <c r="D309" s="230" t="s">
        <v>169</v>
      </c>
      <c r="E309" s="253" t="s">
        <v>1</v>
      </c>
      <c r="F309" s="254" t="s">
        <v>612</v>
      </c>
      <c r="G309" s="252"/>
      <c r="H309" s="253" t="s">
        <v>1</v>
      </c>
      <c r="I309" s="255"/>
      <c r="J309" s="252"/>
      <c r="K309" s="252"/>
      <c r="L309" s="256"/>
      <c r="M309" s="257"/>
      <c r="N309" s="258"/>
      <c r="O309" s="258"/>
      <c r="P309" s="258"/>
      <c r="Q309" s="258"/>
      <c r="R309" s="258"/>
      <c r="S309" s="258"/>
      <c r="T309" s="25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0" t="s">
        <v>169</v>
      </c>
      <c r="AU309" s="260" t="s">
        <v>87</v>
      </c>
      <c r="AV309" s="15" t="s">
        <v>85</v>
      </c>
      <c r="AW309" s="15" t="s">
        <v>34</v>
      </c>
      <c r="AX309" s="15" t="s">
        <v>77</v>
      </c>
      <c r="AY309" s="260" t="s">
        <v>127</v>
      </c>
    </row>
    <row r="310" s="13" customFormat="1">
      <c r="A310" s="13"/>
      <c r="B310" s="228"/>
      <c r="C310" s="229"/>
      <c r="D310" s="230" t="s">
        <v>169</v>
      </c>
      <c r="E310" s="231" t="s">
        <v>1</v>
      </c>
      <c r="F310" s="232" t="s">
        <v>87</v>
      </c>
      <c r="G310" s="229"/>
      <c r="H310" s="233">
        <v>2</v>
      </c>
      <c r="I310" s="234"/>
      <c r="J310" s="229"/>
      <c r="K310" s="229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169</v>
      </c>
      <c r="AU310" s="239" t="s">
        <v>87</v>
      </c>
      <c r="AV310" s="13" t="s">
        <v>87</v>
      </c>
      <c r="AW310" s="13" t="s">
        <v>34</v>
      </c>
      <c r="AX310" s="13" t="s">
        <v>77</v>
      </c>
      <c r="AY310" s="239" t="s">
        <v>127</v>
      </c>
    </row>
    <row r="311" s="14" customFormat="1">
      <c r="A311" s="14"/>
      <c r="B311" s="240"/>
      <c r="C311" s="241"/>
      <c r="D311" s="230" t="s">
        <v>169</v>
      </c>
      <c r="E311" s="242" t="s">
        <v>1</v>
      </c>
      <c r="F311" s="243" t="s">
        <v>172</v>
      </c>
      <c r="G311" s="241"/>
      <c r="H311" s="244">
        <v>18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169</v>
      </c>
      <c r="AU311" s="250" t="s">
        <v>87</v>
      </c>
      <c r="AV311" s="14" t="s">
        <v>134</v>
      </c>
      <c r="AW311" s="14" t="s">
        <v>34</v>
      </c>
      <c r="AX311" s="14" t="s">
        <v>85</v>
      </c>
      <c r="AY311" s="250" t="s">
        <v>127</v>
      </c>
    </row>
    <row r="312" s="2" customFormat="1" ht="24.15" customHeight="1">
      <c r="A312" s="39"/>
      <c r="B312" s="40"/>
      <c r="C312" s="272" t="s">
        <v>613</v>
      </c>
      <c r="D312" s="272" t="s">
        <v>204</v>
      </c>
      <c r="E312" s="273" t="s">
        <v>614</v>
      </c>
      <c r="F312" s="274" t="s">
        <v>615</v>
      </c>
      <c r="G312" s="275" t="s">
        <v>163</v>
      </c>
      <c r="H312" s="276">
        <v>3.5</v>
      </c>
      <c r="I312" s="277"/>
      <c r="J312" s="278">
        <f>ROUND(I312*H312,2)</f>
        <v>0</v>
      </c>
      <c r="K312" s="274" t="s">
        <v>1</v>
      </c>
      <c r="L312" s="279"/>
      <c r="M312" s="280" t="s">
        <v>1</v>
      </c>
      <c r="N312" s="281" t="s">
        <v>42</v>
      </c>
      <c r="O312" s="92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586</v>
      </c>
      <c r="AT312" s="226" t="s">
        <v>204</v>
      </c>
      <c r="AU312" s="226" t="s">
        <v>87</v>
      </c>
      <c r="AY312" s="18" t="s">
        <v>127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85</v>
      </c>
      <c r="BK312" s="227">
        <f>ROUND(I312*H312,2)</f>
        <v>0</v>
      </c>
      <c r="BL312" s="18" t="s">
        <v>586</v>
      </c>
      <c r="BM312" s="226" t="s">
        <v>616</v>
      </c>
    </row>
    <row r="313" s="2" customFormat="1" ht="33" customHeight="1">
      <c r="A313" s="39"/>
      <c r="B313" s="40"/>
      <c r="C313" s="215" t="s">
        <v>617</v>
      </c>
      <c r="D313" s="215" t="s">
        <v>129</v>
      </c>
      <c r="E313" s="216" t="s">
        <v>618</v>
      </c>
      <c r="F313" s="217" t="s">
        <v>619</v>
      </c>
      <c r="G313" s="218" t="s">
        <v>608</v>
      </c>
      <c r="H313" s="219">
        <v>543.5</v>
      </c>
      <c r="I313" s="220"/>
      <c r="J313" s="221">
        <f>ROUND(I313*H313,2)</f>
        <v>0</v>
      </c>
      <c r="K313" s="217" t="s">
        <v>1</v>
      </c>
      <c r="L313" s="45"/>
      <c r="M313" s="222" t="s">
        <v>1</v>
      </c>
      <c r="N313" s="223" t="s">
        <v>42</v>
      </c>
      <c r="O313" s="92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586</v>
      </c>
      <c r="AT313" s="226" t="s">
        <v>129</v>
      </c>
      <c r="AU313" s="226" t="s">
        <v>87</v>
      </c>
      <c r="AY313" s="18" t="s">
        <v>127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85</v>
      </c>
      <c r="BK313" s="227">
        <f>ROUND(I313*H313,2)</f>
        <v>0</v>
      </c>
      <c r="BL313" s="18" t="s">
        <v>586</v>
      </c>
      <c r="BM313" s="226" t="s">
        <v>620</v>
      </c>
    </row>
    <row r="314" s="15" customFormat="1">
      <c r="A314" s="15"/>
      <c r="B314" s="251"/>
      <c r="C314" s="252"/>
      <c r="D314" s="230" t="s">
        <v>169</v>
      </c>
      <c r="E314" s="253" t="s">
        <v>1</v>
      </c>
      <c r="F314" s="254" t="s">
        <v>621</v>
      </c>
      <c r="G314" s="252"/>
      <c r="H314" s="253" t="s">
        <v>1</v>
      </c>
      <c r="I314" s="255"/>
      <c r="J314" s="252"/>
      <c r="K314" s="252"/>
      <c r="L314" s="256"/>
      <c r="M314" s="257"/>
      <c r="N314" s="258"/>
      <c r="O314" s="258"/>
      <c r="P314" s="258"/>
      <c r="Q314" s="258"/>
      <c r="R314" s="258"/>
      <c r="S314" s="258"/>
      <c r="T314" s="25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0" t="s">
        <v>169</v>
      </c>
      <c r="AU314" s="260" t="s">
        <v>87</v>
      </c>
      <c r="AV314" s="15" t="s">
        <v>85</v>
      </c>
      <c r="AW314" s="15" t="s">
        <v>34</v>
      </c>
      <c r="AX314" s="15" t="s">
        <v>77</v>
      </c>
      <c r="AY314" s="260" t="s">
        <v>127</v>
      </c>
    </row>
    <row r="315" s="15" customFormat="1">
      <c r="A315" s="15"/>
      <c r="B315" s="251"/>
      <c r="C315" s="252"/>
      <c r="D315" s="230" t="s">
        <v>169</v>
      </c>
      <c r="E315" s="253" t="s">
        <v>1</v>
      </c>
      <c r="F315" s="254" t="s">
        <v>622</v>
      </c>
      <c r="G315" s="252"/>
      <c r="H315" s="253" t="s">
        <v>1</v>
      </c>
      <c r="I315" s="255"/>
      <c r="J315" s="252"/>
      <c r="K315" s="252"/>
      <c r="L315" s="256"/>
      <c r="M315" s="257"/>
      <c r="N315" s="258"/>
      <c r="O315" s="258"/>
      <c r="P315" s="258"/>
      <c r="Q315" s="258"/>
      <c r="R315" s="258"/>
      <c r="S315" s="258"/>
      <c r="T315" s="25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0" t="s">
        <v>169</v>
      </c>
      <c r="AU315" s="260" t="s">
        <v>87</v>
      </c>
      <c r="AV315" s="15" t="s">
        <v>85</v>
      </c>
      <c r="AW315" s="15" t="s">
        <v>34</v>
      </c>
      <c r="AX315" s="15" t="s">
        <v>77</v>
      </c>
      <c r="AY315" s="260" t="s">
        <v>127</v>
      </c>
    </row>
    <row r="316" s="13" customFormat="1">
      <c r="A316" s="13"/>
      <c r="B316" s="228"/>
      <c r="C316" s="229"/>
      <c r="D316" s="230" t="s">
        <v>169</v>
      </c>
      <c r="E316" s="231" t="s">
        <v>1</v>
      </c>
      <c r="F316" s="232" t="s">
        <v>623</v>
      </c>
      <c r="G316" s="229"/>
      <c r="H316" s="233">
        <v>3.5</v>
      </c>
      <c r="I316" s="234"/>
      <c r="J316" s="229"/>
      <c r="K316" s="229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169</v>
      </c>
      <c r="AU316" s="239" t="s">
        <v>87</v>
      </c>
      <c r="AV316" s="13" t="s">
        <v>87</v>
      </c>
      <c r="AW316" s="13" t="s">
        <v>34</v>
      </c>
      <c r="AX316" s="13" t="s">
        <v>77</v>
      </c>
      <c r="AY316" s="239" t="s">
        <v>127</v>
      </c>
    </row>
    <row r="317" s="15" customFormat="1">
      <c r="A317" s="15"/>
      <c r="B317" s="251"/>
      <c r="C317" s="252"/>
      <c r="D317" s="230" t="s">
        <v>169</v>
      </c>
      <c r="E317" s="253" t="s">
        <v>1</v>
      </c>
      <c r="F317" s="254" t="s">
        <v>624</v>
      </c>
      <c r="G317" s="252"/>
      <c r="H317" s="253" t="s">
        <v>1</v>
      </c>
      <c r="I317" s="255"/>
      <c r="J317" s="252"/>
      <c r="K317" s="252"/>
      <c r="L317" s="256"/>
      <c r="M317" s="257"/>
      <c r="N317" s="258"/>
      <c r="O317" s="258"/>
      <c r="P317" s="258"/>
      <c r="Q317" s="258"/>
      <c r="R317" s="258"/>
      <c r="S317" s="258"/>
      <c r="T317" s="25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0" t="s">
        <v>169</v>
      </c>
      <c r="AU317" s="260" t="s">
        <v>87</v>
      </c>
      <c r="AV317" s="15" t="s">
        <v>85</v>
      </c>
      <c r="AW317" s="15" t="s">
        <v>34</v>
      </c>
      <c r="AX317" s="15" t="s">
        <v>77</v>
      </c>
      <c r="AY317" s="260" t="s">
        <v>127</v>
      </c>
    </row>
    <row r="318" s="15" customFormat="1">
      <c r="A318" s="15"/>
      <c r="B318" s="251"/>
      <c r="C318" s="252"/>
      <c r="D318" s="230" t="s">
        <v>169</v>
      </c>
      <c r="E318" s="253" t="s">
        <v>1</v>
      </c>
      <c r="F318" s="254" t="s">
        <v>625</v>
      </c>
      <c r="G318" s="252"/>
      <c r="H318" s="253" t="s">
        <v>1</v>
      </c>
      <c r="I318" s="255"/>
      <c r="J318" s="252"/>
      <c r="K318" s="252"/>
      <c r="L318" s="256"/>
      <c r="M318" s="257"/>
      <c r="N318" s="258"/>
      <c r="O318" s="258"/>
      <c r="P318" s="258"/>
      <c r="Q318" s="258"/>
      <c r="R318" s="258"/>
      <c r="S318" s="258"/>
      <c r="T318" s="25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0" t="s">
        <v>169</v>
      </c>
      <c r="AU318" s="260" t="s">
        <v>87</v>
      </c>
      <c r="AV318" s="15" t="s">
        <v>85</v>
      </c>
      <c r="AW318" s="15" t="s">
        <v>34</v>
      </c>
      <c r="AX318" s="15" t="s">
        <v>77</v>
      </c>
      <c r="AY318" s="260" t="s">
        <v>127</v>
      </c>
    </row>
    <row r="319" s="13" customFormat="1">
      <c r="A319" s="13"/>
      <c r="B319" s="228"/>
      <c r="C319" s="229"/>
      <c r="D319" s="230" t="s">
        <v>169</v>
      </c>
      <c r="E319" s="231" t="s">
        <v>1</v>
      </c>
      <c r="F319" s="232" t="s">
        <v>626</v>
      </c>
      <c r="G319" s="229"/>
      <c r="H319" s="233">
        <v>43.75</v>
      </c>
      <c r="I319" s="234"/>
      <c r="J319" s="229"/>
      <c r="K319" s="229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169</v>
      </c>
      <c r="AU319" s="239" t="s">
        <v>87</v>
      </c>
      <c r="AV319" s="13" t="s">
        <v>87</v>
      </c>
      <c r="AW319" s="13" t="s">
        <v>34</v>
      </c>
      <c r="AX319" s="13" t="s">
        <v>77</v>
      </c>
      <c r="AY319" s="239" t="s">
        <v>127</v>
      </c>
    </row>
    <row r="320" s="15" customFormat="1">
      <c r="A320" s="15"/>
      <c r="B320" s="251"/>
      <c r="C320" s="252"/>
      <c r="D320" s="230" t="s">
        <v>169</v>
      </c>
      <c r="E320" s="253" t="s">
        <v>1</v>
      </c>
      <c r="F320" s="254" t="s">
        <v>627</v>
      </c>
      <c r="G320" s="252"/>
      <c r="H320" s="253" t="s">
        <v>1</v>
      </c>
      <c r="I320" s="255"/>
      <c r="J320" s="252"/>
      <c r="K320" s="252"/>
      <c r="L320" s="256"/>
      <c r="M320" s="257"/>
      <c r="N320" s="258"/>
      <c r="O320" s="258"/>
      <c r="P320" s="258"/>
      <c r="Q320" s="258"/>
      <c r="R320" s="258"/>
      <c r="S320" s="258"/>
      <c r="T320" s="25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0" t="s">
        <v>169</v>
      </c>
      <c r="AU320" s="260" t="s">
        <v>87</v>
      </c>
      <c r="AV320" s="15" t="s">
        <v>85</v>
      </c>
      <c r="AW320" s="15" t="s">
        <v>34</v>
      </c>
      <c r="AX320" s="15" t="s">
        <v>77</v>
      </c>
      <c r="AY320" s="260" t="s">
        <v>127</v>
      </c>
    </row>
    <row r="321" s="13" customFormat="1">
      <c r="A321" s="13"/>
      <c r="B321" s="228"/>
      <c r="C321" s="229"/>
      <c r="D321" s="230" t="s">
        <v>169</v>
      </c>
      <c r="E321" s="231" t="s">
        <v>1</v>
      </c>
      <c r="F321" s="232" t="s">
        <v>628</v>
      </c>
      <c r="G321" s="229"/>
      <c r="H321" s="233">
        <v>256.25</v>
      </c>
      <c r="I321" s="234"/>
      <c r="J321" s="229"/>
      <c r="K321" s="229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169</v>
      </c>
      <c r="AU321" s="239" t="s">
        <v>87</v>
      </c>
      <c r="AV321" s="13" t="s">
        <v>87</v>
      </c>
      <c r="AW321" s="13" t="s">
        <v>34</v>
      </c>
      <c r="AX321" s="13" t="s">
        <v>77</v>
      </c>
      <c r="AY321" s="239" t="s">
        <v>127</v>
      </c>
    </row>
    <row r="322" s="15" customFormat="1">
      <c r="A322" s="15"/>
      <c r="B322" s="251"/>
      <c r="C322" s="252"/>
      <c r="D322" s="230" t="s">
        <v>169</v>
      </c>
      <c r="E322" s="253" t="s">
        <v>1</v>
      </c>
      <c r="F322" s="254" t="s">
        <v>629</v>
      </c>
      <c r="G322" s="252"/>
      <c r="H322" s="253" t="s">
        <v>1</v>
      </c>
      <c r="I322" s="255"/>
      <c r="J322" s="252"/>
      <c r="K322" s="252"/>
      <c r="L322" s="256"/>
      <c r="M322" s="257"/>
      <c r="N322" s="258"/>
      <c r="O322" s="258"/>
      <c r="P322" s="258"/>
      <c r="Q322" s="258"/>
      <c r="R322" s="258"/>
      <c r="S322" s="258"/>
      <c r="T322" s="25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0" t="s">
        <v>169</v>
      </c>
      <c r="AU322" s="260" t="s">
        <v>87</v>
      </c>
      <c r="AV322" s="15" t="s">
        <v>85</v>
      </c>
      <c r="AW322" s="15" t="s">
        <v>34</v>
      </c>
      <c r="AX322" s="15" t="s">
        <v>77</v>
      </c>
      <c r="AY322" s="260" t="s">
        <v>127</v>
      </c>
    </row>
    <row r="323" s="15" customFormat="1">
      <c r="A323" s="15"/>
      <c r="B323" s="251"/>
      <c r="C323" s="252"/>
      <c r="D323" s="230" t="s">
        <v>169</v>
      </c>
      <c r="E323" s="253" t="s">
        <v>1</v>
      </c>
      <c r="F323" s="254" t="s">
        <v>630</v>
      </c>
      <c r="G323" s="252"/>
      <c r="H323" s="253" t="s">
        <v>1</v>
      </c>
      <c r="I323" s="255"/>
      <c r="J323" s="252"/>
      <c r="K323" s="252"/>
      <c r="L323" s="256"/>
      <c r="M323" s="257"/>
      <c r="N323" s="258"/>
      <c r="O323" s="258"/>
      <c r="P323" s="258"/>
      <c r="Q323" s="258"/>
      <c r="R323" s="258"/>
      <c r="S323" s="258"/>
      <c r="T323" s="25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0" t="s">
        <v>169</v>
      </c>
      <c r="AU323" s="260" t="s">
        <v>87</v>
      </c>
      <c r="AV323" s="15" t="s">
        <v>85</v>
      </c>
      <c r="AW323" s="15" t="s">
        <v>34</v>
      </c>
      <c r="AX323" s="15" t="s">
        <v>77</v>
      </c>
      <c r="AY323" s="260" t="s">
        <v>127</v>
      </c>
    </row>
    <row r="324" s="15" customFormat="1">
      <c r="A324" s="15"/>
      <c r="B324" s="251"/>
      <c r="C324" s="252"/>
      <c r="D324" s="230" t="s">
        <v>169</v>
      </c>
      <c r="E324" s="253" t="s">
        <v>1</v>
      </c>
      <c r="F324" s="254" t="s">
        <v>631</v>
      </c>
      <c r="G324" s="252"/>
      <c r="H324" s="253" t="s">
        <v>1</v>
      </c>
      <c r="I324" s="255"/>
      <c r="J324" s="252"/>
      <c r="K324" s="252"/>
      <c r="L324" s="256"/>
      <c r="M324" s="257"/>
      <c r="N324" s="258"/>
      <c r="O324" s="258"/>
      <c r="P324" s="258"/>
      <c r="Q324" s="258"/>
      <c r="R324" s="258"/>
      <c r="S324" s="258"/>
      <c r="T324" s="25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0" t="s">
        <v>169</v>
      </c>
      <c r="AU324" s="260" t="s">
        <v>87</v>
      </c>
      <c r="AV324" s="15" t="s">
        <v>85</v>
      </c>
      <c r="AW324" s="15" t="s">
        <v>34</v>
      </c>
      <c r="AX324" s="15" t="s">
        <v>77</v>
      </c>
      <c r="AY324" s="260" t="s">
        <v>127</v>
      </c>
    </row>
    <row r="325" s="13" customFormat="1">
      <c r="A325" s="13"/>
      <c r="B325" s="228"/>
      <c r="C325" s="229"/>
      <c r="D325" s="230" t="s">
        <v>169</v>
      </c>
      <c r="E325" s="231" t="s">
        <v>1</v>
      </c>
      <c r="F325" s="232" t="s">
        <v>632</v>
      </c>
      <c r="G325" s="229"/>
      <c r="H325" s="233">
        <v>240</v>
      </c>
      <c r="I325" s="234"/>
      <c r="J325" s="229"/>
      <c r="K325" s="229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169</v>
      </c>
      <c r="AU325" s="239" t="s">
        <v>87</v>
      </c>
      <c r="AV325" s="13" t="s">
        <v>87</v>
      </c>
      <c r="AW325" s="13" t="s">
        <v>34</v>
      </c>
      <c r="AX325" s="13" t="s">
        <v>77</v>
      </c>
      <c r="AY325" s="239" t="s">
        <v>127</v>
      </c>
    </row>
    <row r="326" s="14" customFormat="1">
      <c r="A326" s="14"/>
      <c r="B326" s="240"/>
      <c r="C326" s="241"/>
      <c r="D326" s="230" t="s">
        <v>169</v>
      </c>
      <c r="E326" s="242" t="s">
        <v>1</v>
      </c>
      <c r="F326" s="243" t="s">
        <v>172</v>
      </c>
      <c r="G326" s="241"/>
      <c r="H326" s="244">
        <v>543.5</v>
      </c>
      <c r="I326" s="245"/>
      <c r="J326" s="241"/>
      <c r="K326" s="241"/>
      <c r="L326" s="246"/>
      <c r="M326" s="286"/>
      <c r="N326" s="287"/>
      <c r="O326" s="287"/>
      <c r="P326" s="287"/>
      <c r="Q326" s="287"/>
      <c r="R326" s="287"/>
      <c r="S326" s="287"/>
      <c r="T326" s="28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169</v>
      </c>
      <c r="AU326" s="250" t="s">
        <v>87</v>
      </c>
      <c r="AV326" s="14" t="s">
        <v>134</v>
      </c>
      <c r="AW326" s="14" t="s">
        <v>34</v>
      </c>
      <c r="AX326" s="14" t="s">
        <v>85</v>
      </c>
      <c r="AY326" s="250" t="s">
        <v>127</v>
      </c>
    </row>
    <row r="327" s="2" customFormat="1" ht="6.96" customHeight="1">
      <c r="A327" s="39"/>
      <c r="B327" s="67"/>
      <c r="C327" s="68"/>
      <c r="D327" s="68"/>
      <c r="E327" s="68"/>
      <c r="F327" s="68"/>
      <c r="G327" s="68"/>
      <c r="H327" s="68"/>
      <c r="I327" s="68"/>
      <c r="J327" s="68"/>
      <c r="K327" s="68"/>
      <c r="L327" s="45"/>
      <c r="M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</row>
  </sheetData>
  <sheetProtection sheet="1" autoFilter="0" formatColumns="0" formatRows="0" objects="1" scenarios="1" spinCount="100000" saltValue="zTDXdjq8i4CDeMNHCkB1BIvZn5UNJGjrwK1vdGjFotQu18hetvLxNDg3eLWL3u+Hg6UIBUHN9MtdxZ+pb0R70A==" hashValue="tYDV1xjPo534Ylhn3B28lvwMvPdkB1NmP6v8Sb6eKV8yO9a931+I+SkHz5XbFBZsBd96Yxy2jq4FMCJzuhZjxw==" algorithmName="SHA-512" password="CC35"/>
  <autoFilter ref="C131:K32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TISK\Tisk</dc:creator>
  <cp:lastModifiedBy>TISK\Tisk</cp:lastModifiedBy>
  <dcterms:created xsi:type="dcterms:W3CDTF">2022-02-21T06:47:26Z</dcterms:created>
  <dcterms:modified xsi:type="dcterms:W3CDTF">2022-02-21T06:47:32Z</dcterms:modified>
</cp:coreProperties>
</file>