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ace\Z Wamp In\Zakázky 24\16 24 MŠ Výškovická\PDF\Rozpočet sl\"/>
    </mc:Choice>
  </mc:AlternateContent>
  <xr:revisionPtr revIDLastSave="0" documentId="13_ncr:1_{45451155-BE73-4FB5-8E65-B2463AB9DBAD}" xr6:coauthVersionLast="47" xr6:coauthVersionMax="47" xr10:uidLastSave="{00000000-0000-0000-0000-000000000000}"/>
  <bookViews>
    <workbookView xWindow="2925" yWindow="2400" windowWidth="22935" windowHeight="1573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Pol'!$A$1:$Y$359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1" i="1"/>
  <c r="F41" i="1"/>
  <c r="H41" i="1" s="1"/>
  <c r="I41" i="1" s="1"/>
  <c r="G40" i="1"/>
  <c r="F40" i="1"/>
  <c r="H40" i="1" s="1"/>
  <c r="I40" i="1" s="1"/>
  <c r="BA347" i="12"/>
  <c r="BA339" i="12"/>
  <c r="BA337" i="12"/>
  <c r="BA335" i="12"/>
  <c r="BA333" i="12"/>
  <c r="BA237" i="12"/>
  <c r="BA195" i="12"/>
  <c r="G8" i="12"/>
  <c r="G349" i="12" s="1"/>
  <c r="G9" i="12"/>
  <c r="I9" i="12"/>
  <c r="K9" i="12"/>
  <c r="M9" i="12"/>
  <c r="O9" i="12"/>
  <c r="Q9" i="12"/>
  <c r="Q8" i="12" s="1"/>
  <c r="V9" i="12"/>
  <c r="V8" i="12" s="1"/>
  <c r="G12" i="12"/>
  <c r="M12" i="12" s="1"/>
  <c r="I12" i="12"/>
  <c r="I8" i="12" s="1"/>
  <c r="K12" i="12"/>
  <c r="K8" i="12" s="1"/>
  <c r="O12" i="12"/>
  <c r="Q12" i="12"/>
  <c r="V12" i="12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O8" i="12" s="1"/>
  <c r="Q21" i="12"/>
  <c r="V21" i="12"/>
  <c r="G25" i="12"/>
  <c r="I25" i="12"/>
  <c r="K25" i="12"/>
  <c r="M25" i="12"/>
  <c r="O25" i="12"/>
  <c r="Q25" i="12"/>
  <c r="V25" i="12"/>
  <c r="G28" i="12"/>
  <c r="I28" i="12"/>
  <c r="K28" i="12"/>
  <c r="M28" i="12"/>
  <c r="O28" i="12"/>
  <c r="Q28" i="12"/>
  <c r="V28" i="12"/>
  <c r="G31" i="12"/>
  <c r="I31" i="12"/>
  <c r="K31" i="12"/>
  <c r="M31" i="12"/>
  <c r="O31" i="12"/>
  <c r="Q31" i="12"/>
  <c r="V31" i="12"/>
  <c r="G34" i="12"/>
  <c r="M34" i="12" s="1"/>
  <c r="I34" i="12"/>
  <c r="K34" i="12"/>
  <c r="O34" i="12"/>
  <c r="Q34" i="12"/>
  <c r="V34" i="12"/>
  <c r="G37" i="12"/>
  <c r="I37" i="12"/>
  <c r="K37" i="12"/>
  <c r="M37" i="12"/>
  <c r="O37" i="12"/>
  <c r="Q37" i="12"/>
  <c r="V37" i="12"/>
  <c r="G47" i="12"/>
  <c r="I47" i="12"/>
  <c r="K47" i="12"/>
  <c r="M47" i="12"/>
  <c r="O47" i="12"/>
  <c r="Q47" i="12"/>
  <c r="V47" i="12"/>
  <c r="G60" i="12"/>
  <c r="G61" i="12"/>
  <c r="I61" i="12"/>
  <c r="K61" i="12"/>
  <c r="M61" i="12"/>
  <c r="O61" i="12"/>
  <c r="Q61" i="12"/>
  <c r="Q60" i="12" s="1"/>
  <c r="V61" i="12"/>
  <c r="V60" i="12" s="1"/>
  <c r="G68" i="12"/>
  <c r="M68" i="12" s="1"/>
  <c r="I68" i="12"/>
  <c r="I60" i="12" s="1"/>
  <c r="K68" i="12"/>
  <c r="K60" i="12" s="1"/>
  <c r="O68" i="12"/>
  <c r="Q68" i="12"/>
  <c r="V68" i="12"/>
  <c r="G76" i="12"/>
  <c r="I76" i="12"/>
  <c r="K76" i="12"/>
  <c r="M76" i="12"/>
  <c r="O76" i="12"/>
  <c r="Q76" i="12"/>
  <c r="V76" i="12"/>
  <c r="G85" i="12"/>
  <c r="M85" i="12" s="1"/>
  <c r="I85" i="12"/>
  <c r="K85" i="12"/>
  <c r="O85" i="12"/>
  <c r="Q85" i="12"/>
  <c r="V85" i="12"/>
  <c r="G90" i="12"/>
  <c r="I90" i="12"/>
  <c r="K90" i="12"/>
  <c r="M90" i="12"/>
  <c r="O90" i="12"/>
  <c r="O60" i="12" s="1"/>
  <c r="Q90" i="12"/>
  <c r="V90" i="12"/>
  <c r="G108" i="12"/>
  <c r="I108" i="12"/>
  <c r="K108" i="12"/>
  <c r="M108" i="12"/>
  <c r="O108" i="12"/>
  <c r="Q108" i="12"/>
  <c r="V108" i="12"/>
  <c r="G115" i="12"/>
  <c r="I115" i="12"/>
  <c r="K115" i="12"/>
  <c r="M115" i="12"/>
  <c r="O115" i="12"/>
  <c r="Q115" i="12"/>
  <c r="V115" i="12"/>
  <c r="O118" i="12"/>
  <c r="G119" i="12"/>
  <c r="M119" i="12" s="1"/>
  <c r="M118" i="12" s="1"/>
  <c r="I119" i="12"/>
  <c r="I118" i="12" s="1"/>
  <c r="K119" i="12"/>
  <c r="O119" i="12"/>
  <c r="Q119" i="12"/>
  <c r="Q118" i="12" s="1"/>
  <c r="V119" i="12"/>
  <c r="G124" i="12"/>
  <c r="I124" i="12"/>
  <c r="K124" i="12"/>
  <c r="K118" i="12" s="1"/>
  <c r="M124" i="12"/>
  <c r="O124" i="12"/>
  <c r="Q124" i="12"/>
  <c r="V124" i="12"/>
  <c r="V118" i="12" s="1"/>
  <c r="G129" i="12"/>
  <c r="I129" i="12"/>
  <c r="K129" i="12"/>
  <c r="M129" i="12"/>
  <c r="O129" i="12"/>
  <c r="Q129" i="12"/>
  <c r="V129" i="12"/>
  <c r="G134" i="12"/>
  <c r="K134" i="12"/>
  <c r="M134" i="12"/>
  <c r="O134" i="12"/>
  <c r="G135" i="12"/>
  <c r="I135" i="12"/>
  <c r="I134" i="12" s="1"/>
  <c r="K135" i="12"/>
  <c r="M135" i="12"/>
  <c r="O135" i="12"/>
  <c r="Q135" i="12"/>
  <c r="Q134" i="12" s="1"/>
  <c r="V135" i="12"/>
  <c r="V134" i="12" s="1"/>
  <c r="G138" i="12"/>
  <c r="I138" i="12"/>
  <c r="K138" i="12"/>
  <c r="V138" i="12"/>
  <c r="G139" i="12"/>
  <c r="I139" i="12"/>
  <c r="K139" i="12"/>
  <c r="M139" i="12"/>
  <c r="M138" i="12" s="1"/>
  <c r="O139" i="12"/>
  <c r="O138" i="12" s="1"/>
  <c r="Q139" i="12"/>
  <c r="Q138" i="12" s="1"/>
  <c r="V139" i="12"/>
  <c r="G144" i="12"/>
  <c r="O144" i="12"/>
  <c r="V144" i="12"/>
  <c r="G145" i="12"/>
  <c r="I145" i="12"/>
  <c r="I144" i="12" s="1"/>
  <c r="K145" i="12"/>
  <c r="K144" i="12" s="1"/>
  <c r="M145" i="12"/>
  <c r="M144" i="12" s="1"/>
  <c r="O145" i="12"/>
  <c r="Q145" i="12"/>
  <c r="Q144" i="12" s="1"/>
  <c r="V145" i="12"/>
  <c r="V150" i="12"/>
  <c r="G151" i="12"/>
  <c r="G150" i="12" s="1"/>
  <c r="I151" i="12"/>
  <c r="I150" i="12" s="1"/>
  <c r="K151" i="12"/>
  <c r="M151" i="12"/>
  <c r="O151" i="12"/>
  <c r="Q151" i="12"/>
  <c r="Q150" i="12" s="1"/>
  <c r="V151" i="12"/>
  <c r="G158" i="12"/>
  <c r="M158" i="12" s="1"/>
  <c r="I158" i="12"/>
  <c r="K158" i="12"/>
  <c r="O158" i="12"/>
  <c r="O150" i="12" s="1"/>
  <c r="Q158" i="12"/>
  <c r="V158" i="12"/>
  <c r="G163" i="12"/>
  <c r="M163" i="12" s="1"/>
  <c r="I163" i="12"/>
  <c r="K163" i="12"/>
  <c r="O163" i="12"/>
  <c r="Q163" i="12"/>
  <c r="V163" i="12"/>
  <c r="G168" i="12"/>
  <c r="I168" i="12"/>
  <c r="K168" i="12"/>
  <c r="K150" i="12" s="1"/>
  <c r="M168" i="12"/>
  <c r="O168" i="12"/>
  <c r="Q168" i="12"/>
  <c r="V168" i="12"/>
  <c r="G170" i="12"/>
  <c r="I170" i="12"/>
  <c r="K170" i="12"/>
  <c r="M170" i="12"/>
  <c r="O170" i="12"/>
  <c r="Q170" i="12"/>
  <c r="V170" i="12"/>
  <c r="G173" i="12"/>
  <c r="M173" i="12" s="1"/>
  <c r="I173" i="12"/>
  <c r="K173" i="12"/>
  <c r="O173" i="12"/>
  <c r="Q173" i="12"/>
  <c r="V173" i="12"/>
  <c r="G175" i="12"/>
  <c r="I175" i="12"/>
  <c r="K175" i="12"/>
  <c r="M175" i="12"/>
  <c r="O175" i="12"/>
  <c r="Q175" i="12"/>
  <c r="V175" i="12"/>
  <c r="G178" i="12"/>
  <c r="M178" i="12" s="1"/>
  <c r="I178" i="12"/>
  <c r="K178" i="12"/>
  <c r="O178" i="12"/>
  <c r="Q178" i="12"/>
  <c r="V178" i="12"/>
  <c r="G183" i="12"/>
  <c r="I183" i="12"/>
  <c r="K183" i="12"/>
  <c r="M183" i="12"/>
  <c r="O183" i="12"/>
  <c r="Q183" i="12"/>
  <c r="V183" i="12"/>
  <c r="G188" i="12"/>
  <c r="M188" i="12" s="1"/>
  <c r="I188" i="12"/>
  <c r="K188" i="12"/>
  <c r="O188" i="12"/>
  <c r="Q188" i="12"/>
  <c r="V188" i="12"/>
  <c r="G189" i="12"/>
  <c r="I189" i="12"/>
  <c r="O189" i="12"/>
  <c r="G190" i="12"/>
  <c r="M190" i="12" s="1"/>
  <c r="M189" i="12" s="1"/>
  <c r="I190" i="12"/>
  <c r="K190" i="12"/>
  <c r="K189" i="12" s="1"/>
  <c r="O190" i="12"/>
  <c r="Q190" i="12"/>
  <c r="Q189" i="12" s="1"/>
  <c r="V190" i="12"/>
  <c r="V189" i="12" s="1"/>
  <c r="G191" i="12"/>
  <c r="G192" i="12"/>
  <c r="I192" i="12"/>
  <c r="K192" i="12"/>
  <c r="M192" i="12"/>
  <c r="M191" i="12" s="1"/>
  <c r="O192" i="12"/>
  <c r="O191" i="12" s="1"/>
  <c r="Q192" i="12"/>
  <c r="Q191" i="12" s="1"/>
  <c r="V192" i="12"/>
  <c r="V191" i="12" s="1"/>
  <c r="G194" i="12"/>
  <c r="M194" i="12" s="1"/>
  <c r="I194" i="12"/>
  <c r="I191" i="12" s="1"/>
  <c r="K194" i="12"/>
  <c r="O194" i="12"/>
  <c r="Q194" i="12"/>
  <c r="V194" i="12"/>
  <c r="G197" i="12"/>
  <c r="I197" i="12"/>
  <c r="K197" i="12"/>
  <c r="K191" i="12" s="1"/>
  <c r="M197" i="12"/>
  <c r="O197" i="12"/>
  <c r="Q197" i="12"/>
  <c r="V197" i="12"/>
  <c r="V198" i="12"/>
  <c r="G199" i="12"/>
  <c r="G198" i="12" s="1"/>
  <c r="I199" i="12"/>
  <c r="I198" i="12" s="1"/>
  <c r="K199" i="12"/>
  <c r="K198" i="12" s="1"/>
  <c r="O199" i="12"/>
  <c r="O198" i="12" s="1"/>
  <c r="Q199" i="12"/>
  <c r="Q198" i="12" s="1"/>
  <c r="V199" i="12"/>
  <c r="O200" i="12"/>
  <c r="Q200" i="12"/>
  <c r="G201" i="12"/>
  <c r="M201" i="12" s="1"/>
  <c r="I201" i="12"/>
  <c r="K201" i="12"/>
  <c r="K200" i="12" s="1"/>
  <c r="O201" i="12"/>
  <c r="Q201" i="12"/>
  <c r="V201" i="12"/>
  <c r="G202" i="12"/>
  <c r="I202" i="12"/>
  <c r="K202" i="12"/>
  <c r="M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M204" i="12" s="1"/>
  <c r="I204" i="12"/>
  <c r="I200" i="12" s="1"/>
  <c r="K204" i="12"/>
  <c r="O204" i="12"/>
  <c r="Q204" i="12"/>
  <c r="V204" i="12"/>
  <c r="G205" i="12"/>
  <c r="M205" i="12" s="1"/>
  <c r="I205" i="12"/>
  <c r="K205" i="12"/>
  <c r="O205" i="12"/>
  <c r="Q205" i="12"/>
  <c r="V205" i="12"/>
  <c r="V200" i="12" s="1"/>
  <c r="G206" i="12"/>
  <c r="M206" i="12" s="1"/>
  <c r="I206" i="12"/>
  <c r="K206" i="12"/>
  <c r="O206" i="12"/>
  <c r="Q206" i="12"/>
  <c r="V206" i="12"/>
  <c r="O207" i="12"/>
  <c r="G208" i="12"/>
  <c r="M208" i="12" s="1"/>
  <c r="I208" i="12"/>
  <c r="I207" i="12" s="1"/>
  <c r="K208" i="12"/>
  <c r="K207" i="12" s="1"/>
  <c r="O208" i="12"/>
  <c r="Q208" i="12"/>
  <c r="V208" i="12"/>
  <c r="G211" i="12"/>
  <c r="I211" i="12"/>
  <c r="K211" i="12"/>
  <c r="M211" i="12"/>
  <c r="O211" i="12"/>
  <c r="Q211" i="12"/>
  <c r="V211" i="12"/>
  <c r="V207" i="12" s="1"/>
  <c r="G213" i="12"/>
  <c r="I213" i="12"/>
  <c r="K213" i="12"/>
  <c r="M213" i="12"/>
  <c r="O213" i="12"/>
  <c r="Q213" i="12"/>
  <c r="V213" i="12"/>
  <c r="G216" i="12"/>
  <c r="G207" i="12" s="1"/>
  <c r="I216" i="12"/>
  <c r="K216" i="12"/>
  <c r="O216" i="12"/>
  <c r="Q216" i="12"/>
  <c r="V216" i="12"/>
  <c r="G219" i="12"/>
  <c r="I219" i="12"/>
  <c r="K219" i="12"/>
  <c r="M219" i="12"/>
  <c r="O219" i="12"/>
  <c r="Q219" i="12"/>
  <c r="Q207" i="12" s="1"/>
  <c r="V219" i="12"/>
  <c r="G221" i="12"/>
  <c r="M221" i="12" s="1"/>
  <c r="I221" i="12"/>
  <c r="K221" i="12"/>
  <c r="O221" i="12"/>
  <c r="Q221" i="12"/>
  <c r="V221" i="12"/>
  <c r="G223" i="12"/>
  <c r="M223" i="12" s="1"/>
  <c r="I223" i="12"/>
  <c r="K223" i="12"/>
  <c r="O223" i="12"/>
  <c r="Q223" i="12"/>
  <c r="V223" i="12"/>
  <c r="G228" i="12"/>
  <c r="M228" i="12" s="1"/>
  <c r="I228" i="12"/>
  <c r="I222" i="12" s="1"/>
  <c r="K228" i="12"/>
  <c r="K222" i="12" s="1"/>
  <c r="O228" i="12"/>
  <c r="Q228" i="12"/>
  <c r="Q222" i="12" s="1"/>
  <c r="V228" i="12"/>
  <c r="G233" i="12"/>
  <c r="M233" i="12" s="1"/>
  <c r="I233" i="12"/>
  <c r="K233" i="12"/>
  <c r="O233" i="12"/>
  <c r="Q233" i="12"/>
  <c r="V233" i="12"/>
  <c r="V222" i="12" s="1"/>
  <c r="G236" i="12"/>
  <c r="M236" i="12" s="1"/>
  <c r="I236" i="12"/>
  <c r="K236" i="12"/>
  <c r="O236" i="12"/>
  <c r="Q236" i="12"/>
  <c r="V236" i="12"/>
  <c r="G242" i="12"/>
  <c r="I242" i="12"/>
  <c r="K242" i="12"/>
  <c r="M242" i="12"/>
  <c r="O242" i="12"/>
  <c r="O222" i="12" s="1"/>
  <c r="Q242" i="12"/>
  <c r="V242" i="12"/>
  <c r="G244" i="12"/>
  <c r="I244" i="12"/>
  <c r="K244" i="12"/>
  <c r="K243" i="12" s="1"/>
  <c r="M244" i="12"/>
  <c r="O244" i="12"/>
  <c r="O243" i="12" s="1"/>
  <c r="Q244" i="12"/>
  <c r="Q243" i="12" s="1"/>
  <c r="V244" i="12"/>
  <c r="V243" i="12" s="1"/>
  <c r="G250" i="12"/>
  <c r="I250" i="12"/>
  <c r="K250" i="12"/>
  <c r="M250" i="12"/>
  <c r="O250" i="12"/>
  <c r="Q250" i="12"/>
  <c r="V250" i="12"/>
  <c r="G255" i="12"/>
  <c r="G243" i="12" s="1"/>
  <c r="I255" i="12"/>
  <c r="I243" i="12" s="1"/>
  <c r="K255" i="12"/>
  <c r="O255" i="12"/>
  <c r="Q255" i="12"/>
  <c r="V255" i="12"/>
  <c r="G260" i="12"/>
  <c r="I260" i="12"/>
  <c r="K260" i="12"/>
  <c r="M260" i="12"/>
  <c r="O260" i="12"/>
  <c r="Q260" i="12"/>
  <c r="V260" i="12"/>
  <c r="G262" i="12"/>
  <c r="M262" i="12" s="1"/>
  <c r="I262" i="12"/>
  <c r="K262" i="12"/>
  <c r="O262" i="12"/>
  <c r="Q262" i="12"/>
  <c r="V262" i="12"/>
  <c r="O263" i="12"/>
  <c r="V263" i="12"/>
  <c r="G264" i="12"/>
  <c r="M264" i="12" s="1"/>
  <c r="M263" i="12" s="1"/>
  <c r="I264" i="12"/>
  <c r="K264" i="12"/>
  <c r="O264" i="12"/>
  <c r="Q264" i="12"/>
  <c r="V264" i="12"/>
  <c r="G267" i="12"/>
  <c r="M267" i="12" s="1"/>
  <c r="I267" i="12"/>
  <c r="I263" i="12" s="1"/>
  <c r="K267" i="12"/>
  <c r="K263" i="12" s="1"/>
  <c r="O267" i="12"/>
  <c r="Q267" i="12"/>
  <c r="Q263" i="12" s="1"/>
  <c r="V267" i="12"/>
  <c r="V269" i="12"/>
  <c r="G270" i="12"/>
  <c r="G269" i="12" s="1"/>
  <c r="I270" i="12"/>
  <c r="I269" i="12" s="1"/>
  <c r="K270" i="12"/>
  <c r="K269" i="12" s="1"/>
  <c r="O270" i="12"/>
  <c r="Q270" i="12"/>
  <c r="V270" i="12"/>
  <c r="G284" i="12"/>
  <c r="I284" i="12"/>
  <c r="K284" i="12"/>
  <c r="M284" i="12"/>
  <c r="O284" i="12"/>
  <c r="O269" i="12" s="1"/>
  <c r="Q284" i="12"/>
  <c r="Q269" i="12" s="1"/>
  <c r="V284" i="12"/>
  <c r="G300" i="12"/>
  <c r="M300" i="12" s="1"/>
  <c r="I300" i="12"/>
  <c r="K300" i="12"/>
  <c r="O300" i="12"/>
  <c r="Q300" i="12"/>
  <c r="V300" i="12"/>
  <c r="G316" i="12"/>
  <c r="I316" i="12"/>
  <c r="K316" i="12"/>
  <c r="M316" i="12"/>
  <c r="O316" i="12"/>
  <c r="Q316" i="12"/>
  <c r="V316" i="12"/>
  <c r="Q321" i="12"/>
  <c r="V321" i="12"/>
  <c r="G322" i="12"/>
  <c r="G321" i="12" s="1"/>
  <c r="I322" i="12"/>
  <c r="I321" i="12" s="1"/>
  <c r="K322" i="12"/>
  <c r="K321" i="12" s="1"/>
  <c r="O322" i="12"/>
  <c r="O321" i="12" s="1"/>
  <c r="Q322" i="12"/>
  <c r="V322" i="12"/>
  <c r="Q323" i="12"/>
  <c r="G324" i="12"/>
  <c r="M324" i="12" s="1"/>
  <c r="I324" i="12"/>
  <c r="I323" i="12" s="1"/>
  <c r="K324" i="12"/>
  <c r="K323" i="12" s="1"/>
  <c r="O324" i="12"/>
  <c r="Q324" i="12"/>
  <c r="V324" i="12"/>
  <c r="G325" i="12"/>
  <c r="I325" i="12"/>
  <c r="K325" i="12"/>
  <c r="M325" i="12"/>
  <c r="O325" i="12"/>
  <c r="O323" i="12" s="1"/>
  <c r="Q325" i="12"/>
  <c r="V325" i="12"/>
  <c r="G327" i="12"/>
  <c r="M327" i="12" s="1"/>
  <c r="I327" i="12"/>
  <c r="K327" i="12"/>
  <c r="O327" i="12"/>
  <c r="Q327" i="12"/>
  <c r="V327" i="12"/>
  <c r="G328" i="12"/>
  <c r="I328" i="12"/>
  <c r="K328" i="12"/>
  <c r="M328" i="12"/>
  <c r="O328" i="12"/>
  <c r="Q328" i="12"/>
  <c r="V328" i="12"/>
  <c r="G329" i="12"/>
  <c r="M329" i="12" s="1"/>
  <c r="I329" i="12"/>
  <c r="K329" i="12"/>
  <c r="O329" i="12"/>
  <c r="Q329" i="12"/>
  <c r="V329" i="12"/>
  <c r="V323" i="12" s="1"/>
  <c r="G330" i="12"/>
  <c r="M330" i="12" s="1"/>
  <c r="I330" i="12"/>
  <c r="K330" i="12"/>
  <c r="O330" i="12"/>
  <c r="Q330" i="12"/>
  <c r="V330" i="12"/>
  <c r="O331" i="12"/>
  <c r="G332" i="12"/>
  <c r="M332" i="12" s="1"/>
  <c r="I332" i="12"/>
  <c r="I331" i="12" s="1"/>
  <c r="K332" i="12"/>
  <c r="O332" i="12"/>
  <c r="Q332" i="12"/>
  <c r="V332" i="12"/>
  <c r="G334" i="12"/>
  <c r="I334" i="12"/>
  <c r="K334" i="12"/>
  <c r="K331" i="12" s="1"/>
  <c r="M334" i="12"/>
  <c r="O334" i="12"/>
  <c r="Q334" i="12"/>
  <c r="V334" i="12"/>
  <c r="V331" i="12" s="1"/>
  <c r="G336" i="12"/>
  <c r="I336" i="12"/>
  <c r="K336" i="12"/>
  <c r="M336" i="12"/>
  <c r="O336" i="12"/>
  <c r="Q336" i="12"/>
  <c r="V336" i="12"/>
  <c r="G338" i="12"/>
  <c r="M338" i="12" s="1"/>
  <c r="I338" i="12"/>
  <c r="K338" i="12"/>
  <c r="O338" i="12"/>
  <c r="Q338" i="12"/>
  <c r="V338" i="12"/>
  <c r="G340" i="12"/>
  <c r="I340" i="12"/>
  <c r="K340" i="12"/>
  <c r="M340" i="12"/>
  <c r="O340" i="12"/>
  <c r="Q340" i="12"/>
  <c r="Q331" i="12" s="1"/>
  <c r="V340" i="12"/>
  <c r="I344" i="12"/>
  <c r="K344" i="12"/>
  <c r="G345" i="12"/>
  <c r="I345" i="12"/>
  <c r="K345" i="12"/>
  <c r="M345" i="12"/>
  <c r="M344" i="12" s="1"/>
  <c r="O345" i="12"/>
  <c r="O344" i="12" s="1"/>
  <c r="Q345" i="12"/>
  <c r="Q344" i="12" s="1"/>
  <c r="V345" i="12"/>
  <c r="V344" i="12" s="1"/>
  <c r="G346" i="12"/>
  <c r="M346" i="12" s="1"/>
  <c r="I346" i="12"/>
  <c r="K346" i="12"/>
  <c r="O346" i="12"/>
  <c r="Q346" i="12"/>
  <c r="V346" i="12"/>
  <c r="AE349" i="12"/>
  <c r="F39" i="1" s="1"/>
  <c r="AF349" i="12"/>
  <c r="G39" i="1" s="1"/>
  <c r="G42" i="1" s="1"/>
  <c r="G25" i="1" s="1"/>
  <c r="A25" i="1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F42" i="1" l="1"/>
  <c r="G28" i="1" s="1"/>
  <c r="H39" i="1"/>
  <c r="I39" i="1" s="1"/>
  <c r="I42" i="1" s="1"/>
  <c r="I49" i="1"/>
  <c r="A26" i="1"/>
  <c r="G26" i="1"/>
  <c r="M150" i="12"/>
  <c r="M323" i="12"/>
  <c r="M60" i="12"/>
  <c r="M222" i="12"/>
  <c r="M8" i="12"/>
  <c r="M207" i="12"/>
  <c r="M331" i="12"/>
  <c r="M200" i="12"/>
  <c r="M270" i="12"/>
  <c r="M269" i="12" s="1"/>
  <c r="M322" i="12"/>
  <c r="M321" i="12" s="1"/>
  <c r="M255" i="12"/>
  <c r="M243" i="12" s="1"/>
  <c r="M216" i="12"/>
  <c r="M199" i="12"/>
  <c r="M198" i="12" s="1"/>
  <c r="G344" i="12"/>
  <c r="G263" i="12"/>
  <c r="G222" i="12"/>
  <c r="G118" i="12"/>
  <c r="G331" i="12"/>
  <c r="G323" i="12"/>
  <c r="G200" i="12"/>
  <c r="J41" i="1"/>
  <c r="J40" i="1"/>
  <c r="J39" i="1"/>
  <c r="J42" i="1" s="1"/>
  <c r="H42" i="1"/>
  <c r="G23" i="1" l="1"/>
  <c r="I69" i="1"/>
  <c r="I16" i="1"/>
  <c r="I21" i="1" s="1"/>
  <c r="A23" i="1"/>
  <c r="J50" i="1" l="1"/>
  <c r="J64" i="1"/>
  <c r="J59" i="1"/>
  <c r="J61" i="1"/>
  <c r="J51" i="1"/>
  <c r="J62" i="1"/>
  <c r="J68" i="1"/>
  <c r="J63" i="1"/>
  <c r="J49" i="1"/>
  <c r="J66" i="1"/>
  <c r="J67" i="1"/>
  <c r="J60" i="1"/>
  <c r="J52" i="1"/>
  <c r="J65" i="1"/>
  <c r="J53" i="1"/>
  <c r="J55" i="1"/>
  <c r="J57" i="1"/>
  <c r="J58" i="1"/>
  <c r="J56" i="1"/>
  <c r="J54" i="1"/>
  <c r="G24" i="1"/>
  <c r="A27" i="1" s="1"/>
  <c r="A24" i="1"/>
  <c r="J69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88AA3AD9-49B6-453F-8D76-238CAC015D0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42E96CB-1F9F-4552-BB28-0356D7FD199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<sst xmlns="http://schemas.openxmlformats.org/spreadsheetml/2006/main" count="1392" uniqueCount="423">
  <si>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</si>
  <si>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</si>
  <si>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</si>
  <si>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</si>
  <si>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</si>
  <si>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</si>
  <si>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</si>
  <si>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</si>
  <si>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</si>
  <si>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</si>
  <si>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</si>
  <si>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</si>
  <si>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</si>
  <si>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</si>
  <si>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</si>
  <si>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</si>
  <si>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</si>
  <si>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</si>
  <si>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</si>
  <si>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</si>
  <si>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</si>
  <si>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</si>
  <si>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</si>
  <si>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</si>
  <si>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</si>
  <si>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</si>
  <si>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</si>
  <si>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</si>
  <si>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</si>
  <si>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</si>
  <si>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</si>
  <si>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</si>
  <si>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</si>
  <si>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</si>
  <si>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</si>
  <si>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</si>
  <si>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</si>
  <si>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</si>
  <si>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</si>
  <si>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</si>
  <si>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</si>
  <si>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</si>
  <si>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</si>
  <si>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</si>
  <si>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Architektonicko-stavební řešení</t>
  </si>
  <si>
    <t>SO 01</t>
  </si>
  <si>
    <t>Oprava kuchyně</t>
  </si>
  <si>
    <t>Objekt:</t>
  </si>
  <si>
    <t>Rozpočet:</t>
  </si>
  <si>
    <t>W74-2024</t>
  </si>
  <si>
    <t>MŠ Výškovická 120a, Ostrava - Zábřeh</t>
  </si>
  <si>
    <t>Stavba</t>
  </si>
  <si>
    <t>Celkem za stavbu</t>
  </si>
  <si>
    <t>CZK</t>
  </si>
  <si>
    <t>Rekapitulace dílů</t>
  </si>
  <si>
    <t>Typ dílu</t>
  </si>
  <si>
    <t>38-1</t>
  </si>
  <si>
    <t>Vybavení kuchyně</t>
  </si>
  <si>
    <t>61</t>
  </si>
  <si>
    <t>Úpravy povrchu, podlahy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</si>
  <si>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</si>
  <si>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</si>
  <si>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</si>
  <si>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</si>
  <si>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</si>
  <si>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</si>
  <si>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</si>
  <si>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</si>
  <si>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</si>
  <si>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</si>
  <si>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</si>
  <si>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</si>
  <si>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</si>
  <si>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</si>
  <si>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</si>
  <si>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Ústřední vytápění</t>
  </si>
  <si>
    <t>730</t>
  </si>
  <si>
    <t>766</t>
  </si>
  <si>
    <t>Konstrukce truhlářské, okna a dveře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</si>
  <si>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</si>
  <si>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</si>
  <si>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</si>
  <si>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</si>
  <si>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</si>
  <si>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</si>
  <si>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</si>
  <si>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</si>
  <si>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</si>
  <si>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</si>
  <si>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</si>
  <si>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</si>
  <si>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</si>
  <si>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</si>
  <si>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</si>
  <si>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</si>
  <si>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</si>
  <si>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</si>
  <si>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</si>
  <si>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</si>
  <si>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</si>
  <si>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</si>
  <si>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</si>
  <si>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</si>
  <si>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</si>
  <si>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</si>
  <si>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</si>
  <si>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</si>
  <si>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</si>
  <si>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</si>
  <si>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</si>
  <si>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</si>
  <si>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</si>
  <si>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</si>
  <si>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</si>
  <si>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</si>
  <si>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</si>
  <si>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</si>
  <si>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</si>
  <si>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</si>
  <si>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</si>
  <si>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</si>
  <si>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</si>
  <si>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38-1-001.RXX</t>
  </si>
  <si>
    <t>D+M nerezový stůl s horní deskou v jednom kuse bez spáry se zadním lemem, 2x police se zadním lemem rozm. 2400x400 mm</t>
  </si>
  <si>
    <t>kus</t>
  </si>
  <si>
    <t>Vlastní</t>
  </si>
  <si>
    <t>Indiv</t>
  </si>
  <si>
    <t>Práce</t>
  </si>
  <si>
    <t>Běžná</t>
  </si>
  <si>
    <t>POL1_</t>
  </si>
  <si>
    <t>Kompletní provedení a dodávka dle výpisu prvků a PD.</t>
  </si>
  <si>
    <t>POP</t>
  </si>
  <si>
    <t>1 : 2+2</t>
  </si>
  <si>
    <t>VV</t>
  </si>
  <si>
    <t>38-1-002.RXX</t>
  </si>
  <si>
    <t>D+M nerezový horní skříňka s policí pro mikrovlnou troubu rozměr 1000x300 mm</t>
  </si>
  <si>
    <t>38-1-003.RXX</t>
  </si>
  <si>
    <t>D+M nerezový sestava spodní skříňka s posuvnými dvířky 2x police se zadním lemem rozm. 2400x400 mm</t>
  </si>
  <si>
    <t>2 : 2+2</t>
  </si>
  <si>
    <t>38-1-004.RXX</t>
  </si>
  <si>
    <t>D+M nerezový sestava horní skříňka s policí pro mikrovlnou troubu rozm. 1000x300 mm</t>
  </si>
  <si>
    <t>38-1-005.RXX</t>
  </si>
  <si>
    <t>D+M nerezová skříňka s dřezen a profi tlakovou baterií se třemi policemi a 3 šuplíky dřez rozm. 500x400x250 mm, skříňky rozm. 1200x600x900 mm</t>
  </si>
  <si>
    <t>3/P : 1+1</t>
  </si>
  <si>
    <t>3/L : 1+1</t>
  </si>
  <si>
    <t>38-1-006.RXX</t>
  </si>
  <si>
    <t>D+M nerezový stůl s horní deskou v jednom kuse bez spáry se zadním lemem, umístění myčky 2x police se zadním lemem, rozm. 2400x400 (600) mm</t>
  </si>
  <si>
    <t>4 : 1</t>
  </si>
  <si>
    <t>38-1-007.RXX</t>
  </si>
  <si>
    <t>D+M nerezový stůl s horní deskou v jednom kuse bez spáry se zadním lemem, umístění podstolové lednic a myčky, 2x police se zadním lemem, rozm. 2100x400 (600) mm</t>
  </si>
  <si>
    <t>5 : 1</t>
  </si>
  <si>
    <t>38-1-008.RXX</t>
  </si>
  <si>
    <t>D+M nerezový stůl s horní deskou v jednom kuse bez spáry se zadním lemem, umístění myčky 2x police se zadním lemem, rozm. 1500x600 mm</t>
  </si>
  <si>
    <t>6 : 1</t>
  </si>
  <si>
    <t>38-1-009.RXX</t>
  </si>
  <si>
    <t>D+M nerezový stůl s horní deskou v jednom kuse bez spáry se zadním lemem, umístění myčky a podstolové lednice, 2x police se zadním lemem, rozm. 1500x600 mm</t>
  </si>
  <si>
    <t>7 : 1</t>
  </si>
  <si>
    <t>38-1-010.RXX</t>
  </si>
  <si>
    <t/>
  </si>
  <si>
    <t>M : 4</t>
  </si>
  <si>
    <t>38-1-011.RXX</t>
  </si>
  <si>
    <t>D+M lednice podstolová celodřezová</t>
  </si>
  <si>
    <t>nastavitelné nožk</t>
  </si>
  <si>
    <t>L : 2</t>
  </si>
  <si>
    <t>601011141RT3</t>
  </si>
  <si>
    <t>Omítka na stropech vnitřní, ručně tloušťka vrstvy 4 mm</t>
  </si>
  <si>
    <t>m2</t>
  </si>
  <si>
    <t>RTS 24/ II</t>
  </si>
  <si>
    <t xml:space="preserve">strop : </t>
  </si>
  <si>
    <t>8/2 : 9,34</t>
  </si>
  <si>
    <t>8/1 : 9,34</t>
  </si>
  <si>
    <t>110/2+118/2 : 8,76+3,75</t>
  </si>
  <si>
    <t>110/1+118/1 : 8,76+3,75</t>
  </si>
  <si>
    <t>Mezisoučet</t>
  </si>
  <si>
    <t>602011112R00</t>
  </si>
  <si>
    <t>Omítka na stěnách jádrová vápenocementová, ručně</t>
  </si>
  <si>
    <t xml:space="preserve">vyrovnání pod obklad : </t>
  </si>
  <si>
    <t>8/2 : (5,2+0,2+1,85+4,4)*1,8-0,8*2*2</t>
  </si>
  <si>
    <t>8/1 : (5,2+0,2+1,85+4,4)*1,8-0,8*2*2</t>
  </si>
  <si>
    <t>110/2+118/2 : (4,2+0,2+1,4+4,5+0,9)*1,8</t>
  </si>
  <si>
    <t>110/1+118/1 : (4,2+0,2+1,4+4,5+0,9)*1,8</t>
  </si>
  <si>
    <t>zazdívka 8/2 : 1,5*1+1,5*0,2</t>
  </si>
  <si>
    <t>602011141RT3</t>
  </si>
  <si>
    <t>Omítka na stěnách štuková vápenná vnitřní, ručně tloušťka vrstvy 4 mm</t>
  </si>
  <si>
    <t xml:space="preserve">stěny : </t>
  </si>
  <si>
    <t>8/2 : (5,2+1,85)*2*3,075</t>
  </si>
  <si>
    <t>8/1 : (5,2+1,85)*2*3,075</t>
  </si>
  <si>
    <t>110/2+118/2 : (6,5+3,075+0,9)*2*3,075</t>
  </si>
  <si>
    <t>110/1+118/1 : (6,5+3,075+0,9)*2*3,075</t>
  </si>
  <si>
    <t>- obklady : -75,86</t>
  </si>
  <si>
    <t>zazdívky : 2*2</t>
  </si>
  <si>
    <t>602011112RT7</t>
  </si>
  <si>
    <t>Omítka na stěnách jádrová vápenocementová, ručně tloušťka vrstvy 25 mm</t>
  </si>
  <si>
    <t>8/2 : 1,05*3,075*2-0,8*2</t>
  </si>
  <si>
    <t>8/1 : 1,05*3,075*2-0,8*2</t>
  </si>
  <si>
    <t>110/2 : 1,05*3,075*2</t>
  </si>
  <si>
    <t>110/1 : 1,05*3,075*2</t>
  </si>
  <si>
    <t>602031101R00</t>
  </si>
  <si>
    <t xml:space="preserve">Přilnavostní a penetrační nátěr stěn </t>
  </si>
  <si>
    <t xml:space="preserve">stěny - štuk : </t>
  </si>
  <si>
    <t>601011198R00</t>
  </si>
  <si>
    <t>Penetrace na stropech</t>
  </si>
  <si>
    <t>610991111R00</t>
  </si>
  <si>
    <t>Zakrývání výplní vnitřních otvorů</t>
  </si>
  <si>
    <t>(1,65*3+0,8*2)*2</t>
  </si>
  <si>
    <t>(0,8*2*2+0,6*2+1,65*3)*2</t>
  </si>
  <si>
    <t>631343891R00</t>
  </si>
  <si>
    <t xml:space="preserve">Penetrace hloubková </t>
  </si>
  <si>
    <t>632411110R00</t>
  </si>
  <si>
    <t>Samonivelační stěrka, ruční zpracování tl. 10 mm</t>
  </si>
  <si>
    <t>632451024R00</t>
  </si>
  <si>
    <t>Vyrovnávací potěr tl. 50 mm</t>
  </si>
  <si>
    <t>642944121RT4</t>
  </si>
  <si>
    <t>Osazení ocelových zárubní dodatečně do 2,5 m2 včetně dodávky zárubně 800 x 1970 x 100 mm</t>
  </si>
  <si>
    <t>1/L : 1</t>
  </si>
  <si>
    <t>1/P : 1</t>
  </si>
  <si>
    <t>941955002R00</t>
  </si>
  <si>
    <t>Lešení lehké pomocné, výška podlahy do 1,9 m</t>
  </si>
  <si>
    <t>952901111R00</t>
  </si>
  <si>
    <t>Vyčištění budov o výšce podlaží do 4 m</t>
  </si>
  <si>
    <t>965043321RT1</t>
  </si>
  <si>
    <t>Bourání podkladů bet., potěr, tl, do 10 cm</t>
  </si>
  <si>
    <t>m3</t>
  </si>
  <si>
    <t>8/2 : 9,34*0,055</t>
  </si>
  <si>
    <t>8/1 : 9,34*0,055</t>
  </si>
  <si>
    <t>110/2 : 8,76*0,055</t>
  </si>
  <si>
    <t>110/1 : 8,76*0,055</t>
  </si>
  <si>
    <t>118/1 : 3,75*0,055</t>
  </si>
  <si>
    <t>118/2 : 3,75*0,055</t>
  </si>
  <si>
    <t>965081712R00</t>
  </si>
  <si>
    <t>Bourání dlažeb keramických tl.10 mm</t>
  </si>
  <si>
    <t>110/2 : 8,76</t>
  </si>
  <si>
    <t>110/1 : 8,76</t>
  </si>
  <si>
    <t>965081702R00</t>
  </si>
  <si>
    <t xml:space="preserve">Bourání soklíků z dlažeb keramických </t>
  </si>
  <si>
    <t>m</t>
  </si>
  <si>
    <t>8/2 : 13</t>
  </si>
  <si>
    <t>8/1 : 13</t>
  </si>
  <si>
    <t>110/2+118/2 : 10</t>
  </si>
  <si>
    <t>110/1+118/1 : 10</t>
  </si>
  <si>
    <t>968061112R00</t>
  </si>
  <si>
    <t>Vyvěšení dřevěných a plastových okenních křídel pl. do 1,5 m2</t>
  </si>
  <si>
    <t>8/2 podávací okno : 1</t>
  </si>
  <si>
    <t>968061125R00</t>
  </si>
  <si>
    <t>Vyvěšení dřevěných a plastových dveřních křídel pl. do 2 m2</t>
  </si>
  <si>
    <t>8/2 : 1</t>
  </si>
  <si>
    <t>8/1 : 1</t>
  </si>
  <si>
    <t>968062355R00</t>
  </si>
  <si>
    <t>Vybourání dřevěných rámů oken dvojitých pl. 2 m2</t>
  </si>
  <si>
    <t>8/2 podávací okno : 1,5*1</t>
  </si>
  <si>
    <t>968072455R00</t>
  </si>
  <si>
    <t>Vybourání kovových dveřních zárubní pl. do 2 m2</t>
  </si>
  <si>
    <t>8/2 : 0,8*2*2</t>
  </si>
  <si>
    <t>8/1 : 0,8*2</t>
  </si>
  <si>
    <t>978015291R00</t>
  </si>
  <si>
    <t>Otlučení omítek vnějších MVC v složit.1-4 do 100 %</t>
  </si>
  <si>
    <t>978059531R00</t>
  </si>
  <si>
    <t>Odsekání vnitřních obkladů stěn nad 2 m2</t>
  </si>
  <si>
    <t>8/2 : (2,7+0,9)*1,5</t>
  </si>
  <si>
    <t>8/1 : (2,7+0,9)*1,5</t>
  </si>
  <si>
    <t>110/2 : 3,45*1,5</t>
  </si>
  <si>
    <t>110/1 : 3,45*1,5</t>
  </si>
  <si>
    <t>96-001.RXX</t>
  </si>
  <si>
    <t>Demontáž vybavení výdejny vč. kuchyňských linek a spotřebičů vč. odvozu a likvidace</t>
  </si>
  <si>
    <t>soub</t>
  </si>
  <si>
    <t>999281105R00</t>
  </si>
  <si>
    <t>Přesun hmot pro opravy a údržbu do výšky 6 m</t>
  </si>
  <si>
    <t>t</t>
  </si>
  <si>
    <t>Přesun hmot</t>
  </si>
  <si>
    <t>POL7_</t>
  </si>
  <si>
    <t>711212000R00</t>
  </si>
  <si>
    <t>Penetrace podkladu pod hydroizolační hmoty</t>
  </si>
  <si>
    <t>za dřezem : 1,8*4</t>
  </si>
  <si>
    <t>711210020RA0</t>
  </si>
  <si>
    <t>Stěrka hydroizolační těsnicí hmotou</t>
  </si>
  <si>
    <t>Součtová</t>
  </si>
  <si>
    <t>Agregovaná položka</t>
  </si>
  <si>
    <t>POL2_</t>
  </si>
  <si>
    <t>Nanesení hydroizolační stěrky ve dvou vrstvách. Vlepení těsnicí pásky do spoje podlaha-stěna, přitlačení a uhlazení, přetažení pásky další vrstvou izolační stěrky.</t>
  </si>
  <si>
    <t>998711101R00</t>
  </si>
  <si>
    <t>Přesun hmot pro izolace proti vodě, výšky do 6 m</t>
  </si>
  <si>
    <t>720-001.RXX</t>
  </si>
  <si>
    <t>Zdravotechnická instalace  viz samostatný položkový rozpočet</t>
  </si>
  <si>
    <t>730-001.RXX</t>
  </si>
  <si>
    <t xml:space="preserve">Napuštění a vypuštění systému ÚT </t>
  </si>
  <si>
    <t>730-002.RXX</t>
  </si>
  <si>
    <t>Demontáž těles ÚT vč. odvozu a likvidace</t>
  </si>
  <si>
    <t>730-003.RXX</t>
  </si>
  <si>
    <t>D+M nových otopných těles deskových 22-950 (v. 900 mm, š. 500 mm), výkon 856 W (70/55 st.C)</t>
  </si>
  <si>
    <t>730-004.RXX</t>
  </si>
  <si>
    <t>D+M uzavíracích ventilů na potrubí (pro možnost výměny tělesa při havárii bez vypouštění  celého systému)</t>
  </si>
  <si>
    <t>730-005.RXX</t>
  </si>
  <si>
    <t>Nátěr stávajících rozvodů potrubí - odstranění stávajícího nátěru, 1x zákl. nátěr + 2x vrchní bílá barva (speciální barvy pro nátěr teplovodního potrubí a těles)</t>
  </si>
  <si>
    <t>730-006.RXX</t>
  </si>
  <si>
    <t>Revize a zkoušky rozvodů ÚT</t>
  </si>
  <si>
    <t>766661112R00</t>
  </si>
  <si>
    <t>Montáž dveří do zárubně,otevíravých 1kř.do 0,8 m</t>
  </si>
  <si>
    <t>766670011R00</t>
  </si>
  <si>
    <t>Montáž obložkové nebo rámové zárubně a křídla jednokřídlých dveří</t>
  </si>
  <si>
    <t>2 : 2</t>
  </si>
  <si>
    <t>54914632R</t>
  </si>
  <si>
    <t>Kování dveřní</t>
  </si>
  <si>
    <t>SPCM</t>
  </si>
  <si>
    <t>Specifikace</t>
  </si>
  <si>
    <t>POL3_</t>
  </si>
  <si>
    <t>61164022R</t>
  </si>
  <si>
    <t>Dveře dřevěné interiérové HPL 800 x 1970 mm L/P, plné, dekor dřeva, zámek</t>
  </si>
  <si>
    <t>61181153R</t>
  </si>
  <si>
    <t>Zárubeň obložková HPL 65 - 140 mm, 800 x 1970 mm L/P</t>
  </si>
  <si>
    <t>998766101R00</t>
  </si>
  <si>
    <t>Přesun hmot pro truhlářské konstr., výšky do 6 m</t>
  </si>
  <si>
    <t>776401800R00</t>
  </si>
  <si>
    <t>Demontáž soklíků nebo lišt, pryžových nebo z PVC</t>
  </si>
  <si>
    <t>8/2 : 1,3*2</t>
  </si>
  <si>
    <t>8/1 : 1,3*2</t>
  </si>
  <si>
    <t>110/2+118/2 : 18</t>
  </si>
  <si>
    <t>110/1+118/1 : 18</t>
  </si>
  <si>
    <t>776511820R00</t>
  </si>
  <si>
    <t xml:space="preserve">Odstranění PVC lepených </t>
  </si>
  <si>
    <t>8/2 : 1,3*1,65</t>
  </si>
  <si>
    <t>8/1 : 1,65*1,3</t>
  </si>
  <si>
    <t>776981121R00</t>
  </si>
  <si>
    <t>Lišta nerezová přechodová</t>
  </si>
  <si>
    <t>(0,8*3+0,6)*2</t>
  </si>
  <si>
    <t>(0,8*4)*2</t>
  </si>
  <si>
    <t>776520010RAG</t>
  </si>
  <si>
    <t>Podlaha povlaková z PVC pásů, soklík podlahovina tl. 2,0 mm</t>
  </si>
  <si>
    <t>PVC tl. 2 mm tl. nášlapné vrstvy 0,7 mm např. Fatrafloor, dekor dle výběru investora, PUR ochranná vrstva, odolnost proti bakteriím, protiskluz tř.33</t>
  </si>
  <si>
    <t>998776101R00</t>
  </si>
  <si>
    <t>Přesun hmot pro podlahy povlakové, výšky do 6 m</t>
  </si>
  <si>
    <t>781101210RT1</t>
  </si>
  <si>
    <t xml:space="preserve">Penetrace podkladu pod obklady penetrační nátěr </t>
  </si>
  <si>
    <t>včetně dodávky materiálu.</t>
  </si>
  <si>
    <t>781475120R00</t>
  </si>
  <si>
    <t>Obklad vnitřní stěn keramický, do tmele, do 300 x 600 mm</t>
  </si>
  <si>
    <t>781497132R00</t>
  </si>
  <si>
    <t xml:space="preserve">Lišta nerezová rohová k obkladům </t>
  </si>
  <si>
    <t>8/2 : 1,8</t>
  </si>
  <si>
    <t>8/1 : 1,8</t>
  </si>
  <si>
    <t>110/2 : 1,8</t>
  </si>
  <si>
    <t>110/1 : 1,8</t>
  </si>
  <si>
    <t>597813649R</t>
  </si>
  <si>
    <t>Obkládačka 300x600 mm dvě barvy dle upřesnění investora</t>
  </si>
  <si>
    <t>75,86*1,12</t>
  </si>
  <si>
    <t>998781101R00</t>
  </si>
  <si>
    <t>Přesun hmot pro obklady keramické, výšky do 6 m</t>
  </si>
  <si>
    <t>783225600R00</t>
  </si>
  <si>
    <t>Nátěr syntetický kovových konstrukcí 2x email</t>
  </si>
  <si>
    <t>včetně pomocného lešení.</t>
  </si>
  <si>
    <t>zárubně : 1,5*2</t>
  </si>
  <si>
    <t>783226100R00</t>
  </si>
  <si>
    <t>Nátěr syntetický kovových konstrukcí základní</t>
  </si>
  <si>
    <t>zárubně : 1,5*2*2</t>
  </si>
  <si>
    <t>784402801R00</t>
  </si>
  <si>
    <t>Odstranění malby oškrábáním v místnosti H do 3,8 m</t>
  </si>
  <si>
    <t>- obklady : -21,15</t>
  </si>
  <si>
    <t>784191101R00</t>
  </si>
  <si>
    <t>Penetrace podkladu 1x</t>
  </si>
  <si>
    <t>784195212R00</t>
  </si>
  <si>
    <t>Malba, bílá, bez penetrace, 2 x</t>
  </si>
  <si>
    <t>784011222RT2</t>
  </si>
  <si>
    <t>Zakrytí podlah, včetně odstranění včetně papírové lepenky</t>
  </si>
  <si>
    <t>M21-001.RXX</t>
  </si>
  <si>
    <t>Elektroinstalace viz samostatný položkový rozpočet</t>
  </si>
  <si>
    <t>979011211R00</t>
  </si>
  <si>
    <t>Svislá doprava suti a vybour. hmot za 2.NP nošením</t>
  </si>
  <si>
    <t>Přesun suti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</si>
  <si>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</si>
  <si>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</si>
  <si>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</si>
  <si>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</si>
  <si>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</si>
  <si>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</si>
  <si>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</si>
  <si>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</si>
  <si>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</si>
  <si>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</si>
  <si>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</si>
  <si>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 xml:space="preserve">Poplatek za uložení suti - směs </t>
  </si>
  <si>
    <t>005121020R</t>
  </si>
  <si>
    <t xml:space="preserve">Provoz zařízení staveniště </t>
  </si>
  <si>
    <t>Soubor</t>
  </si>
  <si>
    <t>VRN</t>
  </si>
  <si>
    <t>POL99_2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</si>
  <si>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</si>
  <si>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</si>
  <si>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</si>
  <si>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</si>
  <si>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</si>
  <si>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</si>
  <si>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</si>
  <si>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</si>
  <si>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</si>
  <si>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</si>
  <si>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</si>
  <si>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</si>
  <si>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a kompletační činnost</t>
  </si>
  <si>
    <t>Koordinace stavebních a technologických dodávek stavby.</t>
  </si>
  <si>
    <t>Kompletační činnost (revize, zkoušky, vzorkování, dodržování BOZP, úklid na stavbě aj...)</t>
  </si>
  <si>
    <t>005211080R</t>
  </si>
  <si>
    <t xml:space="preserve">Bezpečnostní a hygienická opatření na staveništi </t>
  </si>
  <si>
    <t>POL99_8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</si>
  <si>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</si>
  <si>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</si>
  <si>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</si>
  <si>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</si>
  <si>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Poznámky uchazeče k zadání</t>
  </si>
  <si>
    <t>POPUZIV</t>
  </si>
  <si>
    <t>bílý vnitřní prostor</t>
  </si>
  <si>
    <t>chlazení s pomocným ventilátorem</t>
  </si>
  <si>
    <t>automatické odtávání</t>
  </si>
  <si>
    <t>chladivo R600a</t>
  </si>
  <si>
    <t>digitální termostat</t>
  </si>
  <si>
    <t>2 výškově nastavitelné rošty + jeden ve spodní části</t>
  </si>
  <si>
    <t>snadno vyměnitelné těsnění</t>
  </si>
  <si>
    <t>END</t>
  </si>
  <si>
    <t>bílé opláštění</t>
  </si>
  <si>
    <t>myčka nádobí a skla na 230V s odpadovým čerpadlem, rozměr koše 500 x 500 mm, výška dveří 365 mm</t>
  </si>
  <si>
    <t>kapacita košů 60-30-24 košů / h,s odpadovým čerpadlem,  horní i spodní kompozitní otočná ramena společná pro mytí i oplach</t>
  </si>
  <si>
    <t>příkon 3,5 kW, 5 programů, 1x koš na sklo, 1x koš na talíře, 1x koš na příbory</t>
  </si>
  <si>
    <t xml:space="preserve">lisované podpěry košů pro komfortní údržbu a čištění, samočisticí cyklus, nastavitelné nožičky, </t>
  </si>
  <si>
    <t>Šířka 575.00 mm, Hloubka 610.00 mm, Výška 820.00 mm</t>
  </si>
  <si>
    <t>D+M myčka podstolová jednoplášťová s odpad. čerp. 50x50-230 V vč. změkčovače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</si>
</sst>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0" fontId="17" fillId="0" borderId="0" xfId="0" applyFont="1" applyAlignment="1">
      <alignment horizontal="center" vertical="top" shrinkToFit="1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2"/>
  <sheetViews>
    <sheetView showGridLines="0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3" t="s">
        <v>4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7" t="s">
        <v>24</v>
      </c>
      <c r="C2" s="78"/>
      <c r="D2" s="79" t="s">
        <v>49</v>
      </c>
      <c r="E2" s="239" t="s">
        <v>50</v>
      </c>
      <c r="F2" s="240"/>
      <c r="G2" s="240"/>
      <c r="H2" s="240"/>
      <c r="I2" s="240"/>
      <c r="J2" s="241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2" t="s">
        <v>46</v>
      </c>
      <c r="F3" s="243"/>
      <c r="G3" s="243"/>
      <c r="H3" s="243"/>
      <c r="I3" s="243"/>
      <c r="J3" s="244"/>
    </row>
    <row r="4" spans="1:15" ht="23.25" customHeight="1" x14ac:dyDescent="0.2">
      <c r="A4" s="76">
        <v>4181</v>
      </c>
      <c r="B4" s="82" t="s">
        <v>48</v>
      </c>
      <c r="C4" s="83"/>
      <c r="D4" s="84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23</v>
      </c>
      <c r="D5" s="227"/>
      <c r="E5" s="228"/>
      <c r="F5" s="228"/>
      <c r="G5" s="228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9"/>
      <c r="E6" s="230"/>
      <c r="F6" s="230"/>
      <c r="G6" s="230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1"/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6"/>
      <c r="E11" s="246"/>
      <c r="F11" s="246"/>
      <c r="G11" s="246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1"/>
      <c r="E12" s="221"/>
      <c r="F12" s="221"/>
      <c r="G12" s="221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5"/>
      <c r="F13" s="226"/>
      <c r="G13" s="22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5"/>
      <c r="F15" s="245"/>
      <c r="G15" s="247"/>
      <c r="H15" s="247"/>
      <c r="I15" s="247" t="s">
        <v>31</v>
      </c>
      <c r="J15" s="248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SUMIF(F49:F68,A16,I49:I68)+SUMIF(F49:F68,"PSU",I49:I68)</f>
        <v>0</v>
      </c>
      <c r="J16" s="21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SUMIF(F49:F68,A17,I49:I68)</f>
        <v>0</v>
      </c>
      <c r="J17" s="21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SUMIF(F49:F68,A18,I49:I68)</f>
        <v>0</v>
      </c>
      <c r="J18" s="212"/>
    </row>
    <row r="19" spans="1:10" ht="23.25" customHeight="1" x14ac:dyDescent="0.2">
      <c r="A19" s="139" t="s">
        <v>92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SUMIF(F49:F68,A19,I49:I68)</f>
        <v>0</v>
      </c>
      <c r="J19" s="212"/>
    </row>
    <row r="20" spans="1:10" ht="23.25" customHeight="1" x14ac:dyDescent="0.2">
      <c r="A20" s="139" t="s">
        <v>93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SUMIF(F49:F68,A20,I49:I68)</f>
        <v>0</v>
      </c>
      <c r="J20" s="212"/>
    </row>
    <row r="21" spans="1:10" ht="23.25" customHeight="1" x14ac:dyDescent="0.2">
      <c r="A21" s="2"/>
      <c r="B21" s="48" t="s">
        <v>31</v>
      </c>
      <c r="C21" s="64"/>
      <c r="D21" s="65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6">
        <f>A23</f>
        <v>0</v>
      </c>
      <c r="H24" s="207"/>
      <c r="I24" s="20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6">
        <f>A25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8">
        <f>CenaCelkem-(ZakladDPHSni+DPHSni+ZakladDPHZakl+DPHZakl)</f>
        <v>0</v>
      </c>
      <c r="H27" s="238"/>
      <c r="I27" s="238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6">
        <f>ZakladDPHSniVypocet+ZakladDPHZaklVypocet</f>
        <v>0</v>
      </c>
      <c r="H28" s="216"/>
      <c r="I28" s="216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5">
        <f>A27</f>
        <v>0</v>
      </c>
      <c r="H29" s="215"/>
      <c r="I29" s="215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200"/>
      <c r="D39" s="200"/>
      <c r="E39" s="200"/>
      <c r="F39" s="99">
        <f>'SO 01 01 Pol'!AE349</f>
        <v>0</v>
      </c>
      <c r="G39" s="100">
        <f>'SO 01 01 Pol'!AF349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 t="s">
        <v>45</v>
      </c>
      <c r="C40" s="201" t="s">
        <v>46</v>
      </c>
      <c r="D40" s="201"/>
      <c r="E40" s="201"/>
      <c r="F40" s="104">
        <f>'SO 01 01 Pol'!AE349</f>
        <v>0</v>
      </c>
      <c r="G40" s="105">
        <f>'SO 01 01 Pol'!AF349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hidden="1" customHeight="1" x14ac:dyDescent="0.2">
      <c r="A41" s="88">
        <v>3</v>
      </c>
      <c r="B41" s="107" t="s">
        <v>43</v>
      </c>
      <c r="C41" s="200" t="s">
        <v>44</v>
      </c>
      <c r="D41" s="200"/>
      <c r="E41" s="200"/>
      <c r="F41" s="108">
        <f>'SO 01 01 Pol'!AE349</f>
        <v>0</v>
      </c>
      <c r="G41" s="101">
        <f>'SO 01 01 Pol'!AF349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hidden="1" customHeight="1" x14ac:dyDescent="0.2">
      <c r="A42" s="88"/>
      <c r="B42" s="202" t="s">
        <v>52</v>
      </c>
      <c r="C42" s="203"/>
      <c r="D42" s="203"/>
      <c r="E42" s="204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 t="e">
        <f ca="1">SUMIF(A39:A41,"=1",J39:J41)</f>
        <v>#NAME?</v>
      </c>
    </row>
    <row r="46" spans="1:10" ht="15.75" x14ac:dyDescent="0.25">
      <c r="B46" s="120" t="s">
        <v>54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56</v>
      </c>
      <c r="C49" s="198" t="s">
        <v>57</v>
      </c>
      <c r="D49" s="199"/>
      <c r="E49" s="199"/>
      <c r="F49" s="135" t="s">
        <v>26</v>
      </c>
      <c r="G49" s="136"/>
      <c r="H49" s="136"/>
      <c r="I49" s="136">
        <f>'SO 01 01 Pol'!G8</f>
        <v>0</v>
      </c>
      <c r="J49" s="132" t="str">
        <f>IF(I69=0,"",I49/I69*100)</f>
        <v/>
      </c>
    </row>
    <row r="50" spans="1:10" ht="36.75" customHeight="1" x14ac:dyDescent="0.2">
      <c r="A50" s="123"/>
      <c r="B50" s="128" t="s">
        <v>58</v>
      </c>
      <c r="C50" s="198" t="s">
        <v>59</v>
      </c>
      <c r="D50" s="199"/>
      <c r="E50" s="199"/>
      <c r="F50" s="135" t="s">
        <v>26</v>
      </c>
      <c r="G50" s="136"/>
      <c r="H50" s="136"/>
      <c r="I50" s="136">
        <f>'SO 01 01 Pol'!G60</f>
        <v>0</v>
      </c>
      <c r="J50" s="132" t="str">
        <f>IF(I69=0,"",I50/I69*100)</f>
        <v/>
      </c>
    </row>
    <row r="51" spans="1:10" ht="36.75" customHeight="1" x14ac:dyDescent="0.2">
      <c r="A51" s="123"/>
      <c r="B51" s="128" t="s">
        <v>60</v>
      </c>
      <c r="C51" s="198" t="s">
        <v>61</v>
      </c>
      <c r="D51" s="199"/>
      <c r="E51" s="199"/>
      <c r="F51" s="135" t="s">
        <v>26</v>
      </c>
      <c r="G51" s="136"/>
      <c r="H51" s="136"/>
      <c r="I51" s="136">
        <f>'SO 01 01 Pol'!G118</f>
        <v>0</v>
      </c>
      <c r="J51" s="132" t="str">
        <f>IF(I69=0,"",I51/I69*100)</f>
        <v/>
      </c>
    </row>
    <row r="52" spans="1:10" ht="36.75" customHeight="1" x14ac:dyDescent="0.2">
      <c r="A52" s="123"/>
      <c r="B52" s="128" t="s">
        <v>62</v>
      </c>
      <c r="C52" s="198" t="s">
        <v>63</v>
      </c>
      <c r="D52" s="199"/>
      <c r="E52" s="199"/>
      <c r="F52" s="135" t="s">
        <v>26</v>
      </c>
      <c r="G52" s="136"/>
      <c r="H52" s="136"/>
      <c r="I52" s="136">
        <f>'SO 01 01 Pol'!G134</f>
        <v>0</v>
      </c>
      <c r="J52" s="132" t="str">
        <f>IF(I69=0,"",I52/I69*100)</f>
        <v/>
      </c>
    </row>
    <row r="53" spans="1:10" ht="36.75" customHeight="1" x14ac:dyDescent="0.2">
      <c r="A53" s="123"/>
      <c r="B53" s="128" t="s">
        <v>64</v>
      </c>
      <c r="C53" s="198" t="s">
        <v>65</v>
      </c>
      <c r="D53" s="199"/>
      <c r="E53" s="199"/>
      <c r="F53" s="135" t="s">
        <v>26</v>
      </c>
      <c r="G53" s="136"/>
      <c r="H53" s="136"/>
      <c r="I53" s="136">
        <f>'SO 01 01 Pol'!G138</f>
        <v>0</v>
      </c>
      <c r="J53" s="132" t="str">
        <f>IF(I69=0,"",I53/I69*100)</f>
        <v/>
      </c>
    </row>
    <row r="54" spans="1:10" ht="36.75" customHeight="1" x14ac:dyDescent="0.2">
      <c r="A54" s="123"/>
      <c r="B54" s="128" t="s">
        <v>66</v>
      </c>
      <c r="C54" s="198" t="s">
        <v>67</v>
      </c>
      <c r="D54" s="199"/>
      <c r="E54" s="199"/>
      <c r="F54" s="135" t="s">
        <v>26</v>
      </c>
      <c r="G54" s="136"/>
      <c r="H54" s="136"/>
      <c r="I54" s="136">
        <f>'SO 01 01 Pol'!G144</f>
        <v>0</v>
      </c>
      <c r="J54" s="132" t="str">
        <f>IF(I69=0,"",I54/I69*100)</f>
        <v/>
      </c>
    </row>
    <row r="55" spans="1:10" ht="36.75" customHeight="1" x14ac:dyDescent="0.2">
      <c r="A55" s="123"/>
      <c r="B55" s="128" t="s">
        <v>68</v>
      </c>
      <c r="C55" s="198" t="s">
        <v>69</v>
      </c>
      <c r="D55" s="199"/>
      <c r="E55" s="199"/>
      <c r="F55" s="135" t="s">
        <v>26</v>
      </c>
      <c r="G55" s="136"/>
      <c r="H55" s="136"/>
      <c r="I55" s="136">
        <f>'SO 01 01 Pol'!G150</f>
        <v>0</v>
      </c>
      <c r="J55" s="132" t="str">
        <f>IF(I69=0,"",I55/I69*100)</f>
        <v/>
      </c>
    </row>
    <row r="56" spans="1:10" ht="36.75" customHeight="1" x14ac:dyDescent="0.2">
      <c r="A56" s="123"/>
      <c r="B56" s="128" t="s">
        <v>70</v>
      </c>
      <c r="C56" s="198" t="s">
        <v>71</v>
      </c>
      <c r="D56" s="199"/>
      <c r="E56" s="199"/>
      <c r="F56" s="135" t="s">
        <v>26</v>
      </c>
      <c r="G56" s="136"/>
      <c r="H56" s="136"/>
      <c r="I56" s="136">
        <f>'SO 01 01 Pol'!G189</f>
        <v>0</v>
      </c>
      <c r="J56" s="132" t="str">
        <f>IF(I69=0,"",I56/I69*100)</f>
        <v/>
      </c>
    </row>
    <row r="57" spans="1:10" ht="36.75" customHeight="1" x14ac:dyDescent="0.2">
      <c r="A57" s="123"/>
      <c r="B57" s="128" t="s">
        <v>72</v>
      </c>
      <c r="C57" s="198" t="s">
        <v>73</v>
      </c>
      <c r="D57" s="199"/>
      <c r="E57" s="199"/>
      <c r="F57" s="135" t="s">
        <v>27</v>
      </c>
      <c r="G57" s="136"/>
      <c r="H57" s="136"/>
      <c r="I57" s="136">
        <f>'SO 01 01 Pol'!G191</f>
        <v>0</v>
      </c>
      <c r="J57" s="132" t="str">
        <f>IF(I69=0,"",I57/I69*100)</f>
        <v/>
      </c>
    </row>
    <row r="58" spans="1:10" ht="36.75" customHeight="1" x14ac:dyDescent="0.2">
      <c r="A58" s="123"/>
      <c r="B58" s="128" t="s">
        <v>74</v>
      </c>
      <c r="C58" s="198" t="s">
        <v>75</v>
      </c>
      <c r="D58" s="199"/>
      <c r="E58" s="199"/>
      <c r="F58" s="135" t="s">
        <v>27</v>
      </c>
      <c r="G58" s="136"/>
      <c r="H58" s="136"/>
      <c r="I58" s="136">
        <f>'SO 01 01 Pol'!G198</f>
        <v>0</v>
      </c>
      <c r="J58" s="132" t="str">
        <f>IF(I69=0,"",I58/I69*100)</f>
        <v/>
      </c>
    </row>
    <row r="59" spans="1:10" ht="36.75" customHeight="1" x14ac:dyDescent="0.2">
      <c r="A59" s="123"/>
      <c r="B59" s="128" t="s">
        <v>76</v>
      </c>
      <c r="C59" s="198" t="s">
        <v>75</v>
      </c>
      <c r="D59" s="199"/>
      <c r="E59" s="199"/>
      <c r="F59" s="135" t="s">
        <v>27</v>
      </c>
      <c r="G59" s="136"/>
      <c r="H59" s="136"/>
      <c r="I59" s="136">
        <f>'SO 01 01 Pol'!G200</f>
        <v>0</v>
      </c>
      <c r="J59" s="132" t="str">
        <f>IF(I69=0,"",I59/I69*100)</f>
        <v/>
      </c>
    </row>
    <row r="60" spans="1:10" ht="36.75" customHeight="1" x14ac:dyDescent="0.2">
      <c r="A60" s="123"/>
      <c r="B60" s="128" t="s">
        <v>77</v>
      </c>
      <c r="C60" s="198" t="s">
        <v>78</v>
      </c>
      <c r="D60" s="199"/>
      <c r="E60" s="199"/>
      <c r="F60" s="135" t="s">
        <v>27</v>
      </c>
      <c r="G60" s="136"/>
      <c r="H60" s="136"/>
      <c r="I60" s="136">
        <f>'SO 01 01 Pol'!G207</f>
        <v>0</v>
      </c>
      <c r="J60" s="132" t="str">
        <f>IF(I69=0,"",I60/I69*100)</f>
        <v/>
      </c>
    </row>
    <row r="61" spans="1:10" ht="36.75" customHeight="1" x14ac:dyDescent="0.2">
      <c r="A61" s="123"/>
      <c r="B61" s="128" t="s">
        <v>79</v>
      </c>
      <c r="C61" s="198" t="s">
        <v>80</v>
      </c>
      <c r="D61" s="199"/>
      <c r="E61" s="199"/>
      <c r="F61" s="135" t="s">
        <v>27</v>
      </c>
      <c r="G61" s="136"/>
      <c r="H61" s="136"/>
      <c r="I61" s="136">
        <f>'SO 01 01 Pol'!G222</f>
        <v>0</v>
      </c>
      <c r="J61" s="132" t="str">
        <f>IF(I69=0,"",I61/I69*100)</f>
        <v/>
      </c>
    </row>
    <row r="62" spans="1:10" ht="36.75" customHeight="1" x14ac:dyDescent="0.2">
      <c r="A62" s="123"/>
      <c r="B62" s="128" t="s">
        <v>81</v>
      </c>
      <c r="C62" s="198" t="s">
        <v>82</v>
      </c>
      <c r="D62" s="199"/>
      <c r="E62" s="199"/>
      <c r="F62" s="135" t="s">
        <v>27</v>
      </c>
      <c r="G62" s="136"/>
      <c r="H62" s="136"/>
      <c r="I62" s="136">
        <f>'SO 01 01 Pol'!G243</f>
        <v>0</v>
      </c>
      <c r="J62" s="132" t="str">
        <f>IF(I69=0,"",I62/I69*100)</f>
        <v/>
      </c>
    </row>
    <row r="63" spans="1:10" ht="36.75" customHeight="1" x14ac:dyDescent="0.2">
      <c r="A63" s="123"/>
      <c r="B63" s="128" t="s">
        <v>83</v>
      </c>
      <c r="C63" s="198" t="s">
        <v>84</v>
      </c>
      <c r="D63" s="199"/>
      <c r="E63" s="199"/>
      <c r="F63" s="135" t="s">
        <v>27</v>
      </c>
      <c r="G63" s="136"/>
      <c r="H63" s="136"/>
      <c r="I63" s="136">
        <f>'SO 01 01 Pol'!G263</f>
        <v>0</v>
      </c>
      <c r="J63" s="132" t="str">
        <f>IF(I69=0,"",I63/I69*100)</f>
        <v/>
      </c>
    </row>
    <row r="64" spans="1:10" ht="36.75" customHeight="1" x14ac:dyDescent="0.2">
      <c r="A64" s="123"/>
      <c r="B64" s="128" t="s">
        <v>85</v>
      </c>
      <c r="C64" s="198" t="s">
        <v>86</v>
      </c>
      <c r="D64" s="199"/>
      <c r="E64" s="199"/>
      <c r="F64" s="135" t="s">
        <v>27</v>
      </c>
      <c r="G64" s="136"/>
      <c r="H64" s="136"/>
      <c r="I64" s="136">
        <f>'SO 01 01 Pol'!G269</f>
        <v>0</v>
      </c>
      <c r="J64" s="132" t="str">
        <f>IF(I69=0,"",I64/I69*100)</f>
        <v/>
      </c>
    </row>
    <row r="65" spans="1:10" ht="36.75" customHeight="1" x14ac:dyDescent="0.2">
      <c r="A65" s="123"/>
      <c r="B65" s="128" t="s">
        <v>87</v>
      </c>
      <c r="C65" s="198" t="s">
        <v>88</v>
      </c>
      <c r="D65" s="199"/>
      <c r="E65" s="199"/>
      <c r="F65" s="135" t="s">
        <v>28</v>
      </c>
      <c r="G65" s="136"/>
      <c r="H65" s="136"/>
      <c r="I65" s="136">
        <f>'SO 01 01 Pol'!G321</f>
        <v>0</v>
      </c>
      <c r="J65" s="132" t="str">
        <f>IF(I69=0,"",I65/I69*100)</f>
        <v/>
      </c>
    </row>
    <row r="66" spans="1:10" ht="36.75" customHeight="1" x14ac:dyDescent="0.2">
      <c r="A66" s="123"/>
      <c r="B66" s="128" t="s">
        <v>89</v>
      </c>
      <c r="C66" s="198" t="s">
        <v>90</v>
      </c>
      <c r="D66" s="199"/>
      <c r="E66" s="199"/>
      <c r="F66" s="135" t="s">
        <v>91</v>
      </c>
      <c r="G66" s="136"/>
      <c r="H66" s="136"/>
      <c r="I66" s="136">
        <f>'SO 01 01 Pol'!G323</f>
        <v>0</v>
      </c>
      <c r="J66" s="132" t="str">
        <f>IF(I69=0,"",I66/I69*100)</f>
        <v/>
      </c>
    </row>
    <row r="67" spans="1:10" ht="36.75" customHeight="1" x14ac:dyDescent="0.2">
      <c r="A67" s="123"/>
      <c r="B67" s="128" t="s">
        <v>92</v>
      </c>
      <c r="C67" s="198" t="s">
        <v>29</v>
      </c>
      <c r="D67" s="199"/>
      <c r="E67" s="199"/>
      <c r="F67" s="135" t="s">
        <v>92</v>
      </c>
      <c r="G67" s="136"/>
      <c r="H67" s="136"/>
      <c r="I67" s="136">
        <f>'SO 01 01 Pol'!G331</f>
        <v>0</v>
      </c>
      <c r="J67" s="132" t="str">
        <f>IF(I69=0,"",I67/I69*100)</f>
        <v/>
      </c>
    </row>
    <row r="68" spans="1:10" ht="36.75" customHeight="1" x14ac:dyDescent="0.2">
      <c r="A68" s="123"/>
      <c r="B68" s="128" t="s">
        <v>93</v>
      </c>
      <c r="C68" s="198" t="s">
        <v>30</v>
      </c>
      <c r="D68" s="199"/>
      <c r="E68" s="199"/>
      <c r="F68" s="135" t="s">
        <v>93</v>
      </c>
      <c r="G68" s="136"/>
      <c r="H68" s="136"/>
      <c r="I68" s="136">
        <f>'SO 01 01 Pol'!G344</f>
        <v>0</v>
      </c>
      <c r="J68" s="132" t="str">
        <f>IF(I69=0,"",I68/I69*100)</f>
        <v/>
      </c>
    </row>
    <row r="69" spans="1:10" ht="25.5" customHeight="1" x14ac:dyDescent="0.2">
      <c r="A69" s="124"/>
      <c r="B69" s="129" t="s">
        <v>1</v>
      </c>
      <c r="C69" s="130"/>
      <c r="D69" s="131"/>
      <c r="E69" s="131"/>
      <c r="F69" s="137"/>
      <c r="G69" s="138"/>
      <c r="H69" s="138"/>
      <c r="I69" s="138">
        <f>SUM(I49:I68)</f>
        <v>0</v>
      </c>
      <c r="J69" s="133">
        <f>SUM(J49:J68)</f>
        <v>0</v>
      </c>
    </row>
    <row r="70" spans="1:10" x14ac:dyDescent="0.2">
      <c r="F70" s="87"/>
      <c r="G70" s="87"/>
      <c r="H70" s="87"/>
      <c r="I70" s="87"/>
      <c r="J70" s="134"/>
    </row>
    <row r="71" spans="1:10" x14ac:dyDescent="0.2">
      <c r="F71" s="87"/>
      <c r="G71" s="87"/>
      <c r="H71" s="87"/>
      <c r="I71" s="87"/>
      <c r="J71" s="134"/>
    </row>
    <row r="72" spans="1:10" x14ac:dyDescent="0.2">
      <c r="F72" s="87"/>
      <c r="G72" s="87"/>
      <c r="H72" s="87"/>
      <c r="I72" s="87"/>
      <c r="J72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8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9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10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70152-5DCC-40AB-9A8E-1CA161D55727}">
  <sheetPr>
    <outlinePr summaryBelow="0"/>
  </sheetPr>
  <dimension ref="A1:BH5000"/>
  <sheetViews>
    <sheetView tabSelected="1" workbookViewId="0">
      <pane ySplit="7" topLeftCell="A65" activePane="bottomLeft" state="frozen"/>
      <selection pane="bottomLeft" activeCell="AB62" sqref="AB62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94</v>
      </c>
    </row>
    <row r="2" spans="1:60" ht="24.95" customHeight="1" x14ac:dyDescent="0.2">
      <c r="A2" s="50" t="s">
        <v>8</v>
      </c>
      <c r="B2" s="49" t="s">
        <v>49</v>
      </c>
      <c r="C2" s="259" t="s">
        <v>50</v>
      </c>
      <c r="D2" s="260"/>
      <c r="E2" s="260"/>
      <c r="F2" s="260"/>
      <c r="G2" s="261"/>
      <c r="AG2" t="s">
        <v>95</v>
      </c>
    </row>
    <row r="3" spans="1:60" ht="24.95" customHeight="1" x14ac:dyDescent="0.2">
      <c r="A3" s="50" t="s">
        <v>9</v>
      </c>
      <c r="B3" s="49" t="s">
        <v>45</v>
      </c>
      <c r="C3" s="259" t="s">
        <v>46</v>
      </c>
      <c r="D3" s="260"/>
      <c r="E3" s="260"/>
      <c r="F3" s="260"/>
      <c r="G3" s="261"/>
      <c r="AC3" s="121" t="s">
        <v>95</v>
      </c>
      <c r="AG3" t="s">
        <v>96</v>
      </c>
    </row>
    <row r="4" spans="1:60" ht="24.95" customHeight="1" x14ac:dyDescent="0.2">
      <c r="A4" s="140" t="s">
        <v>10</v>
      </c>
      <c r="B4" s="141" t="s">
        <v>43</v>
      </c>
      <c r="C4" s="262" t="s">
        <v>44</v>
      </c>
      <c r="D4" s="263"/>
      <c r="E4" s="263"/>
      <c r="F4" s="263"/>
      <c r="G4" s="264"/>
      <c r="AG4" t="s">
        <v>97</v>
      </c>
    </row>
    <row r="5" spans="1:60" x14ac:dyDescent="0.2">
      <c r="D5" s="10"/>
    </row>
    <row r="6" spans="1:60" ht="38.25" x14ac:dyDescent="0.2">
      <c r="A6" s="143" t="s">
        <v>98</v>
      </c>
      <c r="B6" s="145" t="s">
        <v>99</v>
      </c>
      <c r="C6" s="145" t="s">
        <v>100</v>
      </c>
      <c r="D6" s="144" t="s">
        <v>101</v>
      </c>
      <c r="E6" s="143" t="s">
        <v>102</v>
      </c>
      <c r="F6" s="142" t="s">
        <v>103</v>
      </c>
      <c r="G6" s="143" t="s">
        <v>31</v>
      </c>
      <c r="H6" s="146" t="s">
        <v>32</v>
      </c>
      <c r="I6" s="146" t="s">
        <v>104</v>
      </c>
      <c r="J6" s="146" t="s">
        <v>33</v>
      </c>
      <c r="K6" s="146" t="s">
        <v>105</v>
      </c>
      <c r="L6" s="146" t="s">
        <v>106</v>
      </c>
      <c r="M6" s="146" t="s">
        <v>107</v>
      </c>
      <c r="N6" s="146" t="s">
        <v>108</v>
      </c>
      <c r="O6" s="146" t="s">
        <v>109</v>
      </c>
      <c r="P6" s="146" t="s">
        <v>110</v>
      </c>
      <c r="Q6" s="146" t="s">
        <v>111</v>
      </c>
      <c r="R6" s="146" t="s">
        <v>112</v>
      </c>
      <c r="S6" s="146" t="s">
        <v>113</v>
      </c>
      <c r="T6" s="146" t="s">
        <v>114</v>
      </c>
      <c r="U6" s="146" t="s">
        <v>115</v>
      </c>
      <c r="V6" s="146" t="s">
        <v>116</v>
      </c>
      <c r="W6" s="146" t="s">
        <v>117</v>
      </c>
      <c r="X6" s="146" t="s">
        <v>118</v>
      </c>
      <c r="Y6" s="146" t="s">
        <v>119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8" t="s">
        <v>120</v>
      </c>
      <c r="B8" s="169" t="s">
        <v>56</v>
      </c>
      <c r="C8" s="188" t="s">
        <v>57</v>
      </c>
      <c r="D8" s="170"/>
      <c r="E8" s="171"/>
      <c r="F8" s="172"/>
      <c r="G8" s="173">
        <f>SUMIF(AG9:AG59,"&lt;&gt;NOR",G9:G59)</f>
        <v>0</v>
      </c>
      <c r="H8" s="167"/>
      <c r="I8" s="167">
        <f>SUM(I9:I59)</f>
        <v>0</v>
      </c>
      <c r="J8" s="167"/>
      <c r="K8" s="167">
        <f>SUM(K9:K59)</f>
        <v>0</v>
      </c>
      <c r="L8" s="167"/>
      <c r="M8" s="167">
        <f>SUM(M9:M59)</f>
        <v>0</v>
      </c>
      <c r="N8" s="166"/>
      <c r="O8" s="166">
        <f>SUM(O9:O59)</f>
        <v>0</v>
      </c>
      <c r="P8" s="166"/>
      <c r="Q8" s="166">
        <f>SUM(Q9:Q59)</f>
        <v>0</v>
      </c>
      <c r="R8" s="167"/>
      <c r="S8" s="167"/>
      <c r="T8" s="167"/>
      <c r="U8" s="167"/>
      <c r="V8" s="167">
        <f>SUM(V9:V59)</f>
        <v>0</v>
      </c>
      <c r="W8" s="167"/>
      <c r="X8" s="167"/>
      <c r="Y8" s="167"/>
      <c r="AG8" t="s">
        <v>121</v>
      </c>
    </row>
    <row r="9" spans="1:60" ht="33.75" outlineLevel="1" x14ac:dyDescent="0.2">
      <c r="A9" s="175">
        <v>1</v>
      </c>
      <c r="B9" s="176" t="s">
        <v>122</v>
      </c>
      <c r="C9" s="189" t="s">
        <v>123</v>
      </c>
      <c r="D9" s="177" t="s">
        <v>124</v>
      </c>
      <c r="E9" s="178">
        <v>4</v>
      </c>
      <c r="F9" s="179"/>
      <c r="G9" s="180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6">
        <v>0</v>
      </c>
      <c r="O9" s="156">
        <f>ROUND(E9*N9,2)</f>
        <v>0</v>
      </c>
      <c r="P9" s="156">
        <v>0</v>
      </c>
      <c r="Q9" s="156">
        <f>ROUND(E9*P9,2)</f>
        <v>0</v>
      </c>
      <c r="R9" s="157"/>
      <c r="S9" s="157" t="s">
        <v>125</v>
      </c>
      <c r="T9" s="157" t="s">
        <v>126</v>
      </c>
      <c r="U9" s="157">
        <v>0</v>
      </c>
      <c r="V9" s="157">
        <f>ROUND(E9*U9,2)</f>
        <v>0</v>
      </c>
      <c r="W9" s="157"/>
      <c r="X9" s="157" t="s">
        <v>127</v>
      </c>
      <c r="Y9" s="157" t="s">
        <v>128</v>
      </c>
      <c r="Z9" s="147"/>
      <c r="AA9" s="147"/>
      <c r="AB9" s="147"/>
      <c r="AC9" s="147"/>
      <c r="AD9" s="147"/>
      <c r="AE9" s="147"/>
      <c r="AF9" s="147"/>
      <c r="AG9" s="147" t="s">
        <v>129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254" t="s">
        <v>130</v>
      </c>
      <c r="D10" s="255"/>
      <c r="E10" s="255"/>
      <c r="F10" s="255"/>
      <c r="G10" s="255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131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2" x14ac:dyDescent="0.2">
      <c r="A11" s="154"/>
      <c r="B11" s="155"/>
      <c r="C11" s="190" t="s">
        <v>132</v>
      </c>
      <c r="D11" s="162"/>
      <c r="E11" s="163">
        <v>4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133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2.5" outlineLevel="1" x14ac:dyDescent="0.2">
      <c r="A12" s="175">
        <v>2</v>
      </c>
      <c r="B12" s="176" t="s">
        <v>134</v>
      </c>
      <c r="C12" s="189" t="s">
        <v>135</v>
      </c>
      <c r="D12" s="177" t="s">
        <v>124</v>
      </c>
      <c r="E12" s="178">
        <v>4</v>
      </c>
      <c r="F12" s="179"/>
      <c r="G12" s="180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21</v>
      </c>
      <c r="M12" s="157">
        <f>G12*(1+L12/100)</f>
        <v>0</v>
      </c>
      <c r="N12" s="156">
        <v>0</v>
      </c>
      <c r="O12" s="156">
        <f>ROUND(E12*N12,2)</f>
        <v>0</v>
      </c>
      <c r="P12" s="156">
        <v>0</v>
      </c>
      <c r="Q12" s="156">
        <f>ROUND(E12*P12,2)</f>
        <v>0</v>
      </c>
      <c r="R12" s="157"/>
      <c r="S12" s="157" t="s">
        <v>125</v>
      </c>
      <c r="T12" s="157" t="s">
        <v>126</v>
      </c>
      <c r="U12" s="157">
        <v>0</v>
      </c>
      <c r="V12" s="157">
        <f>ROUND(E12*U12,2)</f>
        <v>0</v>
      </c>
      <c r="W12" s="157"/>
      <c r="X12" s="157" t="s">
        <v>127</v>
      </c>
      <c r="Y12" s="157" t="s">
        <v>128</v>
      </c>
      <c r="Z12" s="147"/>
      <c r="AA12" s="147"/>
      <c r="AB12" s="147"/>
      <c r="AC12" s="147"/>
      <c r="AD12" s="147"/>
      <c r="AE12" s="147"/>
      <c r="AF12" s="147"/>
      <c r="AG12" s="147" t="s">
        <v>129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2" x14ac:dyDescent="0.2">
      <c r="A13" s="154"/>
      <c r="B13" s="155"/>
      <c r="C13" s="254" t="s">
        <v>130</v>
      </c>
      <c r="D13" s="255"/>
      <c r="E13" s="255"/>
      <c r="F13" s="255"/>
      <c r="G13" s="255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7"/>
      <c r="AA13" s="147"/>
      <c r="AB13" s="147"/>
      <c r="AC13" s="147"/>
      <c r="AD13" s="147"/>
      <c r="AE13" s="147"/>
      <c r="AF13" s="147"/>
      <c r="AG13" s="147" t="s">
        <v>131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90" t="s">
        <v>132</v>
      </c>
      <c r="D14" s="162"/>
      <c r="E14" s="163">
        <v>4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133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33.75" outlineLevel="1" x14ac:dyDescent="0.2">
      <c r="A15" s="175">
        <v>3</v>
      </c>
      <c r="B15" s="176" t="s">
        <v>136</v>
      </c>
      <c r="C15" s="189" t="s">
        <v>137</v>
      </c>
      <c r="D15" s="177" t="s">
        <v>124</v>
      </c>
      <c r="E15" s="178">
        <v>4</v>
      </c>
      <c r="F15" s="179"/>
      <c r="G15" s="180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21</v>
      </c>
      <c r="M15" s="157">
        <f>G15*(1+L15/100)</f>
        <v>0</v>
      </c>
      <c r="N15" s="156">
        <v>0</v>
      </c>
      <c r="O15" s="156">
        <f>ROUND(E15*N15,2)</f>
        <v>0</v>
      </c>
      <c r="P15" s="156">
        <v>0</v>
      </c>
      <c r="Q15" s="156">
        <f>ROUND(E15*P15,2)</f>
        <v>0</v>
      </c>
      <c r="R15" s="157"/>
      <c r="S15" s="157" t="s">
        <v>125</v>
      </c>
      <c r="T15" s="157" t="s">
        <v>126</v>
      </c>
      <c r="U15" s="157">
        <v>0</v>
      </c>
      <c r="V15" s="157">
        <f>ROUND(E15*U15,2)</f>
        <v>0</v>
      </c>
      <c r="W15" s="157"/>
      <c r="X15" s="157" t="s">
        <v>127</v>
      </c>
      <c r="Y15" s="157" t="s">
        <v>128</v>
      </c>
      <c r="Z15" s="147"/>
      <c r="AA15" s="147"/>
      <c r="AB15" s="147"/>
      <c r="AC15" s="147"/>
      <c r="AD15" s="147"/>
      <c r="AE15" s="147"/>
      <c r="AF15" s="147"/>
      <c r="AG15" s="147" t="s">
        <v>129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254" t="s">
        <v>130</v>
      </c>
      <c r="D16" s="255"/>
      <c r="E16" s="255"/>
      <c r="F16" s="255"/>
      <c r="G16" s="255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131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4"/>
      <c r="B17" s="155"/>
      <c r="C17" s="190" t="s">
        <v>138</v>
      </c>
      <c r="D17" s="162"/>
      <c r="E17" s="163">
        <v>4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133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75">
        <v>4</v>
      </c>
      <c r="B18" s="176" t="s">
        <v>139</v>
      </c>
      <c r="C18" s="189" t="s">
        <v>140</v>
      </c>
      <c r="D18" s="177" t="s">
        <v>124</v>
      </c>
      <c r="E18" s="178">
        <v>4</v>
      </c>
      <c r="F18" s="179"/>
      <c r="G18" s="180">
        <f>ROUND(E18*F18,2)</f>
        <v>0</v>
      </c>
      <c r="H18" s="158"/>
      <c r="I18" s="157">
        <f>ROUND(E18*H18,2)</f>
        <v>0</v>
      </c>
      <c r="J18" s="158"/>
      <c r="K18" s="157">
        <f>ROUND(E18*J18,2)</f>
        <v>0</v>
      </c>
      <c r="L18" s="157">
        <v>21</v>
      </c>
      <c r="M18" s="157">
        <f>G18*(1+L18/100)</f>
        <v>0</v>
      </c>
      <c r="N18" s="156">
        <v>0</v>
      </c>
      <c r="O18" s="156">
        <f>ROUND(E18*N18,2)</f>
        <v>0</v>
      </c>
      <c r="P18" s="156">
        <v>0</v>
      </c>
      <c r="Q18" s="156">
        <f>ROUND(E18*P18,2)</f>
        <v>0</v>
      </c>
      <c r="R18" s="157"/>
      <c r="S18" s="157" t="s">
        <v>125</v>
      </c>
      <c r="T18" s="157" t="s">
        <v>126</v>
      </c>
      <c r="U18" s="157">
        <v>0</v>
      </c>
      <c r="V18" s="157">
        <f>ROUND(E18*U18,2)</f>
        <v>0</v>
      </c>
      <c r="W18" s="157"/>
      <c r="X18" s="157" t="s">
        <v>127</v>
      </c>
      <c r="Y18" s="157" t="s">
        <v>128</v>
      </c>
      <c r="Z18" s="147"/>
      <c r="AA18" s="147"/>
      <c r="AB18" s="147"/>
      <c r="AC18" s="147"/>
      <c r="AD18" s="147"/>
      <c r="AE18" s="147"/>
      <c r="AF18" s="147"/>
      <c r="AG18" s="147" t="s">
        <v>129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">
      <c r="A19" s="154"/>
      <c r="B19" s="155"/>
      <c r="C19" s="254" t="s">
        <v>130</v>
      </c>
      <c r="D19" s="255"/>
      <c r="E19" s="255"/>
      <c r="F19" s="255"/>
      <c r="G19" s="255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131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 x14ac:dyDescent="0.2">
      <c r="A20" s="154"/>
      <c r="B20" s="155"/>
      <c r="C20" s="190" t="s">
        <v>138</v>
      </c>
      <c r="D20" s="162"/>
      <c r="E20" s="163">
        <v>4</v>
      </c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133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33.75" outlineLevel="1" x14ac:dyDescent="0.2">
      <c r="A21" s="175">
        <v>5</v>
      </c>
      <c r="B21" s="176" t="s">
        <v>141</v>
      </c>
      <c r="C21" s="189" t="s">
        <v>142</v>
      </c>
      <c r="D21" s="177" t="s">
        <v>124</v>
      </c>
      <c r="E21" s="178">
        <v>4</v>
      </c>
      <c r="F21" s="179"/>
      <c r="G21" s="180">
        <f>ROUND(E21*F21,2)</f>
        <v>0</v>
      </c>
      <c r="H21" s="158"/>
      <c r="I21" s="157">
        <f>ROUND(E21*H21,2)</f>
        <v>0</v>
      </c>
      <c r="J21" s="158"/>
      <c r="K21" s="157">
        <f>ROUND(E21*J21,2)</f>
        <v>0</v>
      </c>
      <c r="L21" s="157">
        <v>21</v>
      </c>
      <c r="M21" s="157">
        <f>G21*(1+L21/100)</f>
        <v>0</v>
      </c>
      <c r="N21" s="156">
        <v>0</v>
      </c>
      <c r="O21" s="156">
        <f>ROUND(E21*N21,2)</f>
        <v>0</v>
      </c>
      <c r="P21" s="156">
        <v>0</v>
      </c>
      <c r="Q21" s="156">
        <f>ROUND(E21*P21,2)</f>
        <v>0</v>
      </c>
      <c r="R21" s="157"/>
      <c r="S21" s="157" t="s">
        <v>125</v>
      </c>
      <c r="T21" s="157" t="s">
        <v>126</v>
      </c>
      <c r="U21" s="157">
        <v>0</v>
      </c>
      <c r="V21" s="157">
        <f>ROUND(E21*U21,2)</f>
        <v>0</v>
      </c>
      <c r="W21" s="157"/>
      <c r="X21" s="157" t="s">
        <v>127</v>
      </c>
      <c r="Y21" s="157" t="s">
        <v>128</v>
      </c>
      <c r="Z21" s="147"/>
      <c r="AA21" s="147"/>
      <c r="AB21" s="147"/>
      <c r="AC21" s="147"/>
      <c r="AD21" s="147"/>
      <c r="AE21" s="147"/>
      <c r="AF21" s="147"/>
      <c r="AG21" s="147" t="s">
        <v>129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4"/>
      <c r="B22" s="155"/>
      <c r="C22" s="254" t="s">
        <v>130</v>
      </c>
      <c r="D22" s="255"/>
      <c r="E22" s="255"/>
      <c r="F22" s="255"/>
      <c r="G22" s="255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131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">
      <c r="A23" s="154"/>
      <c r="B23" s="155"/>
      <c r="C23" s="190" t="s">
        <v>143</v>
      </c>
      <c r="D23" s="162"/>
      <c r="E23" s="163">
        <v>2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133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3" x14ac:dyDescent="0.2">
      <c r="A24" s="154"/>
      <c r="B24" s="155"/>
      <c r="C24" s="190" t="s">
        <v>144</v>
      </c>
      <c r="D24" s="162"/>
      <c r="E24" s="163">
        <v>2</v>
      </c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133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33.75" outlineLevel="1" x14ac:dyDescent="0.2">
      <c r="A25" s="175">
        <v>6</v>
      </c>
      <c r="B25" s="176" t="s">
        <v>145</v>
      </c>
      <c r="C25" s="189" t="s">
        <v>146</v>
      </c>
      <c r="D25" s="177" t="s">
        <v>124</v>
      </c>
      <c r="E25" s="178">
        <v>1</v>
      </c>
      <c r="F25" s="179"/>
      <c r="G25" s="180">
        <f>ROUND(E25*F25,2)</f>
        <v>0</v>
      </c>
      <c r="H25" s="158"/>
      <c r="I25" s="157">
        <f>ROUND(E25*H25,2)</f>
        <v>0</v>
      </c>
      <c r="J25" s="158"/>
      <c r="K25" s="157">
        <f>ROUND(E25*J25,2)</f>
        <v>0</v>
      </c>
      <c r="L25" s="157">
        <v>21</v>
      </c>
      <c r="M25" s="157">
        <f>G25*(1+L25/100)</f>
        <v>0</v>
      </c>
      <c r="N25" s="156">
        <v>0</v>
      </c>
      <c r="O25" s="156">
        <f>ROUND(E25*N25,2)</f>
        <v>0</v>
      </c>
      <c r="P25" s="156">
        <v>0</v>
      </c>
      <c r="Q25" s="156">
        <f>ROUND(E25*P25,2)</f>
        <v>0</v>
      </c>
      <c r="R25" s="157"/>
      <c r="S25" s="157" t="s">
        <v>125</v>
      </c>
      <c r="T25" s="157" t="s">
        <v>126</v>
      </c>
      <c r="U25" s="157">
        <v>0</v>
      </c>
      <c r="V25" s="157">
        <f>ROUND(E25*U25,2)</f>
        <v>0</v>
      </c>
      <c r="W25" s="157"/>
      <c r="X25" s="157" t="s">
        <v>127</v>
      </c>
      <c r="Y25" s="157" t="s">
        <v>128</v>
      </c>
      <c r="Z25" s="147"/>
      <c r="AA25" s="147"/>
      <c r="AB25" s="147"/>
      <c r="AC25" s="147"/>
      <c r="AD25" s="147"/>
      <c r="AE25" s="147"/>
      <c r="AF25" s="147"/>
      <c r="AG25" s="147" t="s">
        <v>129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 x14ac:dyDescent="0.2">
      <c r="A26" s="154"/>
      <c r="B26" s="155"/>
      <c r="C26" s="254" t="s">
        <v>130</v>
      </c>
      <c r="D26" s="255"/>
      <c r="E26" s="255"/>
      <c r="F26" s="255"/>
      <c r="G26" s="255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131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2" x14ac:dyDescent="0.2">
      <c r="A27" s="154"/>
      <c r="B27" s="155"/>
      <c r="C27" s="190" t="s">
        <v>147</v>
      </c>
      <c r="D27" s="162"/>
      <c r="E27" s="163">
        <v>1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133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45" outlineLevel="1" x14ac:dyDescent="0.2">
      <c r="A28" s="175">
        <v>7</v>
      </c>
      <c r="B28" s="176" t="s">
        <v>148</v>
      </c>
      <c r="C28" s="189" t="s">
        <v>149</v>
      </c>
      <c r="D28" s="177" t="s">
        <v>124</v>
      </c>
      <c r="E28" s="178">
        <v>1</v>
      </c>
      <c r="F28" s="179"/>
      <c r="G28" s="180">
        <f>ROUND(E28*F28,2)</f>
        <v>0</v>
      </c>
      <c r="H28" s="158"/>
      <c r="I28" s="157">
        <f>ROUND(E28*H28,2)</f>
        <v>0</v>
      </c>
      <c r="J28" s="158"/>
      <c r="K28" s="157">
        <f>ROUND(E28*J28,2)</f>
        <v>0</v>
      </c>
      <c r="L28" s="157">
        <v>21</v>
      </c>
      <c r="M28" s="157">
        <f>G28*(1+L28/100)</f>
        <v>0</v>
      </c>
      <c r="N28" s="156">
        <v>0</v>
      </c>
      <c r="O28" s="156">
        <f>ROUND(E28*N28,2)</f>
        <v>0</v>
      </c>
      <c r="P28" s="156">
        <v>0</v>
      </c>
      <c r="Q28" s="156">
        <f>ROUND(E28*P28,2)</f>
        <v>0</v>
      </c>
      <c r="R28" s="157"/>
      <c r="S28" s="157" t="s">
        <v>125</v>
      </c>
      <c r="T28" s="157" t="s">
        <v>126</v>
      </c>
      <c r="U28" s="157">
        <v>0</v>
      </c>
      <c r="V28" s="157">
        <f>ROUND(E28*U28,2)</f>
        <v>0</v>
      </c>
      <c r="W28" s="157"/>
      <c r="X28" s="157" t="s">
        <v>127</v>
      </c>
      <c r="Y28" s="157" t="s">
        <v>128</v>
      </c>
      <c r="Z28" s="147"/>
      <c r="AA28" s="147"/>
      <c r="AB28" s="147"/>
      <c r="AC28" s="147"/>
      <c r="AD28" s="147"/>
      <c r="AE28" s="147"/>
      <c r="AF28" s="147"/>
      <c r="AG28" s="147" t="s">
        <v>129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254" t="s">
        <v>130</v>
      </c>
      <c r="D29" s="255"/>
      <c r="E29" s="255"/>
      <c r="F29" s="255"/>
      <c r="G29" s="255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131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2" x14ac:dyDescent="0.2">
      <c r="A30" s="154"/>
      <c r="B30" s="155"/>
      <c r="C30" s="190" t="s">
        <v>150</v>
      </c>
      <c r="D30" s="162"/>
      <c r="E30" s="163">
        <v>1</v>
      </c>
      <c r="F30" s="157"/>
      <c r="G30" s="157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7"/>
      <c r="AA30" s="147"/>
      <c r="AB30" s="147"/>
      <c r="AC30" s="147"/>
      <c r="AD30" s="147"/>
      <c r="AE30" s="147"/>
      <c r="AF30" s="147"/>
      <c r="AG30" s="147" t="s">
        <v>133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33.75" outlineLevel="1" x14ac:dyDescent="0.2">
      <c r="A31" s="175">
        <v>8</v>
      </c>
      <c r="B31" s="176" t="s">
        <v>151</v>
      </c>
      <c r="C31" s="189" t="s">
        <v>152</v>
      </c>
      <c r="D31" s="177" t="s">
        <v>124</v>
      </c>
      <c r="E31" s="178">
        <v>1</v>
      </c>
      <c r="F31" s="179"/>
      <c r="G31" s="180">
        <f>ROUND(E31*F31,2)</f>
        <v>0</v>
      </c>
      <c r="H31" s="158"/>
      <c r="I31" s="157">
        <f>ROUND(E31*H31,2)</f>
        <v>0</v>
      </c>
      <c r="J31" s="158"/>
      <c r="K31" s="157">
        <f>ROUND(E31*J31,2)</f>
        <v>0</v>
      </c>
      <c r="L31" s="157">
        <v>21</v>
      </c>
      <c r="M31" s="157">
        <f>G31*(1+L31/100)</f>
        <v>0</v>
      </c>
      <c r="N31" s="156">
        <v>0</v>
      </c>
      <c r="O31" s="156">
        <f>ROUND(E31*N31,2)</f>
        <v>0</v>
      </c>
      <c r="P31" s="156">
        <v>0</v>
      </c>
      <c r="Q31" s="156">
        <f>ROUND(E31*P31,2)</f>
        <v>0</v>
      </c>
      <c r="R31" s="157"/>
      <c r="S31" s="157" t="s">
        <v>125</v>
      </c>
      <c r="T31" s="157" t="s">
        <v>126</v>
      </c>
      <c r="U31" s="157">
        <v>0</v>
      </c>
      <c r="V31" s="157">
        <f>ROUND(E31*U31,2)</f>
        <v>0</v>
      </c>
      <c r="W31" s="157"/>
      <c r="X31" s="157" t="s">
        <v>127</v>
      </c>
      <c r="Y31" s="157" t="s">
        <v>128</v>
      </c>
      <c r="Z31" s="147"/>
      <c r="AA31" s="147"/>
      <c r="AB31" s="147"/>
      <c r="AC31" s="147"/>
      <c r="AD31" s="147"/>
      <c r="AE31" s="147"/>
      <c r="AF31" s="147"/>
      <c r="AG31" s="147" t="s">
        <v>129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2" x14ac:dyDescent="0.2">
      <c r="A32" s="154"/>
      <c r="B32" s="155"/>
      <c r="C32" s="254" t="s">
        <v>130</v>
      </c>
      <c r="D32" s="255"/>
      <c r="E32" s="255"/>
      <c r="F32" s="255"/>
      <c r="G32" s="255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131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2" x14ac:dyDescent="0.2">
      <c r="A33" s="154"/>
      <c r="B33" s="155"/>
      <c r="C33" s="190" t="s">
        <v>153</v>
      </c>
      <c r="D33" s="162"/>
      <c r="E33" s="163">
        <v>1</v>
      </c>
      <c r="F33" s="157"/>
      <c r="G33" s="157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133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45" outlineLevel="1" x14ac:dyDescent="0.2">
      <c r="A34" s="175">
        <v>9</v>
      </c>
      <c r="B34" s="176" t="s">
        <v>154</v>
      </c>
      <c r="C34" s="189" t="s">
        <v>155</v>
      </c>
      <c r="D34" s="177" t="s">
        <v>124</v>
      </c>
      <c r="E34" s="178">
        <v>1</v>
      </c>
      <c r="F34" s="179"/>
      <c r="G34" s="180">
        <f>ROUND(E34*F34,2)</f>
        <v>0</v>
      </c>
      <c r="H34" s="158"/>
      <c r="I34" s="157">
        <f>ROUND(E34*H34,2)</f>
        <v>0</v>
      </c>
      <c r="J34" s="158"/>
      <c r="K34" s="157">
        <f>ROUND(E34*J34,2)</f>
        <v>0</v>
      </c>
      <c r="L34" s="157">
        <v>21</v>
      </c>
      <c r="M34" s="157">
        <f>G34*(1+L34/100)</f>
        <v>0</v>
      </c>
      <c r="N34" s="156">
        <v>0</v>
      </c>
      <c r="O34" s="156">
        <f>ROUND(E34*N34,2)</f>
        <v>0</v>
      </c>
      <c r="P34" s="156">
        <v>0</v>
      </c>
      <c r="Q34" s="156">
        <f>ROUND(E34*P34,2)</f>
        <v>0</v>
      </c>
      <c r="R34" s="157"/>
      <c r="S34" s="157" t="s">
        <v>125</v>
      </c>
      <c r="T34" s="157" t="s">
        <v>126</v>
      </c>
      <c r="U34" s="157">
        <v>0</v>
      </c>
      <c r="V34" s="157">
        <f>ROUND(E34*U34,2)</f>
        <v>0</v>
      </c>
      <c r="W34" s="157"/>
      <c r="X34" s="157" t="s">
        <v>127</v>
      </c>
      <c r="Y34" s="157" t="s">
        <v>128</v>
      </c>
      <c r="Z34" s="147"/>
      <c r="AA34" s="147"/>
      <c r="AB34" s="147"/>
      <c r="AC34" s="147"/>
      <c r="AD34" s="147"/>
      <c r="AE34" s="147"/>
      <c r="AF34" s="147"/>
      <c r="AG34" s="147" t="s">
        <v>129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2" x14ac:dyDescent="0.2">
      <c r="A35" s="154"/>
      <c r="B35" s="155"/>
      <c r="C35" s="254" t="s">
        <v>130</v>
      </c>
      <c r="D35" s="255"/>
      <c r="E35" s="255"/>
      <c r="F35" s="255"/>
      <c r="G35" s="255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131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2" x14ac:dyDescent="0.2">
      <c r="A36" s="154"/>
      <c r="B36" s="155"/>
      <c r="C36" s="190" t="s">
        <v>156</v>
      </c>
      <c r="D36" s="162"/>
      <c r="E36" s="163">
        <v>1</v>
      </c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133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2.5" outlineLevel="1" x14ac:dyDescent="0.2">
      <c r="A37" s="175">
        <v>10</v>
      </c>
      <c r="B37" s="176" t="s">
        <v>157</v>
      </c>
      <c r="C37" s="189" t="s">
        <v>422</v>
      </c>
      <c r="D37" s="177" t="s">
        <v>124</v>
      </c>
      <c r="E37" s="178">
        <v>4</v>
      </c>
      <c r="F37" s="179"/>
      <c r="G37" s="180">
        <f>ROUND(E37*F37,2)</f>
        <v>0</v>
      </c>
      <c r="H37" s="158"/>
      <c r="I37" s="157">
        <f>ROUND(E37*H37,2)</f>
        <v>0</v>
      </c>
      <c r="J37" s="158"/>
      <c r="K37" s="157">
        <f>ROUND(E37*J37,2)</f>
        <v>0</v>
      </c>
      <c r="L37" s="157">
        <v>21</v>
      </c>
      <c r="M37" s="157">
        <f>G37*(1+L37/100)</f>
        <v>0</v>
      </c>
      <c r="N37" s="156">
        <v>0</v>
      </c>
      <c r="O37" s="156">
        <f>ROUND(E37*N37,2)</f>
        <v>0</v>
      </c>
      <c r="P37" s="156">
        <v>0</v>
      </c>
      <c r="Q37" s="156">
        <f>ROUND(E37*P37,2)</f>
        <v>0</v>
      </c>
      <c r="R37" s="157"/>
      <c r="S37" s="157" t="s">
        <v>125</v>
      </c>
      <c r="T37" s="157" t="s">
        <v>126</v>
      </c>
      <c r="U37" s="157">
        <v>0</v>
      </c>
      <c r="V37" s="157">
        <f>ROUND(E37*U37,2)</f>
        <v>0</v>
      </c>
      <c r="W37" s="157"/>
      <c r="X37" s="157" t="s">
        <v>127</v>
      </c>
      <c r="Y37" s="157" t="s">
        <v>128</v>
      </c>
      <c r="Z37" s="147"/>
      <c r="AA37" s="147"/>
      <c r="AB37" s="147"/>
      <c r="AC37" s="147"/>
      <c r="AD37" s="147"/>
      <c r="AE37" s="147"/>
      <c r="AF37" s="147"/>
      <c r="AG37" s="147" t="s">
        <v>129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2" x14ac:dyDescent="0.2">
      <c r="A38" s="154"/>
      <c r="B38" s="155"/>
      <c r="C38" s="254" t="s">
        <v>130</v>
      </c>
      <c r="D38" s="255"/>
      <c r="E38" s="255"/>
      <c r="F38" s="255"/>
      <c r="G38" s="255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131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">
      <c r="A39" s="154"/>
      <c r="B39" s="155"/>
      <c r="C39" s="191" t="s">
        <v>158</v>
      </c>
      <c r="D39" s="159"/>
      <c r="E39" s="160"/>
      <c r="F39" s="161"/>
      <c r="G39" s="161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131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12.75" customHeight="1" outlineLevel="3" x14ac:dyDescent="0.2">
      <c r="A40" s="154"/>
      <c r="B40" s="155"/>
      <c r="C40" s="256" t="s">
        <v>417</v>
      </c>
      <c r="D40" s="257"/>
      <c r="E40" s="257"/>
      <c r="F40" s="257"/>
      <c r="G40" s="2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131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12.75" customHeight="1" outlineLevel="3" x14ac:dyDescent="0.2">
      <c r="A41" s="154"/>
      <c r="B41" s="155"/>
      <c r="C41" s="256" t="s">
        <v>418</v>
      </c>
      <c r="D41" s="257"/>
      <c r="E41" s="257"/>
      <c r="F41" s="257"/>
      <c r="G41" s="2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131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12.75" customHeight="1" outlineLevel="3" x14ac:dyDescent="0.2">
      <c r="A42" s="154"/>
      <c r="B42" s="155"/>
      <c r="C42" s="256"/>
      <c r="D42" s="257"/>
      <c r="E42" s="257"/>
      <c r="F42" s="257"/>
      <c r="G42" s="2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131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12.75" customHeight="1" outlineLevel="3" x14ac:dyDescent="0.2">
      <c r="A43" s="154"/>
      <c r="B43" s="155"/>
      <c r="C43" s="256" t="s">
        <v>419</v>
      </c>
      <c r="D43" s="257"/>
      <c r="E43" s="257"/>
      <c r="F43" s="257"/>
      <c r="G43" s="2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131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12.75" customHeight="1" outlineLevel="3" x14ac:dyDescent="0.2">
      <c r="A44" s="154"/>
      <c r="B44" s="155"/>
      <c r="C44" s="256" t="s">
        <v>420</v>
      </c>
      <c r="D44" s="257"/>
      <c r="E44" s="257"/>
      <c r="F44" s="257"/>
      <c r="G44" s="2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131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12.75" customHeight="1" outlineLevel="3" x14ac:dyDescent="0.2">
      <c r="A45" s="154"/>
      <c r="B45" s="155"/>
      <c r="C45" s="256" t="s">
        <v>421</v>
      </c>
      <c r="D45" s="257"/>
      <c r="E45" s="257"/>
      <c r="F45" s="257"/>
      <c r="G45" s="2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131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2" x14ac:dyDescent="0.2">
      <c r="A46" s="154"/>
      <c r="B46" s="155"/>
      <c r="C46" s="190" t="s">
        <v>159</v>
      </c>
      <c r="D46" s="162"/>
      <c r="E46" s="163">
        <v>4</v>
      </c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7"/>
      <c r="AA46" s="147"/>
      <c r="AB46" s="147"/>
      <c r="AC46" s="147"/>
      <c r="AD46" s="147"/>
      <c r="AE46" s="147"/>
      <c r="AF46" s="147"/>
      <c r="AG46" s="147" t="s">
        <v>133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75">
        <v>11</v>
      </c>
      <c r="B47" s="176" t="s">
        <v>160</v>
      </c>
      <c r="C47" s="189" t="s">
        <v>161</v>
      </c>
      <c r="D47" s="177" t="s">
        <v>124</v>
      </c>
      <c r="E47" s="178">
        <v>2</v>
      </c>
      <c r="F47" s="179"/>
      <c r="G47" s="180">
        <f>ROUND(E47*F47,2)</f>
        <v>0</v>
      </c>
      <c r="H47" s="158"/>
      <c r="I47" s="157">
        <f>ROUND(E47*H47,2)</f>
        <v>0</v>
      </c>
      <c r="J47" s="158"/>
      <c r="K47" s="157">
        <f>ROUND(E47*J47,2)</f>
        <v>0</v>
      </c>
      <c r="L47" s="157">
        <v>21</v>
      </c>
      <c r="M47" s="157">
        <f>G47*(1+L47/100)</f>
        <v>0</v>
      </c>
      <c r="N47" s="156">
        <v>0</v>
      </c>
      <c r="O47" s="156">
        <f>ROUND(E47*N47,2)</f>
        <v>0</v>
      </c>
      <c r="P47" s="156">
        <v>0</v>
      </c>
      <c r="Q47" s="156">
        <f>ROUND(E47*P47,2)</f>
        <v>0</v>
      </c>
      <c r="R47" s="157"/>
      <c r="S47" s="157" t="s">
        <v>125</v>
      </c>
      <c r="T47" s="157" t="s">
        <v>126</v>
      </c>
      <c r="U47" s="157">
        <v>0</v>
      </c>
      <c r="V47" s="157">
        <f>ROUND(E47*U47,2)</f>
        <v>0</v>
      </c>
      <c r="W47" s="157"/>
      <c r="X47" s="157" t="s">
        <v>127</v>
      </c>
      <c r="Y47" s="157" t="s">
        <v>128</v>
      </c>
      <c r="Z47" s="147"/>
      <c r="AA47" s="147"/>
      <c r="AB47" s="147"/>
      <c r="AC47" s="147"/>
      <c r="AD47" s="147"/>
      <c r="AE47" s="147"/>
      <c r="AF47" s="147"/>
      <c r="AG47" s="147" t="s">
        <v>129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2" x14ac:dyDescent="0.2">
      <c r="A48" s="154"/>
      <c r="B48" s="155"/>
      <c r="C48" s="254" t="s">
        <v>130</v>
      </c>
      <c r="D48" s="255"/>
      <c r="E48" s="255"/>
      <c r="F48" s="255"/>
      <c r="G48" s="255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131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191" t="s">
        <v>158</v>
      </c>
      <c r="D49" s="159"/>
      <c r="E49" s="160"/>
      <c r="F49" s="161"/>
      <c r="G49" s="161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131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">
      <c r="A50" s="154"/>
      <c r="B50" s="155"/>
      <c r="C50" s="256" t="s">
        <v>416</v>
      </c>
      <c r="D50" s="257"/>
      <c r="E50" s="257"/>
      <c r="F50" s="257"/>
      <c r="G50" s="2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131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">
      <c r="A51" s="154"/>
      <c r="B51" s="155"/>
      <c r="C51" s="256" t="s">
        <v>408</v>
      </c>
      <c r="D51" s="257"/>
      <c r="E51" s="257"/>
      <c r="F51" s="257"/>
      <c r="G51" s="2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131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256" t="s">
        <v>409</v>
      </c>
      <c r="D52" s="257"/>
      <c r="E52" s="257"/>
      <c r="F52" s="257"/>
      <c r="G52" s="2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131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">
      <c r="A53" s="154"/>
      <c r="B53" s="155"/>
      <c r="C53" s="256" t="s">
        <v>410</v>
      </c>
      <c r="D53" s="257"/>
      <c r="E53" s="257"/>
      <c r="F53" s="257"/>
      <c r="G53" s="2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131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">
      <c r="A54" s="154"/>
      <c r="B54" s="155"/>
      <c r="C54" s="256" t="s">
        <v>411</v>
      </c>
      <c r="D54" s="257"/>
      <c r="E54" s="257"/>
      <c r="F54" s="257"/>
      <c r="G54" s="2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131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256" t="s">
        <v>412</v>
      </c>
      <c r="D55" s="257"/>
      <c r="E55" s="257"/>
      <c r="F55" s="257"/>
      <c r="G55" s="2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131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 x14ac:dyDescent="0.2">
      <c r="A56" s="154"/>
      <c r="B56" s="155"/>
      <c r="C56" s="256" t="s">
        <v>413</v>
      </c>
      <c r="D56" s="257"/>
      <c r="E56" s="257"/>
      <c r="F56" s="257"/>
      <c r="G56" s="2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131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">
      <c r="A57" s="154"/>
      <c r="B57" s="155"/>
      <c r="C57" s="256" t="s">
        <v>414</v>
      </c>
      <c r="D57" s="257"/>
      <c r="E57" s="257"/>
      <c r="F57" s="257"/>
      <c r="G57" s="2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131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">
      <c r="A58" s="154"/>
      <c r="B58" s="155"/>
      <c r="C58" s="256" t="s">
        <v>162</v>
      </c>
      <c r="D58" s="257"/>
      <c r="E58" s="257"/>
      <c r="F58" s="257"/>
      <c r="G58" s="25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7"/>
      <c r="AA58" s="147"/>
      <c r="AB58" s="147"/>
      <c r="AC58" s="147"/>
      <c r="AD58" s="147"/>
      <c r="AE58" s="147"/>
      <c r="AF58" s="147"/>
      <c r="AG58" s="147" t="s">
        <v>131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2" x14ac:dyDescent="0.2">
      <c r="A59" s="154"/>
      <c r="B59" s="155"/>
      <c r="C59" s="190" t="s">
        <v>163</v>
      </c>
      <c r="D59" s="162"/>
      <c r="E59" s="163">
        <v>2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133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x14ac:dyDescent="0.2">
      <c r="A60" s="168" t="s">
        <v>120</v>
      </c>
      <c r="B60" s="169" t="s">
        <v>58</v>
      </c>
      <c r="C60" s="188" t="s">
        <v>59</v>
      </c>
      <c r="D60" s="170"/>
      <c r="E60" s="171"/>
      <c r="F60" s="172"/>
      <c r="G60" s="173">
        <f>SUMIF(AG61:AG117,"&lt;&gt;NOR",G61:G117)</f>
        <v>0</v>
      </c>
      <c r="H60" s="167"/>
      <c r="I60" s="167">
        <f>SUM(I61:I117)</f>
        <v>0</v>
      </c>
      <c r="J60" s="167"/>
      <c r="K60" s="167">
        <f>SUM(K61:K117)</f>
        <v>0</v>
      </c>
      <c r="L60" s="167"/>
      <c r="M60" s="167">
        <f>SUM(M61:M117)</f>
        <v>0</v>
      </c>
      <c r="N60" s="166"/>
      <c r="O60" s="166">
        <f>SUM(O61:O117)</f>
        <v>6.74</v>
      </c>
      <c r="P60" s="166"/>
      <c r="Q60" s="166">
        <f>SUM(Q61:Q117)</f>
        <v>0</v>
      </c>
      <c r="R60" s="167"/>
      <c r="S60" s="167"/>
      <c r="T60" s="167"/>
      <c r="U60" s="167"/>
      <c r="V60" s="167">
        <f>SUM(V61:V117)</f>
        <v>119.59</v>
      </c>
      <c r="W60" s="167"/>
      <c r="X60" s="167"/>
      <c r="Y60" s="167"/>
      <c r="AG60" t="s">
        <v>121</v>
      </c>
    </row>
    <row r="61" spans="1:60" ht="22.5" outlineLevel="1" x14ac:dyDescent="0.2">
      <c r="A61" s="175">
        <v>12</v>
      </c>
      <c r="B61" s="176" t="s">
        <v>164</v>
      </c>
      <c r="C61" s="189" t="s">
        <v>165</v>
      </c>
      <c r="D61" s="177" t="s">
        <v>166</v>
      </c>
      <c r="E61" s="178">
        <v>43.7</v>
      </c>
      <c r="F61" s="179"/>
      <c r="G61" s="180">
        <f>ROUND(E61*F61,2)</f>
        <v>0</v>
      </c>
      <c r="H61" s="158"/>
      <c r="I61" s="157">
        <f>ROUND(E61*H61,2)</f>
        <v>0</v>
      </c>
      <c r="J61" s="158"/>
      <c r="K61" s="157">
        <f>ROUND(E61*J61,2)</f>
        <v>0</v>
      </c>
      <c r="L61" s="157">
        <v>21</v>
      </c>
      <c r="M61" s="157">
        <f>G61*(1+L61/100)</f>
        <v>0</v>
      </c>
      <c r="N61" s="156">
        <v>7.5900000000000004E-3</v>
      </c>
      <c r="O61" s="156">
        <f>ROUND(E61*N61,2)</f>
        <v>0.33</v>
      </c>
      <c r="P61" s="156">
        <v>0</v>
      </c>
      <c r="Q61" s="156">
        <f>ROUND(E61*P61,2)</f>
        <v>0</v>
      </c>
      <c r="R61" s="157"/>
      <c r="S61" s="157" t="s">
        <v>167</v>
      </c>
      <c r="T61" s="157" t="s">
        <v>167</v>
      </c>
      <c r="U61" s="157">
        <v>0.32</v>
      </c>
      <c r="V61" s="157">
        <f>ROUND(E61*U61,2)</f>
        <v>13.98</v>
      </c>
      <c r="W61" s="157"/>
      <c r="X61" s="157" t="s">
        <v>127</v>
      </c>
      <c r="Y61" s="157" t="s">
        <v>128</v>
      </c>
      <c r="Z61" s="147"/>
      <c r="AA61" s="147"/>
      <c r="AB61" s="147"/>
      <c r="AC61" s="147"/>
      <c r="AD61" s="147"/>
      <c r="AE61" s="147"/>
      <c r="AF61" s="147"/>
      <c r="AG61" s="147" t="s">
        <v>129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2" x14ac:dyDescent="0.2">
      <c r="A62" s="154"/>
      <c r="B62" s="155"/>
      <c r="C62" s="190" t="s">
        <v>168</v>
      </c>
      <c r="D62" s="162"/>
      <c r="E62" s="163"/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133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190" t="s">
        <v>169</v>
      </c>
      <c r="D63" s="162"/>
      <c r="E63" s="163">
        <v>9.34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133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">
      <c r="A64" s="154"/>
      <c r="B64" s="155"/>
      <c r="C64" s="190" t="s">
        <v>170</v>
      </c>
      <c r="D64" s="162"/>
      <c r="E64" s="163">
        <v>9.34</v>
      </c>
      <c r="F64" s="157"/>
      <c r="G64" s="1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133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3" x14ac:dyDescent="0.2">
      <c r="A65" s="154"/>
      <c r="B65" s="155"/>
      <c r="C65" s="190" t="s">
        <v>171</v>
      </c>
      <c r="D65" s="162"/>
      <c r="E65" s="163">
        <v>12.51</v>
      </c>
      <c r="F65" s="157"/>
      <c r="G65" s="157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7"/>
      <c r="AA65" s="147"/>
      <c r="AB65" s="147"/>
      <c r="AC65" s="147"/>
      <c r="AD65" s="147"/>
      <c r="AE65" s="147"/>
      <c r="AF65" s="147"/>
      <c r="AG65" s="147" t="s">
        <v>133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3" x14ac:dyDescent="0.2">
      <c r="A66" s="154"/>
      <c r="B66" s="155"/>
      <c r="C66" s="190" t="s">
        <v>172</v>
      </c>
      <c r="D66" s="162"/>
      <c r="E66" s="163">
        <v>12.51</v>
      </c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133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">
      <c r="A67" s="154"/>
      <c r="B67" s="155"/>
      <c r="C67" s="192" t="s">
        <v>173</v>
      </c>
      <c r="D67" s="164"/>
      <c r="E67" s="165">
        <v>43.7</v>
      </c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7"/>
      <c r="AA67" s="147"/>
      <c r="AB67" s="147"/>
      <c r="AC67" s="147"/>
      <c r="AD67" s="147"/>
      <c r="AE67" s="147"/>
      <c r="AF67" s="147"/>
      <c r="AG67" s="147" t="s">
        <v>133</v>
      </c>
      <c r="AH67" s="147">
        <v>1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75">
        <v>13</v>
      </c>
      <c r="B68" s="176" t="s">
        <v>174</v>
      </c>
      <c r="C68" s="189" t="s">
        <v>175</v>
      </c>
      <c r="D68" s="177" t="s">
        <v>166</v>
      </c>
      <c r="E68" s="178">
        <v>77.66</v>
      </c>
      <c r="F68" s="179"/>
      <c r="G68" s="180">
        <f>ROUND(E68*F68,2)</f>
        <v>0</v>
      </c>
      <c r="H68" s="158"/>
      <c r="I68" s="157">
        <f>ROUND(E68*H68,2)</f>
        <v>0</v>
      </c>
      <c r="J68" s="158"/>
      <c r="K68" s="157">
        <f>ROUND(E68*J68,2)</f>
        <v>0</v>
      </c>
      <c r="L68" s="157">
        <v>21</v>
      </c>
      <c r="M68" s="157">
        <f>G68*(1+L68/100)</f>
        <v>0</v>
      </c>
      <c r="N68" s="156">
        <v>0.02</v>
      </c>
      <c r="O68" s="156">
        <f>ROUND(E68*N68,2)</f>
        <v>1.55</v>
      </c>
      <c r="P68" s="156">
        <v>0</v>
      </c>
      <c r="Q68" s="156">
        <f>ROUND(E68*P68,2)</f>
        <v>0</v>
      </c>
      <c r="R68" s="157"/>
      <c r="S68" s="157" t="s">
        <v>167</v>
      </c>
      <c r="T68" s="157" t="s">
        <v>167</v>
      </c>
      <c r="U68" s="157">
        <v>0.36</v>
      </c>
      <c r="V68" s="157">
        <f>ROUND(E68*U68,2)</f>
        <v>27.96</v>
      </c>
      <c r="W68" s="157"/>
      <c r="X68" s="157" t="s">
        <v>127</v>
      </c>
      <c r="Y68" s="157" t="s">
        <v>128</v>
      </c>
      <c r="Z68" s="147"/>
      <c r="AA68" s="147"/>
      <c r="AB68" s="147"/>
      <c r="AC68" s="147"/>
      <c r="AD68" s="147"/>
      <c r="AE68" s="147"/>
      <c r="AF68" s="147"/>
      <c r="AG68" s="147" t="s">
        <v>129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2" x14ac:dyDescent="0.2">
      <c r="A69" s="154"/>
      <c r="B69" s="155"/>
      <c r="C69" s="190" t="s">
        <v>176</v>
      </c>
      <c r="D69" s="162"/>
      <c r="E69" s="163"/>
      <c r="F69" s="157"/>
      <c r="G69" s="1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7"/>
      <c r="AA69" s="147"/>
      <c r="AB69" s="147"/>
      <c r="AC69" s="147"/>
      <c r="AD69" s="147"/>
      <c r="AE69" s="147"/>
      <c r="AF69" s="147"/>
      <c r="AG69" s="147" t="s">
        <v>133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3" x14ac:dyDescent="0.2">
      <c r="A70" s="154"/>
      <c r="B70" s="155"/>
      <c r="C70" s="190" t="s">
        <v>177</v>
      </c>
      <c r="D70" s="162"/>
      <c r="E70" s="163">
        <v>17.77</v>
      </c>
      <c r="F70" s="157"/>
      <c r="G70" s="157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7"/>
      <c r="AA70" s="147"/>
      <c r="AB70" s="147"/>
      <c r="AC70" s="147"/>
      <c r="AD70" s="147"/>
      <c r="AE70" s="147"/>
      <c r="AF70" s="147"/>
      <c r="AG70" s="147" t="s">
        <v>133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">
      <c r="A71" s="154"/>
      <c r="B71" s="155"/>
      <c r="C71" s="190" t="s">
        <v>178</v>
      </c>
      <c r="D71" s="162"/>
      <c r="E71" s="163">
        <v>17.77</v>
      </c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133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">
      <c r="A72" s="154"/>
      <c r="B72" s="155"/>
      <c r="C72" s="190" t="s">
        <v>179</v>
      </c>
      <c r="D72" s="162"/>
      <c r="E72" s="163">
        <v>20.16</v>
      </c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133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">
      <c r="A73" s="154"/>
      <c r="B73" s="155"/>
      <c r="C73" s="190" t="s">
        <v>180</v>
      </c>
      <c r="D73" s="162"/>
      <c r="E73" s="163">
        <v>20.16</v>
      </c>
      <c r="F73" s="157"/>
      <c r="G73" s="157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7"/>
      <c r="AA73" s="147"/>
      <c r="AB73" s="147"/>
      <c r="AC73" s="147"/>
      <c r="AD73" s="147"/>
      <c r="AE73" s="147"/>
      <c r="AF73" s="147"/>
      <c r="AG73" s="147" t="s">
        <v>133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">
      <c r="A74" s="154"/>
      <c r="B74" s="155"/>
      <c r="C74" s="192" t="s">
        <v>173</v>
      </c>
      <c r="D74" s="164"/>
      <c r="E74" s="165">
        <v>75.86</v>
      </c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7"/>
      <c r="AA74" s="147"/>
      <c r="AB74" s="147"/>
      <c r="AC74" s="147"/>
      <c r="AD74" s="147"/>
      <c r="AE74" s="147"/>
      <c r="AF74" s="147"/>
      <c r="AG74" s="147" t="s">
        <v>133</v>
      </c>
      <c r="AH74" s="147">
        <v>1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">
      <c r="A75" s="154"/>
      <c r="B75" s="155"/>
      <c r="C75" s="190" t="s">
        <v>181</v>
      </c>
      <c r="D75" s="162"/>
      <c r="E75" s="163">
        <v>1.8</v>
      </c>
      <c r="F75" s="157"/>
      <c r="G75" s="1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133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22.5" outlineLevel="1" x14ac:dyDescent="0.2">
      <c r="A76" s="175">
        <v>14</v>
      </c>
      <c r="B76" s="176" t="s">
        <v>182</v>
      </c>
      <c r="C76" s="189" t="s">
        <v>183</v>
      </c>
      <c r="D76" s="177" t="s">
        <v>166</v>
      </c>
      <c r="E76" s="178">
        <v>143.69749999999999</v>
      </c>
      <c r="F76" s="179"/>
      <c r="G76" s="180">
        <f>ROUND(E76*F76,2)</f>
        <v>0</v>
      </c>
      <c r="H76" s="158"/>
      <c r="I76" s="157">
        <f>ROUND(E76*H76,2)</f>
        <v>0</v>
      </c>
      <c r="J76" s="158"/>
      <c r="K76" s="157">
        <f>ROUND(E76*J76,2)</f>
        <v>0</v>
      </c>
      <c r="L76" s="157">
        <v>21</v>
      </c>
      <c r="M76" s="157">
        <f>G76*(1+L76/100)</f>
        <v>0</v>
      </c>
      <c r="N76" s="156">
        <v>6.8999999999999999E-3</v>
      </c>
      <c r="O76" s="156">
        <f>ROUND(E76*N76,2)</f>
        <v>0.99</v>
      </c>
      <c r="P76" s="156">
        <v>0</v>
      </c>
      <c r="Q76" s="156">
        <f>ROUND(E76*P76,2)</f>
        <v>0</v>
      </c>
      <c r="R76" s="157"/>
      <c r="S76" s="157" t="s">
        <v>167</v>
      </c>
      <c r="T76" s="157" t="s">
        <v>167</v>
      </c>
      <c r="U76" s="157">
        <v>0.25</v>
      </c>
      <c r="V76" s="157">
        <f>ROUND(E76*U76,2)</f>
        <v>35.92</v>
      </c>
      <c r="W76" s="157"/>
      <c r="X76" s="157" t="s">
        <v>127</v>
      </c>
      <c r="Y76" s="157" t="s">
        <v>128</v>
      </c>
      <c r="Z76" s="147"/>
      <c r="AA76" s="147"/>
      <c r="AB76" s="147"/>
      <c r="AC76" s="147"/>
      <c r="AD76" s="147"/>
      <c r="AE76" s="147"/>
      <c r="AF76" s="147"/>
      <c r="AG76" s="147" t="s">
        <v>129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2" x14ac:dyDescent="0.2">
      <c r="A77" s="154"/>
      <c r="B77" s="155"/>
      <c r="C77" s="190" t="s">
        <v>184</v>
      </c>
      <c r="D77" s="162"/>
      <c r="E77" s="163"/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7"/>
      <c r="AA77" s="147"/>
      <c r="AB77" s="147"/>
      <c r="AC77" s="147"/>
      <c r="AD77" s="147"/>
      <c r="AE77" s="147"/>
      <c r="AF77" s="147"/>
      <c r="AG77" s="147" t="s">
        <v>133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3" x14ac:dyDescent="0.2">
      <c r="A78" s="154"/>
      <c r="B78" s="155"/>
      <c r="C78" s="190" t="s">
        <v>185</v>
      </c>
      <c r="D78" s="162"/>
      <c r="E78" s="163">
        <v>43.357500000000002</v>
      </c>
      <c r="F78" s="157"/>
      <c r="G78" s="157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7"/>
      <c r="AA78" s="147"/>
      <c r="AB78" s="147"/>
      <c r="AC78" s="147"/>
      <c r="AD78" s="147"/>
      <c r="AE78" s="147"/>
      <c r="AF78" s="147"/>
      <c r="AG78" s="147" t="s">
        <v>133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3" x14ac:dyDescent="0.2">
      <c r="A79" s="154"/>
      <c r="B79" s="155"/>
      <c r="C79" s="190" t="s">
        <v>186</v>
      </c>
      <c r="D79" s="162"/>
      <c r="E79" s="163">
        <v>43.357500000000002</v>
      </c>
      <c r="F79" s="157"/>
      <c r="G79" s="1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7"/>
      <c r="AA79" s="147"/>
      <c r="AB79" s="147"/>
      <c r="AC79" s="147"/>
      <c r="AD79" s="147"/>
      <c r="AE79" s="147"/>
      <c r="AF79" s="147"/>
      <c r="AG79" s="147" t="s">
        <v>133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2">
      <c r="A80" s="154"/>
      <c r="B80" s="155"/>
      <c r="C80" s="190" t="s">
        <v>187</v>
      </c>
      <c r="D80" s="162"/>
      <c r="E80" s="163">
        <v>64.421250000000001</v>
      </c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133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3" x14ac:dyDescent="0.2">
      <c r="A81" s="154"/>
      <c r="B81" s="155"/>
      <c r="C81" s="190" t="s">
        <v>188</v>
      </c>
      <c r="D81" s="162"/>
      <c r="E81" s="163">
        <v>64.421250000000001</v>
      </c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7"/>
      <c r="AA81" s="147"/>
      <c r="AB81" s="147"/>
      <c r="AC81" s="147"/>
      <c r="AD81" s="147"/>
      <c r="AE81" s="147"/>
      <c r="AF81" s="147"/>
      <c r="AG81" s="147" t="s">
        <v>133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 x14ac:dyDescent="0.2">
      <c r="A82" s="154"/>
      <c r="B82" s="155"/>
      <c r="C82" s="190" t="s">
        <v>189</v>
      </c>
      <c r="D82" s="162"/>
      <c r="E82" s="163">
        <v>-75.86</v>
      </c>
      <c r="F82" s="157"/>
      <c r="G82" s="157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133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">
      <c r="A83" s="154"/>
      <c r="B83" s="155"/>
      <c r="C83" s="192" t="s">
        <v>173</v>
      </c>
      <c r="D83" s="164"/>
      <c r="E83" s="165">
        <v>139.69749999999999</v>
      </c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133</v>
      </c>
      <c r="AH83" s="147">
        <v>1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3" x14ac:dyDescent="0.2">
      <c r="A84" s="154"/>
      <c r="B84" s="155"/>
      <c r="C84" s="190" t="s">
        <v>190</v>
      </c>
      <c r="D84" s="162"/>
      <c r="E84" s="163">
        <v>4</v>
      </c>
      <c r="F84" s="157"/>
      <c r="G84" s="157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7"/>
      <c r="AA84" s="147"/>
      <c r="AB84" s="147"/>
      <c r="AC84" s="147"/>
      <c r="AD84" s="147"/>
      <c r="AE84" s="147"/>
      <c r="AF84" s="147"/>
      <c r="AG84" s="147" t="s">
        <v>133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ht="22.5" outlineLevel="1" x14ac:dyDescent="0.2">
      <c r="A85" s="175">
        <v>15</v>
      </c>
      <c r="B85" s="176" t="s">
        <v>191</v>
      </c>
      <c r="C85" s="189" t="s">
        <v>192</v>
      </c>
      <c r="D85" s="177" t="s">
        <v>166</v>
      </c>
      <c r="E85" s="178">
        <v>22.63</v>
      </c>
      <c r="F85" s="179"/>
      <c r="G85" s="180">
        <f>ROUND(E85*F85,2)</f>
        <v>0</v>
      </c>
      <c r="H85" s="158"/>
      <c r="I85" s="157">
        <f>ROUND(E85*H85,2)</f>
        <v>0</v>
      </c>
      <c r="J85" s="158"/>
      <c r="K85" s="157">
        <f>ROUND(E85*J85,2)</f>
        <v>0</v>
      </c>
      <c r="L85" s="157">
        <v>21</v>
      </c>
      <c r="M85" s="157">
        <f>G85*(1+L85/100)</f>
        <v>0</v>
      </c>
      <c r="N85" s="156">
        <v>4.8719999999999999E-2</v>
      </c>
      <c r="O85" s="156">
        <f>ROUND(E85*N85,2)</f>
        <v>1.1000000000000001</v>
      </c>
      <c r="P85" s="156">
        <v>0</v>
      </c>
      <c r="Q85" s="156">
        <f>ROUND(E85*P85,2)</f>
        <v>0</v>
      </c>
      <c r="R85" s="157"/>
      <c r="S85" s="157" t="s">
        <v>167</v>
      </c>
      <c r="T85" s="157" t="s">
        <v>167</v>
      </c>
      <c r="U85" s="157">
        <v>0.54200000000000004</v>
      </c>
      <c r="V85" s="157">
        <f>ROUND(E85*U85,2)</f>
        <v>12.27</v>
      </c>
      <c r="W85" s="157"/>
      <c r="X85" s="157" t="s">
        <v>127</v>
      </c>
      <c r="Y85" s="157" t="s">
        <v>128</v>
      </c>
      <c r="Z85" s="147"/>
      <c r="AA85" s="147"/>
      <c r="AB85" s="147"/>
      <c r="AC85" s="147"/>
      <c r="AD85" s="147"/>
      <c r="AE85" s="147"/>
      <c r="AF85" s="147"/>
      <c r="AG85" s="147" t="s">
        <v>129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2" x14ac:dyDescent="0.2">
      <c r="A86" s="154"/>
      <c r="B86" s="155"/>
      <c r="C86" s="190" t="s">
        <v>193</v>
      </c>
      <c r="D86" s="162"/>
      <c r="E86" s="163">
        <v>4.8574999999999999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133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 x14ac:dyDescent="0.2">
      <c r="A87" s="154"/>
      <c r="B87" s="155"/>
      <c r="C87" s="190" t="s">
        <v>194</v>
      </c>
      <c r="D87" s="162"/>
      <c r="E87" s="163">
        <v>4.8574999999999999</v>
      </c>
      <c r="F87" s="157"/>
      <c r="G87" s="157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7"/>
      <c r="AA87" s="147"/>
      <c r="AB87" s="147"/>
      <c r="AC87" s="147"/>
      <c r="AD87" s="147"/>
      <c r="AE87" s="147"/>
      <c r="AF87" s="147"/>
      <c r="AG87" s="147" t="s">
        <v>133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3" x14ac:dyDescent="0.2">
      <c r="A88" s="154"/>
      <c r="B88" s="155"/>
      <c r="C88" s="190" t="s">
        <v>195</v>
      </c>
      <c r="D88" s="162"/>
      <c r="E88" s="163">
        <v>6.4574999999999996</v>
      </c>
      <c r="F88" s="157"/>
      <c r="G88" s="157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133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3" x14ac:dyDescent="0.2">
      <c r="A89" s="154"/>
      <c r="B89" s="155"/>
      <c r="C89" s="190" t="s">
        <v>196</v>
      </c>
      <c r="D89" s="162"/>
      <c r="E89" s="163">
        <v>6.4574999999999996</v>
      </c>
      <c r="F89" s="157"/>
      <c r="G89" s="157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7"/>
      <c r="AA89" s="147"/>
      <c r="AB89" s="147"/>
      <c r="AC89" s="147"/>
      <c r="AD89" s="147"/>
      <c r="AE89" s="147"/>
      <c r="AF89" s="147"/>
      <c r="AG89" s="147" t="s">
        <v>133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75">
        <v>16</v>
      </c>
      <c r="B90" s="176" t="s">
        <v>197</v>
      </c>
      <c r="C90" s="189" t="s">
        <v>198</v>
      </c>
      <c r="D90" s="177" t="s">
        <v>166</v>
      </c>
      <c r="E90" s="178">
        <v>239.98750000000001</v>
      </c>
      <c r="F90" s="179"/>
      <c r="G90" s="180">
        <f>ROUND(E90*F90,2)</f>
        <v>0</v>
      </c>
      <c r="H90" s="158"/>
      <c r="I90" s="157">
        <f>ROUND(E90*H90,2)</f>
        <v>0</v>
      </c>
      <c r="J90" s="158"/>
      <c r="K90" s="157">
        <f>ROUND(E90*J90,2)</f>
        <v>0</v>
      </c>
      <c r="L90" s="157">
        <v>21</v>
      </c>
      <c r="M90" s="157">
        <f>G90*(1+L90/100)</f>
        <v>0</v>
      </c>
      <c r="N90" s="156">
        <v>1.155E-2</v>
      </c>
      <c r="O90" s="156">
        <f>ROUND(E90*N90,2)</f>
        <v>2.77</v>
      </c>
      <c r="P90" s="156">
        <v>0</v>
      </c>
      <c r="Q90" s="156">
        <f>ROUND(E90*P90,2)</f>
        <v>0</v>
      </c>
      <c r="R90" s="157"/>
      <c r="S90" s="157" t="s">
        <v>167</v>
      </c>
      <c r="T90" s="157" t="s">
        <v>167</v>
      </c>
      <c r="U90" s="157">
        <v>0.1</v>
      </c>
      <c r="V90" s="157">
        <f>ROUND(E90*U90,2)</f>
        <v>24</v>
      </c>
      <c r="W90" s="157"/>
      <c r="X90" s="157" t="s">
        <v>127</v>
      </c>
      <c r="Y90" s="157" t="s">
        <v>128</v>
      </c>
      <c r="Z90" s="147"/>
      <c r="AA90" s="147"/>
      <c r="AB90" s="147"/>
      <c r="AC90" s="147"/>
      <c r="AD90" s="147"/>
      <c r="AE90" s="147"/>
      <c r="AF90" s="147"/>
      <c r="AG90" s="147" t="s">
        <v>129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2" x14ac:dyDescent="0.2">
      <c r="A91" s="154"/>
      <c r="B91" s="155"/>
      <c r="C91" s="190" t="s">
        <v>177</v>
      </c>
      <c r="D91" s="162"/>
      <c r="E91" s="163">
        <v>17.77</v>
      </c>
      <c r="F91" s="157"/>
      <c r="G91" s="157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7"/>
      <c r="AA91" s="147"/>
      <c r="AB91" s="147"/>
      <c r="AC91" s="147"/>
      <c r="AD91" s="147"/>
      <c r="AE91" s="147"/>
      <c r="AF91" s="147"/>
      <c r="AG91" s="147" t="s">
        <v>133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 x14ac:dyDescent="0.2">
      <c r="A92" s="154"/>
      <c r="B92" s="155"/>
      <c r="C92" s="190" t="s">
        <v>178</v>
      </c>
      <c r="D92" s="162"/>
      <c r="E92" s="163">
        <v>17.77</v>
      </c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133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">
      <c r="A93" s="154"/>
      <c r="B93" s="155"/>
      <c r="C93" s="190" t="s">
        <v>179</v>
      </c>
      <c r="D93" s="162"/>
      <c r="E93" s="163">
        <v>20.16</v>
      </c>
      <c r="F93" s="157"/>
      <c r="G93" s="157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7"/>
      <c r="AA93" s="147"/>
      <c r="AB93" s="147"/>
      <c r="AC93" s="147"/>
      <c r="AD93" s="147"/>
      <c r="AE93" s="147"/>
      <c r="AF93" s="147"/>
      <c r="AG93" s="147" t="s">
        <v>133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 x14ac:dyDescent="0.2">
      <c r="A94" s="154"/>
      <c r="B94" s="155"/>
      <c r="C94" s="190" t="s">
        <v>180</v>
      </c>
      <c r="D94" s="162"/>
      <c r="E94" s="163">
        <v>20.16</v>
      </c>
      <c r="F94" s="157"/>
      <c r="G94" s="157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7"/>
      <c r="AA94" s="147"/>
      <c r="AB94" s="147"/>
      <c r="AC94" s="147"/>
      <c r="AD94" s="147"/>
      <c r="AE94" s="147"/>
      <c r="AF94" s="147"/>
      <c r="AG94" s="147" t="s">
        <v>133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 x14ac:dyDescent="0.2">
      <c r="A95" s="154"/>
      <c r="B95" s="155"/>
      <c r="C95" s="190" t="s">
        <v>181</v>
      </c>
      <c r="D95" s="162"/>
      <c r="E95" s="163">
        <v>1.8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133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 x14ac:dyDescent="0.2">
      <c r="A96" s="154"/>
      <c r="B96" s="155"/>
      <c r="C96" s="192" t="s">
        <v>173</v>
      </c>
      <c r="D96" s="164"/>
      <c r="E96" s="165">
        <v>77.66</v>
      </c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7"/>
      <c r="AA96" s="147"/>
      <c r="AB96" s="147"/>
      <c r="AC96" s="147"/>
      <c r="AD96" s="147"/>
      <c r="AE96" s="147"/>
      <c r="AF96" s="147"/>
      <c r="AG96" s="147" t="s">
        <v>133</v>
      </c>
      <c r="AH96" s="147">
        <v>1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3" x14ac:dyDescent="0.2">
      <c r="A97" s="154"/>
      <c r="B97" s="155"/>
      <c r="C97" s="190" t="s">
        <v>199</v>
      </c>
      <c r="D97" s="162"/>
      <c r="E97" s="163"/>
      <c r="F97" s="157"/>
      <c r="G97" s="157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7"/>
      <c r="AA97" s="147"/>
      <c r="AB97" s="147"/>
      <c r="AC97" s="147"/>
      <c r="AD97" s="147"/>
      <c r="AE97" s="147"/>
      <c r="AF97" s="147"/>
      <c r="AG97" s="147" t="s">
        <v>133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3" x14ac:dyDescent="0.2">
      <c r="A98" s="154"/>
      <c r="B98" s="155"/>
      <c r="C98" s="190" t="s">
        <v>185</v>
      </c>
      <c r="D98" s="162"/>
      <c r="E98" s="163">
        <v>43.357500000000002</v>
      </c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7"/>
      <c r="AA98" s="147"/>
      <c r="AB98" s="147"/>
      <c r="AC98" s="147"/>
      <c r="AD98" s="147"/>
      <c r="AE98" s="147"/>
      <c r="AF98" s="147"/>
      <c r="AG98" s="147" t="s">
        <v>133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3" x14ac:dyDescent="0.2">
      <c r="A99" s="154"/>
      <c r="B99" s="155"/>
      <c r="C99" s="190" t="s">
        <v>186</v>
      </c>
      <c r="D99" s="162"/>
      <c r="E99" s="163">
        <v>43.357500000000002</v>
      </c>
      <c r="F99" s="157"/>
      <c r="G99" s="157"/>
      <c r="H99" s="157"/>
      <c r="I99" s="157"/>
      <c r="J99" s="157"/>
      <c r="K99" s="157"/>
      <c r="L99" s="157"/>
      <c r="M99" s="157"/>
      <c r="N99" s="156"/>
      <c r="O99" s="156"/>
      <c r="P99" s="156"/>
      <c r="Q99" s="156"/>
      <c r="R99" s="157"/>
      <c r="S99" s="157"/>
      <c r="T99" s="157"/>
      <c r="U99" s="157"/>
      <c r="V99" s="157"/>
      <c r="W99" s="157"/>
      <c r="X99" s="157"/>
      <c r="Y99" s="157"/>
      <c r="Z99" s="147"/>
      <c r="AA99" s="147"/>
      <c r="AB99" s="147"/>
      <c r="AC99" s="147"/>
      <c r="AD99" s="147"/>
      <c r="AE99" s="147"/>
      <c r="AF99" s="147"/>
      <c r="AG99" s="147" t="s">
        <v>133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3" x14ac:dyDescent="0.2">
      <c r="A100" s="154"/>
      <c r="B100" s="155"/>
      <c r="C100" s="190" t="s">
        <v>187</v>
      </c>
      <c r="D100" s="162"/>
      <c r="E100" s="163">
        <v>64.421250000000001</v>
      </c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133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3" x14ac:dyDescent="0.2">
      <c r="A101" s="154"/>
      <c r="B101" s="155"/>
      <c r="C101" s="190" t="s">
        <v>188</v>
      </c>
      <c r="D101" s="162"/>
      <c r="E101" s="163">
        <v>64.421250000000001</v>
      </c>
      <c r="F101" s="157"/>
      <c r="G101" s="157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57"/>
      <c r="Z101" s="147"/>
      <c r="AA101" s="147"/>
      <c r="AB101" s="147"/>
      <c r="AC101" s="147"/>
      <c r="AD101" s="147"/>
      <c r="AE101" s="147"/>
      <c r="AF101" s="147"/>
      <c r="AG101" s="147" t="s">
        <v>133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3" x14ac:dyDescent="0.2">
      <c r="A102" s="154"/>
      <c r="B102" s="155"/>
      <c r="C102" s="190" t="s">
        <v>189</v>
      </c>
      <c r="D102" s="162"/>
      <c r="E102" s="163">
        <v>-75.86</v>
      </c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133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">
      <c r="A103" s="154"/>
      <c r="B103" s="155"/>
      <c r="C103" s="192" t="s">
        <v>173</v>
      </c>
      <c r="D103" s="164"/>
      <c r="E103" s="165">
        <v>139.69749999999999</v>
      </c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7"/>
      <c r="AA103" s="147"/>
      <c r="AB103" s="147"/>
      <c r="AC103" s="147"/>
      <c r="AD103" s="147"/>
      <c r="AE103" s="147"/>
      <c r="AF103" s="147"/>
      <c r="AG103" s="147" t="s">
        <v>133</v>
      </c>
      <c r="AH103" s="147">
        <v>1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2">
      <c r="A104" s="154"/>
      <c r="B104" s="155"/>
      <c r="C104" s="190" t="s">
        <v>193</v>
      </c>
      <c r="D104" s="162"/>
      <c r="E104" s="163">
        <v>4.8574999999999999</v>
      </c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7"/>
      <c r="AA104" s="147"/>
      <c r="AB104" s="147"/>
      <c r="AC104" s="147"/>
      <c r="AD104" s="147"/>
      <c r="AE104" s="147"/>
      <c r="AF104" s="147"/>
      <c r="AG104" s="147" t="s">
        <v>133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3" x14ac:dyDescent="0.2">
      <c r="A105" s="154"/>
      <c r="B105" s="155"/>
      <c r="C105" s="190" t="s">
        <v>194</v>
      </c>
      <c r="D105" s="162"/>
      <c r="E105" s="163">
        <v>4.8574999999999999</v>
      </c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7"/>
      <c r="AA105" s="147"/>
      <c r="AB105" s="147"/>
      <c r="AC105" s="147"/>
      <c r="AD105" s="147"/>
      <c r="AE105" s="147"/>
      <c r="AF105" s="147"/>
      <c r="AG105" s="147" t="s">
        <v>133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">
      <c r="A106" s="154"/>
      <c r="B106" s="155"/>
      <c r="C106" s="190" t="s">
        <v>195</v>
      </c>
      <c r="D106" s="162"/>
      <c r="E106" s="163">
        <v>6.4574999999999996</v>
      </c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133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">
      <c r="A107" s="154"/>
      <c r="B107" s="155"/>
      <c r="C107" s="190" t="s">
        <v>196</v>
      </c>
      <c r="D107" s="162"/>
      <c r="E107" s="163">
        <v>6.4574999999999996</v>
      </c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7"/>
      <c r="AA107" s="147"/>
      <c r="AB107" s="147"/>
      <c r="AC107" s="147"/>
      <c r="AD107" s="147"/>
      <c r="AE107" s="147"/>
      <c r="AF107" s="147"/>
      <c r="AG107" s="147" t="s">
        <v>133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75">
        <v>17</v>
      </c>
      <c r="B108" s="176" t="s">
        <v>200</v>
      </c>
      <c r="C108" s="189" t="s">
        <v>201</v>
      </c>
      <c r="D108" s="177" t="s">
        <v>166</v>
      </c>
      <c r="E108" s="178">
        <v>43.7</v>
      </c>
      <c r="F108" s="179"/>
      <c r="G108" s="180">
        <f>ROUND(E108*F108,2)</f>
        <v>0</v>
      </c>
      <c r="H108" s="158"/>
      <c r="I108" s="157">
        <f>ROUND(E108*H108,2)</f>
        <v>0</v>
      </c>
      <c r="J108" s="158"/>
      <c r="K108" s="157">
        <f>ROUND(E108*J108,2)</f>
        <v>0</v>
      </c>
      <c r="L108" s="157">
        <v>21</v>
      </c>
      <c r="M108" s="157">
        <f>G108*(1+L108/100)</f>
        <v>0</v>
      </c>
      <c r="N108" s="156">
        <v>6.0000000000000002E-5</v>
      </c>
      <c r="O108" s="156">
        <f>ROUND(E108*N108,2)</f>
        <v>0</v>
      </c>
      <c r="P108" s="156">
        <v>0</v>
      </c>
      <c r="Q108" s="156">
        <f>ROUND(E108*P108,2)</f>
        <v>0</v>
      </c>
      <c r="R108" s="157"/>
      <c r="S108" s="157" t="s">
        <v>167</v>
      </c>
      <c r="T108" s="157" t="s">
        <v>167</v>
      </c>
      <c r="U108" s="157">
        <v>6.83E-2</v>
      </c>
      <c r="V108" s="157">
        <f>ROUND(E108*U108,2)</f>
        <v>2.98</v>
      </c>
      <c r="W108" s="157"/>
      <c r="X108" s="157" t="s">
        <v>127</v>
      </c>
      <c r="Y108" s="157" t="s">
        <v>128</v>
      </c>
      <c r="Z108" s="147"/>
      <c r="AA108" s="147"/>
      <c r="AB108" s="147"/>
      <c r="AC108" s="147"/>
      <c r="AD108" s="147"/>
      <c r="AE108" s="147"/>
      <c r="AF108" s="147"/>
      <c r="AG108" s="147" t="s">
        <v>129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2" x14ac:dyDescent="0.2">
      <c r="A109" s="154"/>
      <c r="B109" s="155"/>
      <c r="C109" s="190" t="s">
        <v>168</v>
      </c>
      <c r="D109" s="162"/>
      <c r="E109" s="163"/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7"/>
      <c r="AA109" s="147"/>
      <c r="AB109" s="147"/>
      <c r="AC109" s="147"/>
      <c r="AD109" s="147"/>
      <c r="AE109" s="147"/>
      <c r="AF109" s="147"/>
      <c r="AG109" s="147" t="s">
        <v>133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3" x14ac:dyDescent="0.2">
      <c r="A110" s="154"/>
      <c r="B110" s="155"/>
      <c r="C110" s="190" t="s">
        <v>169</v>
      </c>
      <c r="D110" s="162"/>
      <c r="E110" s="163">
        <v>9.34</v>
      </c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7"/>
      <c r="AA110" s="147"/>
      <c r="AB110" s="147"/>
      <c r="AC110" s="147"/>
      <c r="AD110" s="147"/>
      <c r="AE110" s="147"/>
      <c r="AF110" s="147"/>
      <c r="AG110" s="147" t="s">
        <v>133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3" x14ac:dyDescent="0.2">
      <c r="A111" s="154"/>
      <c r="B111" s="155"/>
      <c r="C111" s="190" t="s">
        <v>170</v>
      </c>
      <c r="D111" s="162"/>
      <c r="E111" s="163">
        <v>9.34</v>
      </c>
      <c r="F111" s="157"/>
      <c r="G111" s="157"/>
      <c r="H111" s="157"/>
      <c r="I111" s="157"/>
      <c r="J111" s="157"/>
      <c r="K111" s="157"/>
      <c r="L111" s="157"/>
      <c r="M111" s="157"/>
      <c r="N111" s="156"/>
      <c r="O111" s="156"/>
      <c r="P111" s="156"/>
      <c r="Q111" s="156"/>
      <c r="R111" s="157"/>
      <c r="S111" s="157"/>
      <c r="T111" s="157"/>
      <c r="U111" s="157"/>
      <c r="V111" s="157"/>
      <c r="W111" s="157"/>
      <c r="X111" s="157"/>
      <c r="Y111" s="157"/>
      <c r="Z111" s="147"/>
      <c r="AA111" s="147"/>
      <c r="AB111" s="147"/>
      <c r="AC111" s="147"/>
      <c r="AD111" s="147"/>
      <c r="AE111" s="147"/>
      <c r="AF111" s="147"/>
      <c r="AG111" s="147" t="s">
        <v>133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3" x14ac:dyDescent="0.2">
      <c r="A112" s="154"/>
      <c r="B112" s="155"/>
      <c r="C112" s="190" t="s">
        <v>171</v>
      </c>
      <c r="D112" s="162"/>
      <c r="E112" s="163">
        <v>12.51</v>
      </c>
      <c r="F112" s="157"/>
      <c r="G112" s="157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7"/>
      <c r="AA112" s="147"/>
      <c r="AB112" s="147"/>
      <c r="AC112" s="147"/>
      <c r="AD112" s="147"/>
      <c r="AE112" s="147"/>
      <c r="AF112" s="147"/>
      <c r="AG112" s="147" t="s">
        <v>133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 x14ac:dyDescent="0.2">
      <c r="A113" s="154"/>
      <c r="B113" s="155"/>
      <c r="C113" s="190" t="s">
        <v>172</v>
      </c>
      <c r="D113" s="162"/>
      <c r="E113" s="163">
        <v>12.51</v>
      </c>
      <c r="F113" s="157"/>
      <c r="G113" s="157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7"/>
      <c r="AA113" s="147"/>
      <c r="AB113" s="147"/>
      <c r="AC113" s="147"/>
      <c r="AD113" s="147"/>
      <c r="AE113" s="147"/>
      <c r="AF113" s="147"/>
      <c r="AG113" s="147" t="s">
        <v>133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3" x14ac:dyDescent="0.2">
      <c r="A114" s="154"/>
      <c r="B114" s="155"/>
      <c r="C114" s="192" t="s">
        <v>173</v>
      </c>
      <c r="D114" s="164"/>
      <c r="E114" s="165">
        <v>43.7</v>
      </c>
      <c r="F114" s="157"/>
      <c r="G114" s="157"/>
      <c r="H114" s="157"/>
      <c r="I114" s="157"/>
      <c r="J114" s="157"/>
      <c r="K114" s="157"/>
      <c r="L114" s="157"/>
      <c r="M114" s="157"/>
      <c r="N114" s="156"/>
      <c r="O114" s="156"/>
      <c r="P114" s="156"/>
      <c r="Q114" s="156"/>
      <c r="R114" s="157"/>
      <c r="S114" s="157"/>
      <c r="T114" s="157"/>
      <c r="U114" s="157"/>
      <c r="V114" s="157"/>
      <c r="W114" s="157"/>
      <c r="X114" s="157"/>
      <c r="Y114" s="157"/>
      <c r="Z114" s="147"/>
      <c r="AA114" s="147"/>
      <c r="AB114" s="147"/>
      <c r="AC114" s="147"/>
      <c r="AD114" s="147"/>
      <c r="AE114" s="147"/>
      <c r="AF114" s="147"/>
      <c r="AG114" s="147" t="s">
        <v>133</v>
      </c>
      <c r="AH114" s="147">
        <v>1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75">
        <v>18</v>
      </c>
      <c r="B115" s="176" t="s">
        <v>202</v>
      </c>
      <c r="C115" s="189" t="s">
        <v>203</v>
      </c>
      <c r="D115" s="177" t="s">
        <v>166</v>
      </c>
      <c r="E115" s="178">
        <v>31.8</v>
      </c>
      <c r="F115" s="179"/>
      <c r="G115" s="180">
        <f>ROUND(E115*F115,2)</f>
        <v>0</v>
      </c>
      <c r="H115" s="158"/>
      <c r="I115" s="157">
        <f>ROUND(E115*H115,2)</f>
        <v>0</v>
      </c>
      <c r="J115" s="158"/>
      <c r="K115" s="157">
        <f>ROUND(E115*J115,2)</f>
        <v>0</v>
      </c>
      <c r="L115" s="157">
        <v>21</v>
      </c>
      <c r="M115" s="157">
        <f>G115*(1+L115/100)</f>
        <v>0</v>
      </c>
      <c r="N115" s="156">
        <v>4.0000000000000003E-5</v>
      </c>
      <c r="O115" s="156">
        <f>ROUND(E115*N115,2)</f>
        <v>0</v>
      </c>
      <c r="P115" s="156">
        <v>0</v>
      </c>
      <c r="Q115" s="156">
        <f>ROUND(E115*P115,2)</f>
        <v>0</v>
      </c>
      <c r="R115" s="157"/>
      <c r="S115" s="157" t="s">
        <v>167</v>
      </c>
      <c r="T115" s="157" t="s">
        <v>167</v>
      </c>
      <c r="U115" s="157">
        <v>7.8E-2</v>
      </c>
      <c r="V115" s="157">
        <f>ROUND(E115*U115,2)</f>
        <v>2.48</v>
      </c>
      <c r="W115" s="157"/>
      <c r="X115" s="157" t="s">
        <v>127</v>
      </c>
      <c r="Y115" s="157" t="s">
        <v>128</v>
      </c>
      <c r="Z115" s="147"/>
      <c r="AA115" s="147"/>
      <c r="AB115" s="147"/>
      <c r="AC115" s="147"/>
      <c r="AD115" s="147"/>
      <c r="AE115" s="147"/>
      <c r="AF115" s="147"/>
      <c r="AG115" s="147" t="s">
        <v>129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2" x14ac:dyDescent="0.2">
      <c r="A116" s="154"/>
      <c r="B116" s="155"/>
      <c r="C116" s="190" t="s">
        <v>204</v>
      </c>
      <c r="D116" s="162"/>
      <c r="E116" s="163">
        <v>13.1</v>
      </c>
      <c r="F116" s="157"/>
      <c r="G116" s="157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57"/>
      <c r="Z116" s="147"/>
      <c r="AA116" s="147"/>
      <c r="AB116" s="147"/>
      <c r="AC116" s="147"/>
      <c r="AD116" s="147"/>
      <c r="AE116" s="147"/>
      <c r="AF116" s="147"/>
      <c r="AG116" s="147" t="s">
        <v>133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3" x14ac:dyDescent="0.2">
      <c r="A117" s="154"/>
      <c r="B117" s="155"/>
      <c r="C117" s="190" t="s">
        <v>205</v>
      </c>
      <c r="D117" s="162"/>
      <c r="E117" s="163">
        <v>18.7</v>
      </c>
      <c r="F117" s="157"/>
      <c r="G117" s="157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7"/>
      <c r="AA117" s="147"/>
      <c r="AB117" s="147"/>
      <c r="AC117" s="147"/>
      <c r="AD117" s="147"/>
      <c r="AE117" s="147"/>
      <c r="AF117" s="147"/>
      <c r="AG117" s="147" t="s">
        <v>133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x14ac:dyDescent="0.2">
      <c r="A118" s="168" t="s">
        <v>120</v>
      </c>
      <c r="B118" s="169" t="s">
        <v>60</v>
      </c>
      <c r="C118" s="188" t="s">
        <v>61</v>
      </c>
      <c r="D118" s="170"/>
      <c r="E118" s="171"/>
      <c r="F118" s="172"/>
      <c r="G118" s="173">
        <f>SUMIF(AG119:AG133,"&lt;&gt;NOR",G119:G133)</f>
        <v>0</v>
      </c>
      <c r="H118" s="167"/>
      <c r="I118" s="167">
        <f>SUM(I119:I133)</f>
        <v>0</v>
      </c>
      <c r="J118" s="167"/>
      <c r="K118" s="167">
        <f>SUM(K119:K133)</f>
        <v>0</v>
      </c>
      <c r="L118" s="167"/>
      <c r="M118" s="167">
        <f>SUM(M119:M133)</f>
        <v>0</v>
      </c>
      <c r="N118" s="166"/>
      <c r="O118" s="166">
        <f>SUM(O119:O133)</f>
        <v>6.17</v>
      </c>
      <c r="P118" s="166"/>
      <c r="Q118" s="166">
        <f>SUM(Q119:Q133)</f>
        <v>0</v>
      </c>
      <c r="R118" s="167"/>
      <c r="S118" s="167"/>
      <c r="T118" s="167"/>
      <c r="U118" s="167"/>
      <c r="V118" s="167">
        <f>SUM(V119:V133)</f>
        <v>35.92</v>
      </c>
      <c r="W118" s="167"/>
      <c r="X118" s="167"/>
      <c r="Y118" s="167"/>
      <c r="AG118" t="s">
        <v>121</v>
      </c>
    </row>
    <row r="119" spans="1:60" outlineLevel="1" x14ac:dyDescent="0.2">
      <c r="A119" s="175">
        <v>19</v>
      </c>
      <c r="B119" s="176" t="s">
        <v>206</v>
      </c>
      <c r="C119" s="189" t="s">
        <v>207</v>
      </c>
      <c r="D119" s="177" t="s">
        <v>166</v>
      </c>
      <c r="E119" s="178">
        <v>43.7</v>
      </c>
      <c r="F119" s="179"/>
      <c r="G119" s="180">
        <f>ROUND(E119*F119,2)</f>
        <v>0</v>
      </c>
      <c r="H119" s="158"/>
      <c r="I119" s="157">
        <f>ROUND(E119*H119,2)</f>
        <v>0</v>
      </c>
      <c r="J119" s="158"/>
      <c r="K119" s="157">
        <f>ROUND(E119*J119,2)</f>
        <v>0</v>
      </c>
      <c r="L119" s="157">
        <v>21</v>
      </c>
      <c r="M119" s="157">
        <f>G119*(1+L119/100)</f>
        <v>0</v>
      </c>
      <c r="N119" s="156">
        <v>2.1000000000000001E-4</v>
      </c>
      <c r="O119" s="156">
        <f>ROUND(E119*N119,2)</f>
        <v>0.01</v>
      </c>
      <c r="P119" s="156">
        <v>0</v>
      </c>
      <c r="Q119" s="156">
        <f>ROUND(E119*P119,2)</f>
        <v>0</v>
      </c>
      <c r="R119" s="157"/>
      <c r="S119" s="157" t="s">
        <v>167</v>
      </c>
      <c r="T119" s="157" t="s">
        <v>167</v>
      </c>
      <c r="U119" s="157">
        <v>0.09</v>
      </c>
      <c r="V119" s="157">
        <f>ROUND(E119*U119,2)</f>
        <v>3.93</v>
      </c>
      <c r="W119" s="157"/>
      <c r="X119" s="157" t="s">
        <v>127</v>
      </c>
      <c r="Y119" s="157" t="s">
        <v>128</v>
      </c>
      <c r="Z119" s="147"/>
      <c r="AA119" s="147"/>
      <c r="AB119" s="147"/>
      <c r="AC119" s="147"/>
      <c r="AD119" s="147"/>
      <c r="AE119" s="147"/>
      <c r="AF119" s="147"/>
      <c r="AG119" s="147" t="s">
        <v>129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2" x14ac:dyDescent="0.2">
      <c r="A120" s="154"/>
      <c r="B120" s="155"/>
      <c r="C120" s="190" t="s">
        <v>170</v>
      </c>
      <c r="D120" s="162"/>
      <c r="E120" s="163">
        <v>9.34</v>
      </c>
      <c r="F120" s="157"/>
      <c r="G120" s="157"/>
      <c r="H120" s="157"/>
      <c r="I120" s="157"/>
      <c r="J120" s="157"/>
      <c r="K120" s="157"/>
      <c r="L120" s="157"/>
      <c r="M120" s="157"/>
      <c r="N120" s="156"/>
      <c r="O120" s="156"/>
      <c r="P120" s="156"/>
      <c r="Q120" s="156"/>
      <c r="R120" s="157"/>
      <c r="S120" s="157"/>
      <c r="T120" s="157"/>
      <c r="U120" s="157"/>
      <c r="V120" s="157"/>
      <c r="W120" s="157"/>
      <c r="X120" s="157"/>
      <c r="Y120" s="157"/>
      <c r="Z120" s="147"/>
      <c r="AA120" s="147"/>
      <c r="AB120" s="147"/>
      <c r="AC120" s="147"/>
      <c r="AD120" s="147"/>
      <c r="AE120" s="147"/>
      <c r="AF120" s="147"/>
      <c r="AG120" s="147" t="s">
        <v>133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3" x14ac:dyDescent="0.2">
      <c r="A121" s="154"/>
      <c r="B121" s="155"/>
      <c r="C121" s="190" t="s">
        <v>169</v>
      </c>
      <c r="D121" s="162"/>
      <c r="E121" s="163">
        <v>9.34</v>
      </c>
      <c r="F121" s="157"/>
      <c r="G121" s="15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7"/>
      <c r="AA121" s="147"/>
      <c r="AB121" s="147"/>
      <c r="AC121" s="147"/>
      <c r="AD121" s="147"/>
      <c r="AE121" s="147"/>
      <c r="AF121" s="147"/>
      <c r="AG121" s="147" t="s">
        <v>133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3" x14ac:dyDescent="0.2">
      <c r="A122" s="154"/>
      <c r="B122" s="155"/>
      <c r="C122" s="190" t="s">
        <v>172</v>
      </c>
      <c r="D122" s="162"/>
      <c r="E122" s="163">
        <v>12.51</v>
      </c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7"/>
      <c r="AA122" s="147"/>
      <c r="AB122" s="147"/>
      <c r="AC122" s="147"/>
      <c r="AD122" s="147"/>
      <c r="AE122" s="147"/>
      <c r="AF122" s="147"/>
      <c r="AG122" s="147" t="s">
        <v>133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3" x14ac:dyDescent="0.2">
      <c r="A123" s="154"/>
      <c r="B123" s="155"/>
      <c r="C123" s="190" t="s">
        <v>171</v>
      </c>
      <c r="D123" s="162"/>
      <c r="E123" s="163">
        <v>12.51</v>
      </c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7"/>
      <c r="AA123" s="147"/>
      <c r="AB123" s="147"/>
      <c r="AC123" s="147"/>
      <c r="AD123" s="147"/>
      <c r="AE123" s="147"/>
      <c r="AF123" s="147"/>
      <c r="AG123" s="147" t="s">
        <v>133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75">
        <v>20</v>
      </c>
      <c r="B124" s="176" t="s">
        <v>208</v>
      </c>
      <c r="C124" s="189" t="s">
        <v>209</v>
      </c>
      <c r="D124" s="177" t="s">
        <v>166</v>
      </c>
      <c r="E124" s="178">
        <v>43.7</v>
      </c>
      <c r="F124" s="179"/>
      <c r="G124" s="180">
        <f>ROUND(E124*F124,2)</f>
        <v>0</v>
      </c>
      <c r="H124" s="158"/>
      <c r="I124" s="157">
        <f>ROUND(E124*H124,2)</f>
        <v>0</v>
      </c>
      <c r="J124" s="158"/>
      <c r="K124" s="157">
        <f>ROUND(E124*J124,2)</f>
        <v>0</v>
      </c>
      <c r="L124" s="157">
        <v>21</v>
      </c>
      <c r="M124" s="157">
        <f>G124*(1+L124/100)</f>
        <v>0</v>
      </c>
      <c r="N124" s="156">
        <v>1.7850000000000001E-2</v>
      </c>
      <c r="O124" s="156">
        <f>ROUND(E124*N124,2)</f>
        <v>0.78</v>
      </c>
      <c r="P124" s="156">
        <v>0</v>
      </c>
      <c r="Q124" s="156">
        <f>ROUND(E124*P124,2)</f>
        <v>0</v>
      </c>
      <c r="R124" s="157"/>
      <c r="S124" s="157" t="s">
        <v>167</v>
      </c>
      <c r="T124" s="157" t="s">
        <v>167</v>
      </c>
      <c r="U124" s="157">
        <v>0.28199999999999997</v>
      </c>
      <c r="V124" s="157">
        <f>ROUND(E124*U124,2)</f>
        <v>12.32</v>
      </c>
      <c r="W124" s="157"/>
      <c r="X124" s="157" t="s">
        <v>127</v>
      </c>
      <c r="Y124" s="157" t="s">
        <v>128</v>
      </c>
      <c r="Z124" s="147"/>
      <c r="AA124" s="147"/>
      <c r="AB124" s="147"/>
      <c r="AC124" s="147"/>
      <c r="AD124" s="147"/>
      <c r="AE124" s="147"/>
      <c r="AF124" s="147"/>
      <c r="AG124" s="147" t="s">
        <v>129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2" x14ac:dyDescent="0.2">
      <c r="A125" s="154"/>
      <c r="B125" s="155"/>
      <c r="C125" s="190" t="s">
        <v>170</v>
      </c>
      <c r="D125" s="162"/>
      <c r="E125" s="163">
        <v>9.34</v>
      </c>
      <c r="F125" s="157"/>
      <c r="G125" s="15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7"/>
      <c r="AA125" s="147"/>
      <c r="AB125" s="147"/>
      <c r="AC125" s="147"/>
      <c r="AD125" s="147"/>
      <c r="AE125" s="147"/>
      <c r="AF125" s="147"/>
      <c r="AG125" s="147" t="s">
        <v>133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3" x14ac:dyDescent="0.2">
      <c r="A126" s="154"/>
      <c r="B126" s="155"/>
      <c r="C126" s="190" t="s">
        <v>169</v>
      </c>
      <c r="D126" s="162"/>
      <c r="E126" s="163">
        <v>9.34</v>
      </c>
      <c r="F126" s="157"/>
      <c r="G126" s="157"/>
      <c r="H126" s="157"/>
      <c r="I126" s="157"/>
      <c r="J126" s="157"/>
      <c r="K126" s="157"/>
      <c r="L126" s="157"/>
      <c r="M126" s="157"/>
      <c r="N126" s="156"/>
      <c r="O126" s="156"/>
      <c r="P126" s="156"/>
      <c r="Q126" s="156"/>
      <c r="R126" s="157"/>
      <c r="S126" s="157"/>
      <c r="T126" s="157"/>
      <c r="U126" s="157"/>
      <c r="V126" s="157"/>
      <c r="W126" s="157"/>
      <c r="X126" s="157"/>
      <c r="Y126" s="157"/>
      <c r="Z126" s="147"/>
      <c r="AA126" s="147"/>
      <c r="AB126" s="147"/>
      <c r="AC126" s="147"/>
      <c r="AD126" s="147"/>
      <c r="AE126" s="147"/>
      <c r="AF126" s="147"/>
      <c r="AG126" s="147" t="s">
        <v>133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3" x14ac:dyDescent="0.2">
      <c r="A127" s="154"/>
      <c r="B127" s="155"/>
      <c r="C127" s="190" t="s">
        <v>172</v>
      </c>
      <c r="D127" s="162"/>
      <c r="E127" s="163">
        <v>12.51</v>
      </c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133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3" x14ac:dyDescent="0.2">
      <c r="A128" s="154"/>
      <c r="B128" s="155"/>
      <c r="C128" s="190" t="s">
        <v>171</v>
      </c>
      <c r="D128" s="162"/>
      <c r="E128" s="163">
        <v>12.51</v>
      </c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133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75">
        <v>21</v>
      </c>
      <c r="B129" s="176" t="s">
        <v>210</v>
      </c>
      <c r="C129" s="189" t="s">
        <v>211</v>
      </c>
      <c r="D129" s="177" t="s">
        <v>166</v>
      </c>
      <c r="E129" s="178">
        <v>43.7</v>
      </c>
      <c r="F129" s="179"/>
      <c r="G129" s="180">
        <f>ROUND(E129*F129,2)</f>
        <v>0</v>
      </c>
      <c r="H129" s="158"/>
      <c r="I129" s="157">
        <f>ROUND(E129*H129,2)</f>
        <v>0</v>
      </c>
      <c r="J129" s="158"/>
      <c r="K129" s="157">
        <f>ROUND(E129*J129,2)</f>
        <v>0</v>
      </c>
      <c r="L129" s="157">
        <v>21</v>
      </c>
      <c r="M129" s="157">
        <f>G129*(1+L129/100)</f>
        <v>0</v>
      </c>
      <c r="N129" s="156">
        <v>0.1231</v>
      </c>
      <c r="O129" s="156">
        <f>ROUND(E129*N129,2)</f>
        <v>5.38</v>
      </c>
      <c r="P129" s="156">
        <v>0</v>
      </c>
      <c r="Q129" s="156">
        <f>ROUND(E129*P129,2)</f>
        <v>0</v>
      </c>
      <c r="R129" s="157"/>
      <c r="S129" s="157" t="s">
        <v>167</v>
      </c>
      <c r="T129" s="157" t="s">
        <v>167</v>
      </c>
      <c r="U129" s="157">
        <v>0.45</v>
      </c>
      <c r="V129" s="157">
        <f>ROUND(E129*U129,2)</f>
        <v>19.670000000000002</v>
      </c>
      <c r="W129" s="157"/>
      <c r="X129" s="157" t="s">
        <v>127</v>
      </c>
      <c r="Y129" s="157" t="s">
        <v>128</v>
      </c>
      <c r="Z129" s="147"/>
      <c r="AA129" s="147"/>
      <c r="AB129" s="147"/>
      <c r="AC129" s="147"/>
      <c r="AD129" s="147"/>
      <c r="AE129" s="147"/>
      <c r="AF129" s="147"/>
      <c r="AG129" s="147" t="s">
        <v>129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2" x14ac:dyDescent="0.2">
      <c r="A130" s="154"/>
      <c r="B130" s="155"/>
      <c r="C130" s="190" t="s">
        <v>170</v>
      </c>
      <c r="D130" s="162"/>
      <c r="E130" s="163">
        <v>9.34</v>
      </c>
      <c r="F130" s="157"/>
      <c r="G130" s="157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7"/>
      <c r="AA130" s="147"/>
      <c r="AB130" s="147"/>
      <c r="AC130" s="147"/>
      <c r="AD130" s="147"/>
      <c r="AE130" s="147"/>
      <c r="AF130" s="147"/>
      <c r="AG130" s="147" t="s">
        <v>133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3" x14ac:dyDescent="0.2">
      <c r="A131" s="154"/>
      <c r="B131" s="155"/>
      <c r="C131" s="190" t="s">
        <v>169</v>
      </c>
      <c r="D131" s="162"/>
      <c r="E131" s="163">
        <v>9.34</v>
      </c>
      <c r="F131" s="157"/>
      <c r="G131" s="157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7"/>
      <c r="AA131" s="147"/>
      <c r="AB131" s="147"/>
      <c r="AC131" s="147"/>
      <c r="AD131" s="147"/>
      <c r="AE131" s="147"/>
      <c r="AF131" s="147"/>
      <c r="AG131" s="147" t="s">
        <v>133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3" x14ac:dyDescent="0.2">
      <c r="A132" s="154"/>
      <c r="B132" s="155"/>
      <c r="C132" s="190" t="s">
        <v>172</v>
      </c>
      <c r="D132" s="162"/>
      <c r="E132" s="163">
        <v>12.51</v>
      </c>
      <c r="F132" s="157"/>
      <c r="G132" s="157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7"/>
      <c r="AA132" s="147"/>
      <c r="AB132" s="147"/>
      <c r="AC132" s="147"/>
      <c r="AD132" s="147"/>
      <c r="AE132" s="147"/>
      <c r="AF132" s="147"/>
      <c r="AG132" s="147" t="s">
        <v>133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3" x14ac:dyDescent="0.2">
      <c r="A133" s="154"/>
      <c r="B133" s="155"/>
      <c r="C133" s="190" t="s">
        <v>171</v>
      </c>
      <c r="D133" s="162"/>
      <c r="E133" s="163">
        <v>12.51</v>
      </c>
      <c r="F133" s="157"/>
      <c r="G133" s="157"/>
      <c r="H133" s="157"/>
      <c r="I133" s="157"/>
      <c r="J133" s="157"/>
      <c r="K133" s="157"/>
      <c r="L133" s="157"/>
      <c r="M133" s="157"/>
      <c r="N133" s="156"/>
      <c r="O133" s="156"/>
      <c r="P133" s="156"/>
      <c r="Q133" s="156"/>
      <c r="R133" s="157"/>
      <c r="S133" s="157"/>
      <c r="T133" s="157"/>
      <c r="U133" s="157"/>
      <c r="V133" s="157"/>
      <c r="W133" s="157"/>
      <c r="X133" s="157"/>
      <c r="Y133" s="157"/>
      <c r="Z133" s="147"/>
      <c r="AA133" s="147"/>
      <c r="AB133" s="147"/>
      <c r="AC133" s="147"/>
      <c r="AD133" s="147"/>
      <c r="AE133" s="147"/>
      <c r="AF133" s="147"/>
      <c r="AG133" s="147" t="s">
        <v>133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x14ac:dyDescent="0.2">
      <c r="A134" s="168" t="s">
        <v>120</v>
      </c>
      <c r="B134" s="169" t="s">
        <v>62</v>
      </c>
      <c r="C134" s="188" t="s">
        <v>63</v>
      </c>
      <c r="D134" s="170"/>
      <c r="E134" s="171"/>
      <c r="F134" s="172"/>
      <c r="G134" s="173">
        <f>SUMIF(AG135:AG137,"&lt;&gt;NOR",G135:G137)</f>
        <v>0</v>
      </c>
      <c r="H134" s="167"/>
      <c r="I134" s="167">
        <f>SUM(I135:I137)</f>
        <v>0</v>
      </c>
      <c r="J134" s="167"/>
      <c r="K134" s="167">
        <f>SUM(K135:K137)</f>
        <v>0</v>
      </c>
      <c r="L134" s="167"/>
      <c r="M134" s="167">
        <f>SUM(M135:M137)</f>
        <v>0</v>
      </c>
      <c r="N134" s="166"/>
      <c r="O134" s="166">
        <f>SUM(O135:O137)</f>
        <v>0.14000000000000001</v>
      </c>
      <c r="P134" s="166"/>
      <c r="Q134" s="166">
        <f>SUM(Q135:Q137)</f>
        <v>0</v>
      </c>
      <c r="R134" s="167"/>
      <c r="S134" s="167"/>
      <c r="T134" s="167"/>
      <c r="U134" s="167"/>
      <c r="V134" s="167">
        <f>SUM(V135:V137)</f>
        <v>4.2</v>
      </c>
      <c r="W134" s="167"/>
      <c r="X134" s="167"/>
      <c r="Y134" s="167"/>
      <c r="AG134" t="s">
        <v>121</v>
      </c>
    </row>
    <row r="135" spans="1:60" ht="22.5" outlineLevel="1" x14ac:dyDescent="0.2">
      <c r="A135" s="175">
        <v>22</v>
      </c>
      <c r="B135" s="176" t="s">
        <v>212</v>
      </c>
      <c r="C135" s="189" t="s">
        <v>213</v>
      </c>
      <c r="D135" s="177" t="s">
        <v>124</v>
      </c>
      <c r="E135" s="178">
        <v>2</v>
      </c>
      <c r="F135" s="179"/>
      <c r="G135" s="180">
        <f>ROUND(E135*F135,2)</f>
        <v>0</v>
      </c>
      <c r="H135" s="158"/>
      <c r="I135" s="157">
        <f>ROUND(E135*H135,2)</f>
        <v>0</v>
      </c>
      <c r="J135" s="158"/>
      <c r="K135" s="157">
        <f>ROUND(E135*J135,2)</f>
        <v>0</v>
      </c>
      <c r="L135" s="157">
        <v>21</v>
      </c>
      <c r="M135" s="157">
        <f>G135*(1+L135/100)</f>
        <v>0</v>
      </c>
      <c r="N135" s="156">
        <v>6.7710000000000006E-2</v>
      </c>
      <c r="O135" s="156">
        <f>ROUND(E135*N135,2)</f>
        <v>0.14000000000000001</v>
      </c>
      <c r="P135" s="156">
        <v>0</v>
      </c>
      <c r="Q135" s="156">
        <f>ROUND(E135*P135,2)</f>
        <v>0</v>
      </c>
      <c r="R135" s="157"/>
      <c r="S135" s="157" t="s">
        <v>167</v>
      </c>
      <c r="T135" s="157" t="s">
        <v>167</v>
      </c>
      <c r="U135" s="157">
        <v>2.1</v>
      </c>
      <c r="V135" s="157">
        <f>ROUND(E135*U135,2)</f>
        <v>4.2</v>
      </c>
      <c r="W135" s="157"/>
      <c r="X135" s="157" t="s">
        <v>127</v>
      </c>
      <c r="Y135" s="157" t="s">
        <v>128</v>
      </c>
      <c r="Z135" s="147"/>
      <c r="AA135" s="147"/>
      <c r="AB135" s="147"/>
      <c r="AC135" s="147"/>
      <c r="AD135" s="147"/>
      <c r="AE135" s="147"/>
      <c r="AF135" s="147"/>
      <c r="AG135" s="147" t="s">
        <v>129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2" x14ac:dyDescent="0.2">
      <c r="A136" s="154"/>
      <c r="B136" s="155"/>
      <c r="C136" s="190" t="s">
        <v>214</v>
      </c>
      <c r="D136" s="162"/>
      <c r="E136" s="163">
        <v>1</v>
      </c>
      <c r="F136" s="157"/>
      <c r="G136" s="157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57"/>
      <c r="Z136" s="147"/>
      <c r="AA136" s="147"/>
      <c r="AB136" s="147"/>
      <c r="AC136" s="147"/>
      <c r="AD136" s="147"/>
      <c r="AE136" s="147"/>
      <c r="AF136" s="147"/>
      <c r="AG136" s="147" t="s">
        <v>133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3" x14ac:dyDescent="0.2">
      <c r="A137" s="154"/>
      <c r="B137" s="155"/>
      <c r="C137" s="190" t="s">
        <v>215</v>
      </c>
      <c r="D137" s="162"/>
      <c r="E137" s="163">
        <v>1</v>
      </c>
      <c r="F137" s="157"/>
      <c r="G137" s="157"/>
      <c r="H137" s="157"/>
      <c r="I137" s="157"/>
      <c r="J137" s="157"/>
      <c r="K137" s="157"/>
      <c r="L137" s="157"/>
      <c r="M137" s="157"/>
      <c r="N137" s="156"/>
      <c r="O137" s="156"/>
      <c r="P137" s="156"/>
      <c r="Q137" s="156"/>
      <c r="R137" s="157"/>
      <c r="S137" s="157"/>
      <c r="T137" s="157"/>
      <c r="U137" s="157"/>
      <c r="V137" s="157"/>
      <c r="W137" s="157"/>
      <c r="X137" s="157"/>
      <c r="Y137" s="157"/>
      <c r="Z137" s="147"/>
      <c r="AA137" s="147"/>
      <c r="AB137" s="147"/>
      <c r="AC137" s="147"/>
      <c r="AD137" s="147"/>
      <c r="AE137" s="147"/>
      <c r="AF137" s="147"/>
      <c r="AG137" s="147" t="s">
        <v>133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x14ac:dyDescent="0.2">
      <c r="A138" s="168" t="s">
        <v>120</v>
      </c>
      <c r="B138" s="169" t="s">
        <v>64</v>
      </c>
      <c r="C138" s="188" t="s">
        <v>65</v>
      </c>
      <c r="D138" s="170"/>
      <c r="E138" s="171"/>
      <c r="F138" s="172"/>
      <c r="G138" s="173">
        <f>SUMIF(AG139:AG143,"&lt;&gt;NOR",G139:G143)</f>
        <v>0</v>
      </c>
      <c r="H138" s="167"/>
      <c r="I138" s="167">
        <f>SUM(I139:I143)</f>
        <v>0</v>
      </c>
      <c r="J138" s="167"/>
      <c r="K138" s="167">
        <f>SUM(K139:K143)</f>
        <v>0</v>
      </c>
      <c r="L138" s="167"/>
      <c r="M138" s="167">
        <f>SUM(M139:M143)</f>
        <v>0</v>
      </c>
      <c r="N138" s="166"/>
      <c r="O138" s="166">
        <f>SUM(O139:O143)</f>
        <v>7.0000000000000007E-2</v>
      </c>
      <c r="P138" s="166"/>
      <c r="Q138" s="166">
        <f>SUM(Q139:Q143)</f>
        <v>0</v>
      </c>
      <c r="R138" s="167"/>
      <c r="S138" s="167"/>
      <c r="T138" s="167"/>
      <c r="U138" s="167"/>
      <c r="V138" s="167">
        <f>SUM(V139:V143)</f>
        <v>9.35</v>
      </c>
      <c r="W138" s="167"/>
      <c r="X138" s="167"/>
      <c r="Y138" s="167"/>
      <c r="AG138" t="s">
        <v>121</v>
      </c>
    </row>
    <row r="139" spans="1:60" outlineLevel="1" x14ac:dyDescent="0.2">
      <c r="A139" s="175">
        <v>23</v>
      </c>
      <c r="B139" s="176" t="s">
        <v>216</v>
      </c>
      <c r="C139" s="189" t="s">
        <v>217</v>
      </c>
      <c r="D139" s="177" t="s">
        <v>166</v>
      </c>
      <c r="E139" s="178">
        <v>43.7</v>
      </c>
      <c r="F139" s="179"/>
      <c r="G139" s="180">
        <f>ROUND(E139*F139,2)</f>
        <v>0</v>
      </c>
      <c r="H139" s="158"/>
      <c r="I139" s="157">
        <f>ROUND(E139*H139,2)</f>
        <v>0</v>
      </c>
      <c r="J139" s="158"/>
      <c r="K139" s="157">
        <f>ROUND(E139*J139,2)</f>
        <v>0</v>
      </c>
      <c r="L139" s="157">
        <v>21</v>
      </c>
      <c r="M139" s="157">
        <f>G139*(1+L139/100)</f>
        <v>0</v>
      </c>
      <c r="N139" s="156">
        <v>1.58E-3</v>
      </c>
      <c r="O139" s="156">
        <f>ROUND(E139*N139,2)</f>
        <v>7.0000000000000007E-2</v>
      </c>
      <c r="P139" s="156">
        <v>0</v>
      </c>
      <c r="Q139" s="156">
        <f>ROUND(E139*P139,2)</f>
        <v>0</v>
      </c>
      <c r="R139" s="157"/>
      <c r="S139" s="157" t="s">
        <v>167</v>
      </c>
      <c r="T139" s="157" t="s">
        <v>167</v>
      </c>
      <c r="U139" s="157">
        <v>0.214</v>
      </c>
      <c r="V139" s="157">
        <f>ROUND(E139*U139,2)</f>
        <v>9.35</v>
      </c>
      <c r="W139" s="157"/>
      <c r="X139" s="157" t="s">
        <v>127</v>
      </c>
      <c r="Y139" s="157" t="s">
        <v>128</v>
      </c>
      <c r="Z139" s="147"/>
      <c r="AA139" s="147"/>
      <c r="AB139" s="147"/>
      <c r="AC139" s="147"/>
      <c r="AD139" s="147"/>
      <c r="AE139" s="147"/>
      <c r="AF139" s="147"/>
      <c r="AG139" s="147" t="s">
        <v>129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2" x14ac:dyDescent="0.2">
      <c r="A140" s="154"/>
      <c r="B140" s="155"/>
      <c r="C140" s="190" t="s">
        <v>169</v>
      </c>
      <c r="D140" s="162"/>
      <c r="E140" s="163">
        <v>9.34</v>
      </c>
      <c r="F140" s="157"/>
      <c r="G140" s="157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57"/>
      <c r="Z140" s="147"/>
      <c r="AA140" s="147"/>
      <c r="AB140" s="147"/>
      <c r="AC140" s="147"/>
      <c r="AD140" s="147"/>
      <c r="AE140" s="147"/>
      <c r="AF140" s="147"/>
      <c r="AG140" s="147" t="s">
        <v>133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3" x14ac:dyDescent="0.2">
      <c r="A141" s="154"/>
      <c r="B141" s="155"/>
      <c r="C141" s="190" t="s">
        <v>170</v>
      </c>
      <c r="D141" s="162"/>
      <c r="E141" s="163">
        <v>9.34</v>
      </c>
      <c r="F141" s="157"/>
      <c r="G141" s="157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57"/>
      <c r="Z141" s="147"/>
      <c r="AA141" s="147"/>
      <c r="AB141" s="147"/>
      <c r="AC141" s="147"/>
      <c r="AD141" s="147"/>
      <c r="AE141" s="147"/>
      <c r="AF141" s="147"/>
      <c r="AG141" s="147" t="s">
        <v>133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3" x14ac:dyDescent="0.2">
      <c r="A142" s="154"/>
      <c r="B142" s="155"/>
      <c r="C142" s="190" t="s">
        <v>171</v>
      </c>
      <c r="D142" s="162"/>
      <c r="E142" s="163">
        <v>12.51</v>
      </c>
      <c r="F142" s="157"/>
      <c r="G142" s="157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7"/>
      <c r="AA142" s="147"/>
      <c r="AB142" s="147"/>
      <c r="AC142" s="147"/>
      <c r="AD142" s="147"/>
      <c r="AE142" s="147"/>
      <c r="AF142" s="147"/>
      <c r="AG142" s="147" t="s">
        <v>133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3" x14ac:dyDescent="0.2">
      <c r="A143" s="154"/>
      <c r="B143" s="155"/>
      <c r="C143" s="190" t="s">
        <v>172</v>
      </c>
      <c r="D143" s="162"/>
      <c r="E143" s="163">
        <v>12.51</v>
      </c>
      <c r="F143" s="157"/>
      <c r="G143" s="157"/>
      <c r="H143" s="157"/>
      <c r="I143" s="157"/>
      <c r="J143" s="157"/>
      <c r="K143" s="157"/>
      <c r="L143" s="157"/>
      <c r="M143" s="157"/>
      <c r="N143" s="156"/>
      <c r="O143" s="156"/>
      <c r="P143" s="156"/>
      <c r="Q143" s="156"/>
      <c r="R143" s="157"/>
      <c r="S143" s="157"/>
      <c r="T143" s="157"/>
      <c r="U143" s="157"/>
      <c r="V143" s="157"/>
      <c r="W143" s="157"/>
      <c r="X143" s="157"/>
      <c r="Y143" s="157"/>
      <c r="Z143" s="147"/>
      <c r="AA143" s="147"/>
      <c r="AB143" s="147"/>
      <c r="AC143" s="147"/>
      <c r="AD143" s="147"/>
      <c r="AE143" s="147"/>
      <c r="AF143" s="147"/>
      <c r="AG143" s="147" t="s">
        <v>133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ht="25.5" x14ac:dyDescent="0.2">
      <c r="A144" s="168" t="s">
        <v>120</v>
      </c>
      <c r="B144" s="169" t="s">
        <v>66</v>
      </c>
      <c r="C144" s="188" t="s">
        <v>67</v>
      </c>
      <c r="D144" s="170"/>
      <c r="E144" s="171"/>
      <c r="F144" s="172"/>
      <c r="G144" s="173">
        <f>SUMIF(AG145:AG149,"&lt;&gt;NOR",G145:G149)</f>
        <v>0</v>
      </c>
      <c r="H144" s="167"/>
      <c r="I144" s="167">
        <f>SUM(I145:I149)</f>
        <v>0</v>
      </c>
      <c r="J144" s="167"/>
      <c r="K144" s="167">
        <f>SUM(K145:K149)</f>
        <v>0</v>
      </c>
      <c r="L144" s="167"/>
      <c r="M144" s="167">
        <f>SUM(M145:M149)</f>
        <v>0</v>
      </c>
      <c r="N144" s="166"/>
      <c r="O144" s="166">
        <f>SUM(O145:O149)</f>
        <v>0</v>
      </c>
      <c r="P144" s="166"/>
      <c r="Q144" s="166">
        <f>SUM(Q145:Q149)</f>
        <v>0</v>
      </c>
      <c r="R144" s="167"/>
      <c r="S144" s="167"/>
      <c r="T144" s="167"/>
      <c r="U144" s="167"/>
      <c r="V144" s="167">
        <f>SUM(V145:V149)</f>
        <v>13.46</v>
      </c>
      <c r="W144" s="167"/>
      <c r="X144" s="167"/>
      <c r="Y144" s="167"/>
      <c r="AG144" t="s">
        <v>121</v>
      </c>
    </row>
    <row r="145" spans="1:60" outlineLevel="1" x14ac:dyDescent="0.2">
      <c r="A145" s="175">
        <v>24</v>
      </c>
      <c r="B145" s="176" t="s">
        <v>218</v>
      </c>
      <c r="C145" s="189" t="s">
        <v>219</v>
      </c>
      <c r="D145" s="177" t="s">
        <v>166</v>
      </c>
      <c r="E145" s="178">
        <v>43.7</v>
      </c>
      <c r="F145" s="179"/>
      <c r="G145" s="180">
        <f>ROUND(E145*F145,2)</f>
        <v>0</v>
      </c>
      <c r="H145" s="158"/>
      <c r="I145" s="157">
        <f>ROUND(E145*H145,2)</f>
        <v>0</v>
      </c>
      <c r="J145" s="158"/>
      <c r="K145" s="157">
        <f>ROUND(E145*J145,2)</f>
        <v>0</v>
      </c>
      <c r="L145" s="157">
        <v>21</v>
      </c>
      <c r="M145" s="157">
        <f>G145*(1+L145/100)</f>
        <v>0</v>
      </c>
      <c r="N145" s="156">
        <v>4.0000000000000003E-5</v>
      </c>
      <c r="O145" s="156">
        <f>ROUND(E145*N145,2)</f>
        <v>0</v>
      </c>
      <c r="P145" s="156">
        <v>0</v>
      </c>
      <c r="Q145" s="156">
        <f>ROUND(E145*P145,2)</f>
        <v>0</v>
      </c>
      <c r="R145" s="157"/>
      <c r="S145" s="157" t="s">
        <v>167</v>
      </c>
      <c r="T145" s="157" t="s">
        <v>167</v>
      </c>
      <c r="U145" s="157">
        <v>0.308</v>
      </c>
      <c r="V145" s="157">
        <f>ROUND(E145*U145,2)</f>
        <v>13.46</v>
      </c>
      <c r="W145" s="157"/>
      <c r="X145" s="157" t="s">
        <v>127</v>
      </c>
      <c r="Y145" s="157" t="s">
        <v>128</v>
      </c>
      <c r="Z145" s="147"/>
      <c r="AA145" s="147"/>
      <c r="AB145" s="147"/>
      <c r="AC145" s="147"/>
      <c r="AD145" s="147"/>
      <c r="AE145" s="147"/>
      <c r="AF145" s="147"/>
      <c r="AG145" s="147" t="s">
        <v>129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2" x14ac:dyDescent="0.2">
      <c r="A146" s="154"/>
      <c r="B146" s="155"/>
      <c r="C146" s="190" t="s">
        <v>169</v>
      </c>
      <c r="D146" s="162"/>
      <c r="E146" s="163">
        <v>9.34</v>
      </c>
      <c r="F146" s="157"/>
      <c r="G146" s="157"/>
      <c r="H146" s="157"/>
      <c r="I146" s="157"/>
      <c r="J146" s="157"/>
      <c r="K146" s="157"/>
      <c r="L146" s="157"/>
      <c r="M146" s="157"/>
      <c r="N146" s="156"/>
      <c r="O146" s="156"/>
      <c r="P146" s="156"/>
      <c r="Q146" s="156"/>
      <c r="R146" s="157"/>
      <c r="S146" s="157"/>
      <c r="T146" s="157"/>
      <c r="U146" s="157"/>
      <c r="V146" s="157"/>
      <c r="W146" s="157"/>
      <c r="X146" s="157"/>
      <c r="Y146" s="157"/>
      <c r="Z146" s="147"/>
      <c r="AA146" s="147"/>
      <c r="AB146" s="147"/>
      <c r="AC146" s="147"/>
      <c r="AD146" s="147"/>
      <c r="AE146" s="147"/>
      <c r="AF146" s="147"/>
      <c r="AG146" s="147" t="s">
        <v>133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3" x14ac:dyDescent="0.2">
      <c r="A147" s="154"/>
      <c r="B147" s="155"/>
      <c r="C147" s="190" t="s">
        <v>170</v>
      </c>
      <c r="D147" s="162"/>
      <c r="E147" s="163">
        <v>9.34</v>
      </c>
      <c r="F147" s="157"/>
      <c r="G147" s="157"/>
      <c r="H147" s="157"/>
      <c r="I147" s="157"/>
      <c r="J147" s="157"/>
      <c r="K147" s="157"/>
      <c r="L147" s="157"/>
      <c r="M147" s="157"/>
      <c r="N147" s="156"/>
      <c r="O147" s="156"/>
      <c r="P147" s="156"/>
      <c r="Q147" s="156"/>
      <c r="R147" s="157"/>
      <c r="S147" s="157"/>
      <c r="T147" s="157"/>
      <c r="U147" s="157"/>
      <c r="V147" s="157"/>
      <c r="W147" s="157"/>
      <c r="X147" s="157"/>
      <c r="Y147" s="157"/>
      <c r="Z147" s="147"/>
      <c r="AA147" s="147"/>
      <c r="AB147" s="147"/>
      <c r="AC147" s="147"/>
      <c r="AD147" s="147"/>
      <c r="AE147" s="147"/>
      <c r="AF147" s="147"/>
      <c r="AG147" s="147" t="s">
        <v>133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3" x14ac:dyDescent="0.2">
      <c r="A148" s="154"/>
      <c r="B148" s="155"/>
      <c r="C148" s="190" t="s">
        <v>171</v>
      </c>
      <c r="D148" s="162"/>
      <c r="E148" s="163">
        <v>12.51</v>
      </c>
      <c r="F148" s="157"/>
      <c r="G148" s="157"/>
      <c r="H148" s="157"/>
      <c r="I148" s="157"/>
      <c r="J148" s="157"/>
      <c r="K148" s="157"/>
      <c r="L148" s="157"/>
      <c r="M148" s="157"/>
      <c r="N148" s="156"/>
      <c r="O148" s="156"/>
      <c r="P148" s="156"/>
      <c r="Q148" s="156"/>
      <c r="R148" s="157"/>
      <c r="S148" s="157"/>
      <c r="T148" s="157"/>
      <c r="U148" s="157"/>
      <c r="V148" s="157"/>
      <c r="W148" s="157"/>
      <c r="X148" s="157"/>
      <c r="Y148" s="157"/>
      <c r="Z148" s="147"/>
      <c r="AA148" s="147"/>
      <c r="AB148" s="147"/>
      <c r="AC148" s="147"/>
      <c r="AD148" s="147"/>
      <c r="AE148" s="147"/>
      <c r="AF148" s="147"/>
      <c r="AG148" s="147" t="s">
        <v>133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3" x14ac:dyDescent="0.2">
      <c r="A149" s="154"/>
      <c r="B149" s="155"/>
      <c r="C149" s="190" t="s">
        <v>172</v>
      </c>
      <c r="D149" s="162"/>
      <c r="E149" s="163">
        <v>12.51</v>
      </c>
      <c r="F149" s="157"/>
      <c r="G149" s="157"/>
      <c r="H149" s="157"/>
      <c r="I149" s="157"/>
      <c r="J149" s="157"/>
      <c r="K149" s="157"/>
      <c r="L149" s="157"/>
      <c r="M149" s="157"/>
      <c r="N149" s="156"/>
      <c r="O149" s="156"/>
      <c r="P149" s="156"/>
      <c r="Q149" s="156"/>
      <c r="R149" s="157"/>
      <c r="S149" s="157"/>
      <c r="T149" s="157"/>
      <c r="U149" s="157"/>
      <c r="V149" s="157"/>
      <c r="W149" s="157"/>
      <c r="X149" s="157"/>
      <c r="Y149" s="157"/>
      <c r="Z149" s="147"/>
      <c r="AA149" s="147"/>
      <c r="AB149" s="147"/>
      <c r="AC149" s="147"/>
      <c r="AD149" s="147"/>
      <c r="AE149" s="147"/>
      <c r="AF149" s="147"/>
      <c r="AG149" s="147" t="s">
        <v>133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x14ac:dyDescent="0.2">
      <c r="A150" s="168" t="s">
        <v>120</v>
      </c>
      <c r="B150" s="169" t="s">
        <v>68</v>
      </c>
      <c r="C150" s="188" t="s">
        <v>69</v>
      </c>
      <c r="D150" s="170"/>
      <c r="E150" s="171"/>
      <c r="F150" s="172"/>
      <c r="G150" s="173">
        <f>SUMIF(AG151:AG188,"&lt;&gt;NOR",G151:G188)</f>
        <v>0</v>
      </c>
      <c r="H150" s="167"/>
      <c r="I150" s="167">
        <f>SUM(I151:I188)</f>
        <v>0</v>
      </c>
      <c r="J150" s="167"/>
      <c r="K150" s="167">
        <f>SUM(K151:K188)</f>
        <v>0</v>
      </c>
      <c r="L150" s="167"/>
      <c r="M150" s="167">
        <f>SUM(M151:M188)</f>
        <v>0</v>
      </c>
      <c r="N150" s="166"/>
      <c r="O150" s="166">
        <f>SUM(O151:O188)</f>
        <v>0.01</v>
      </c>
      <c r="P150" s="166"/>
      <c r="Q150" s="166">
        <f>SUM(Q151:Q188)</f>
        <v>9.26</v>
      </c>
      <c r="R150" s="167"/>
      <c r="S150" s="167"/>
      <c r="T150" s="167"/>
      <c r="U150" s="167"/>
      <c r="V150" s="167">
        <f>SUM(V151:V188)</f>
        <v>66.3</v>
      </c>
      <c r="W150" s="167"/>
      <c r="X150" s="167"/>
      <c r="Y150" s="167"/>
      <c r="AG150" t="s">
        <v>121</v>
      </c>
    </row>
    <row r="151" spans="1:60" outlineLevel="1" x14ac:dyDescent="0.2">
      <c r="A151" s="175">
        <v>25</v>
      </c>
      <c r="B151" s="176" t="s">
        <v>220</v>
      </c>
      <c r="C151" s="189" t="s">
        <v>221</v>
      </c>
      <c r="D151" s="177" t="s">
        <v>222</v>
      </c>
      <c r="E151" s="178">
        <v>2.4035000000000002</v>
      </c>
      <c r="F151" s="179"/>
      <c r="G151" s="180">
        <f>ROUND(E151*F151,2)</f>
        <v>0</v>
      </c>
      <c r="H151" s="158"/>
      <c r="I151" s="157">
        <f>ROUND(E151*H151,2)</f>
        <v>0</v>
      </c>
      <c r="J151" s="158"/>
      <c r="K151" s="157">
        <f>ROUND(E151*J151,2)</f>
        <v>0</v>
      </c>
      <c r="L151" s="157">
        <v>21</v>
      </c>
      <c r="M151" s="157">
        <f>G151*(1+L151/100)</f>
        <v>0</v>
      </c>
      <c r="N151" s="156">
        <v>0</v>
      </c>
      <c r="O151" s="156">
        <f>ROUND(E151*N151,2)</f>
        <v>0</v>
      </c>
      <c r="P151" s="156">
        <v>2.2000000000000002</v>
      </c>
      <c r="Q151" s="156">
        <f>ROUND(E151*P151,2)</f>
        <v>5.29</v>
      </c>
      <c r="R151" s="157"/>
      <c r="S151" s="157" t="s">
        <v>167</v>
      </c>
      <c r="T151" s="157" t="s">
        <v>167</v>
      </c>
      <c r="U151" s="157">
        <v>14.85</v>
      </c>
      <c r="V151" s="157">
        <f>ROUND(E151*U151,2)</f>
        <v>35.69</v>
      </c>
      <c r="W151" s="157"/>
      <c r="X151" s="157" t="s">
        <v>127</v>
      </c>
      <c r="Y151" s="157" t="s">
        <v>128</v>
      </c>
      <c r="Z151" s="147"/>
      <c r="AA151" s="147"/>
      <c r="AB151" s="147"/>
      <c r="AC151" s="147"/>
      <c r="AD151" s="147"/>
      <c r="AE151" s="147"/>
      <c r="AF151" s="147"/>
      <c r="AG151" s="147" t="s">
        <v>129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2" x14ac:dyDescent="0.2">
      <c r="A152" s="154"/>
      <c r="B152" s="155"/>
      <c r="C152" s="190" t="s">
        <v>223</v>
      </c>
      <c r="D152" s="162"/>
      <c r="E152" s="163">
        <v>0.51370000000000005</v>
      </c>
      <c r="F152" s="157"/>
      <c r="G152" s="157"/>
      <c r="H152" s="157"/>
      <c r="I152" s="157"/>
      <c r="J152" s="157"/>
      <c r="K152" s="157"/>
      <c r="L152" s="157"/>
      <c r="M152" s="157"/>
      <c r="N152" s="156"/>
      <c r="O152" s="156"/>
      <c r="P152" s="156"/>
      <c r="Q152" s="156"/>
      <c r="R152" s="157"/>
      <c r="S152" s="157"/>
      <c r="T152" s="157"/>
      <c r="U152" s="157"/>
      <c r="V152" s="157"/>
      <c r="W152" s="157"/>
      <c r="X152" s="157"/>
      <c r="Y152" s="157"/>
      <c r="Z152" s="147"/>
      <c r="AA152" s="147"/>
      <c r="AB152" s="147"/>
      <c r="AC152" s="147"/>
      <c r="AD152" s="147"/>
      <c r="AE152" s="147"/>
      <c r="AF152" s="147"/>
      <c r="AG152" s="147" t="s">
        <v>133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3" x14ac:dyDescent="0.2">
      <c r="A153" s="154"/>
      <c r="B153" s="155"/>
      <c r="C153" s="190" t="s">
        <v>224</v>
      </c>
      <c r="D153" s="162"/>
      <c r="E153" s="163">
        <v>0.51370000000000005</v>
      </c>
      <c r="F153" s="157"/>
      <c r="G153" s="157"/>
      <c r="H153" s="157"/>
      <c r="I153" s="157"/>
      <c r="J153" s="157"/>
      <c r="K153" s="157"/>
      <c r="L153" s="157"/>
      <c r="M153" s="157"/>
      <c r="N153" s="156"/>
      <c r="O153" s="156"/>
      <c r="P153" s="156"/>
      <c r="Q153" s="156"/>
      <c r="R153" s="157"/>
      <c r="S153" s="157"/>
      <c r="T153" s="157"/>
      <c r="U153" s="157"/>
      <c r="V153" s="157"/>
      <c r="W153" s="157"/>
      <c r="X153" s="157"/>
      <c r="Y153" s="157"/>
      <c r="Z153" s="147"/>
      <c r="AA153" s="147"/>
      <c r="AB153" s="147"/>
      <c r="AC153" s="147"/>
      <c r="AD153" s="147"/>
      <c r="AE153" s="147"/>
      <c r="AF153" s="147"/>
      <c r="AG153" s="147" t="s">
        <v>133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3" x14ac:dyDescent="0.2">
      <c r="A154" s="154"/>
      <c r="B154" s="155"/>
      <c r="C154" s="190" t="s">
        <v>225</v>
      </c>
      <c r="D154" s="162"/>
      <c r="E154" s="163">
        <v>0.48180000000000001</v>
      </c>
      <c r="F154" s="157"/>
      <c r="G154" s="157"/>
      <c r="H154" s="157"/>
      <c r="I154" s="157"/>
      <c r="J154" s="157"/>
      <c r="K154" s="157"/>
      <c r="L154" s="157"/>
      <c r="M154" s="157"/>
      <c r="N154" s="156"/>
      <c r="O154" s="156"/>
      <c r="P154" s="156"/>
      <c r="Q154" s="156"/>
      <c r="R154" s="157"/>
      <c r="S154" s="157"/>
      <c r="T154" s="157"/>
      <c r="U154" s="157"/>
      <c r="V154" s="157"/>
      <c r="W154" s="157"/>
      <c r="X154" s="157"/>
      <c r="Y154" s="157"/>
      <c r="Z154" s="147"/>
      <c r="AA154" s="147"/>
      <c r="AB154" s="147"/>
      <c r="AC154" s="147"/>
      <c r="AD154" s="147"/>
      <c r="AE154" s="147"/>
      <c r="AF154" s="147"/>
      <c r="AG154" s="147" t="s">
        <v>133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3" x14ac:dyDescent="0.2">
      <c r="A155" s="154"/>
      <c r="B155" s="155"/>
      <c r="C155" s="190" t="s">
        <v>226</v>
      </c>
      <c r="D155" s="162"/>
      <c r="E155" s="163">
        <v>0.48180000000000001</v>
      </c>
      <c r="F155" s="157"/>
      <c r="G155" s="157"/>
      <c r="H155" s="157"/>
      <c r="I155" s="157"/>
      <c r="J155" s="157"/>
      <c r="K155" s="157"/>
      <c r="L155" s="157"/>
      <c r="M155" s="157"/>
      <c r="N155" s="156"/>
      <c r="O155" s="156"/>
      <c r="P155" s="156"/>
      <c r="Q155" s="156"/>
      <c r="R155" s="157"/>
      <c r="S155" s="157"/>
      <c r="T155" s="157"/>
      <c r="U155" s="157"/>
      <c r="V155" s="157"/>
      <c r="W155" s="157"/>
      <c r="X155" s="157"/>
      <c r="Y155" s="157"/>
      <c r="Z155" s="147"/>
      <c r="AA155" s="147"/>
      <c r="AB155" s="147"/>
      <c r="AC155" s="147"/>
      <c r="AD155" s="147"/>
      <c r="AE155" s="147"/>
      <c r="AF155" s="147"/>
      <c r="AG155" s="147" t="s">
        <v>133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3" x14ac:dyDescent="0.2">
      <c r="A156" s="154"/>
      <c r="B156" s="155"/>
      <c r="C156" s="190" t="s">
        <v>227</v>
      </c>
      <c r="D156" s="162"/>
      <c r="E156" s="163">
        <v>0.20624999999999999</v>
      </c>
      <c r="F156" s="157"/>
      <c r="G156" s="157"/>
      <c r="H156" s="157"/>
      <c r="I156" s="157"/>
      <c r="J156" s="157"/>
      <c r="K156" s="157"/>
      <c r="L156" s="157"/>
      <c r="M156" s="157"/>
      <c r="N156" s="156"/>
      <c r="O156" s="156"/>
      <c r="P156" s="156"/>
      <c r="Q156" s="156"/>
      <c r="R156" s="157"/>
      <c r="S156" s="157"/>
      <c r="T156" s="157"/>
      <c r="U156" s="157"/>
      <c r="V156" s="157"/>
      <c r="W156" s="157"/>
      <c r="X156" s="157"/>
      <c r="Y156" s="157"/>
      <c r="Z156" s="147"/>
      <c r="AA156" s="147"/>
      <c r="AB156" s="147"/>
      <c r="AC156" s="147"/>
      <c r="AD156" s="147"/>
      <c r="AE156" s="147"/>
      <c r="AF156" s="147"/>
      <c r="AG156" s="147" t="s">
        <v>133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3" x14ac:dyDescent="0.2">
      <c r="A157" s="154"/>
      <c r="B157" s="155"/>
      <c r="C157" s="190" t="s">
        <v>228</v>
      </c>
      <c r="D157" s="162"/>
      <c r="E157" s="163">
        <v>0.20624999999999999</v>
      </c>
      <c r="F157" s="157"/>
      <c r="G157" s="157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57"/>
      <c r="Z157" s="147"/>
      <c r="AA157" s="147"/>
      <c r="AB157" s="147"/>
      <c r="AC157" s="147"/>
      <c r="AD157" s="147"/>
      <c r="AE157" s="147"/>
      <c r="AF157" s="147"/>
      <c r="AG157" s="147" t="s">
        <v>133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">
      <c r="A158" s="175">
        <v>26</v>
      </c>
      <c r="B158" s="176" t="s">
        <v>229</v>
      </c>
      <c r="C158" s="189" t="s">
        <v>230</v>
      </c>
      <c r="D158" s="177" t="s">
        <v>166</v>
      </c>
      <c r="E158" s="178">
        <v>36.200000000000003</v>
      </c>
      <c r="F158" s="179"/>
      <c r="G158" s="180">
        <f>ROUND(E158*F158,2)</f>
        <v>0</v>
      </c>
      <c r="H158" s="158"/>
      <c r="I158" s="157">
        <f>ROUND(E158*H158,2)</f>
        <v>0</v>
      </c>
      <c r="J158" s="158"/>
      <c r="K158" s="157">
        <f>ROUND(E158*J158,2)</f>
        <v>0</v>
      </c>
      <c r="L158" s="157">
        <v>21</v>
      </c>
      <c r="M158" s="157">
        <f>G158*(1+L158/100)</f>
        <v>0</v>
      </c>
      <c r="N158" s="156">
        <v>0</v>
      </c>
      <c r="O158" s="156">
        <f>ROUND(E158*N158,2)</f>
        <v>0</v>
      </c>
      <c r="P158" s="156">
        <v>0.02</v>
      </c>
      <c r="Q158" s="156">
        <f>ROUND(E158*P158,2)</f>
        <v>0.72</v>
      </c>
      <c r="R158" s="157"/>
      <c r="S158" s="157" t="s">
        <v>167</v>
      </c>
      <c r="T158" s="157" t="s">
        <v>167</v>
      </c>
      <c r="U158" s="157">
        <v>0.24</v>
      </c>
      <c r="V158" s="157">
        <f>ROUND(E158*U158,2)</f>
        <v>8.69</v>
      </c>
      <c r="W158" s="157"/>
      <c r="X158" s="157" t="s">
        <v>127</v>
      </c>
      <c r="Y158" s="157" t="s">
        <v>128</v>
      </c>
      <c r="Z158" s="147"/>
      <c r="AA158" s="147"/>
      <c r="AB158" s="147"/>
      <c r="AC158" s="147"/>
      <c r="AD158" s="147"/>
      <c r="AE158" s="147"/>
      <c r="AF158" s="147"/>
      <c r="AG158" s="147" t="s">
        <v>129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2" x14ac:dyDescent="0.2">
      <c r="A159" s="154"/>
      <c r="B159" s="155"/>
      <c r="C159" s="190" t="s">
        <v>169</v>
      </c>
      <c r="D159" s="162"/>
      <c r="E159" s="163">
        <v>9.34</v>
      </c>
      <c r="F159" s="157"/>
      <c r="G159" s="157"/>
      <c r="H159" s="157"/>
      <c r="I159" s="157"/>
      <c r="J159" s="157"/>
      <c r="K159" s="157"/>
      <c r="L159" s="157"/>
      <c r="M159" s="157"/>
      <c r="N159" s="156"/>
      <c r="O159" s="156"/>
      <c r="P159" s="156"/>
      <c r="Q159" s="156"/>
      <c r="R159" s="157"/>
      <c r="S159" s="157"/>
      <c r="T159" s="157"/>
      <c r="U159" s="157"/>
      <c r="V159" s="157"/>
      <c r="W159" s="157"/>
      <c r="X159" s="157"/>
      <c r="Y159" s="157"/>
      <c r="Z159" s="147"/>
      <c r="AA159" s="147"/>
      <c r="AB159" s="147"/>
      <c r="AC159" s="147"/>
      <c r="AD159" s="147"/>
      <c r="AE159" s="147"/>
      <c r="AF159" s="147"/>
      <c r="AG159" s="147" t="s">
        <v>133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3" x14ac:dyDescent="0.2">
      <c r="A160" s="154"/>
      <c r="B160" s="155"/>
      <c r="C160" s="190" t="s">
        <v>170</v>
      </c>
      <c r="D160" s="162"/>
      <c r="E160" s="163">
        <v>9.34</v>
      </c>
      <c r="F160" s="157"/>
      <c r="G160" s="157"/>
      <c r="H160" s="157"/>
      <c r="I160" s="157"/>
      <c r="J160" s="157"/>
      <c r="K160" s="157"/>
      <c r="L160" s="157"/>
      <c r="M160" s="157"/>
      <c r="N160" s="156"/>
      <c r="O160" s="156"/>
      <c r="P160" s="156"/>
      <c r="Q160" s="156"/>
      <c r="R160" s="157"/>
      <c r="S160" s="157"/>
      <c r="T160" s="157"/>
      <c r="U160" s="157"/>
      <c r="V160" s="157"/>
      <c r="W160" s="157"/>
      <c r="X160" s="157"/>
      <c r="Y160" s="157"/>
      <c r="Z160" s="147"/>
      <c r="AA160" s="147"/>
      <c r="AB160" s="147"/>
      <c r="AC160" s="147"/>
      <c r="AD160" s="147"/>
      <c r="AE160" s="147"/>
      <c r="AF160" s="147"/>
      <c r="AG160" s="147" t="s">
        <v>133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3" x14ac:dyDescent="0.2">
      <c r="A161" s="154"/>
      <c r="B161" s="155"/>
      <c r="C161" s="190" t="s">
        <v>231</v>
      </c>
      <c r="D161" s="162"/>
      <c r="E161" s="163">
        <v>8.76</v>
      </c>
      <c r="F161" s="157"/>
      <c r="G161" s="157"/>
      <c r="H161" s="157"/>
      <c r="I161" s="157"/>
      <c r="J161" s="157"/>
      <c r="K161" s="157"/>
      <c r="L161" s="157"/>
      <c r="M161" s="157"/>
      <c r="N161" s="156"/>
      <c r="O161" s="156"/>
      <c r="P161" s="156"/>
      <c r="Q161" s="156"/>
      <c r="R161" s="157"/>
      <c r="S161" s="157"/>
      <c r="T161" s="157"/>
      <c r="U161" s="157"/>
      <c r="V161" s="157"/>
      <c r="W161" s="157"/>
      <c r="X161" s="157"/>
      <c r="Y161" s="157"/>
      <c r="Z161" s="147"/>
      <c r="AA161" s="147"/>
      <c r="AB161" s="147"/>
      <c r="AC161" s="147"/>
      <c r="AD161" s="147"/>
      <c r="AE161" s="147"/>
      <c r="AF161" s="147"/>
      <c r="AG161" s="147" t="s">
        <v>133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3" x14ac:dyDescent="0.2">
      <c r="A162" s="154"/>
      <c r="B162" s="155"/>
      <c r="C162" s="190" t="s">
        <v>232</v>
      </c>
      <c r="D162" s="162"/>
      <c r="E162" s="163">
        <v>8.76</v>
      </c>
      <c r="F162" s="157"/>
      <c r="G162" s="157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57"/>
      <c r="Z162" s="147"/>
      <c r="AA162" s="147"/>
      <c r="AB162" s="147"/>
      <c r="AC162" s="147"/>
      <c r="AD162" s="147"/>
      <c r="AE162" s="147"/>
      <c r="AF162" s="147"/>
      <c r="AG162" s="147" t="s">
        <v>133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75">
        <v>27</v>
      </c>
      <c r="B163" s="176" t="s">
        <v>233</v>
      </c>
      <c r="C163" s="189" t="s">
        <v>234</v>
      </c>
      <c r="D163" s="177" t="s">
        <v>235</v>
      </c>
      <c r="E163" s="178">
        <v>46</v>
      </c>
      <c r="F163" s="179"/>
      <c r="G163" s="180">
        <f>ROUND(E163*F163,2)</f>
        <v>0</v>
      </c>
      <c r="H163" s="158"/>
      <c r="I163" s="157">
        <f>ROUND(E163*H163,2)</f>
        <v>0</v>
      </c>
      <c r="J163" s="158"/>
      <c r="K163" s="157">
        <f>ROUND(E163*J163,2)</f>
        <v>0</v>
      </c>
      <c r="L163" s="157">
        <v>21</v>
      </c>
      <c r="M163" s="157">
        <f>G163*(1+L163/100)</f>
        <v>0</v>
      </c>
      <c r="N163" s="156">
        <v>0</v>
      </c>
      <c r="O163" s="156">
        <f>ROUND(E163*N163,2)</f>
        <v>0</v>
      </c>
      <c r="P163" s="156">
        <v>4.0000000000000002E-4</v>
      </c>
      <c r="Q163" s="156">
        <f>ROUND(E163*P163,2)</f>
        <v>0.02</v>
      </c>
      <c r="R163" s="157"/>
      <c r="S163" s="157" t="s">
        <v>167</v>
      </c>
      <c r="T163" s="157" t="s">
        <v>167</v>
      </c>
      <c r="U163" s="157">
        <v>7.0000000000000007E-2</v>
      </c>
      <c r="V163" s="157">
        <f>ROUND(E163*U163,2)</f>
        <v>3.22</v>
      </c>
      <c r="W163" s="157"/>
      <c r="X163" s="157" t="s">
        <v>127</v>
      </c>
      <c r="Y163" s="157" t="s">
        <v>128</v>
      </c>
      <c r="Z163" s="147"/>
      <c r="AA163" s="147"/>
      <c r="AB163" s="147"/>
      <c r="AC163" s="147"/>
      <c r="AD163" s="147"/>
      <c r="AE163" s="147"/>
      <c r="AF163" s="147"/>
      <c r="AG163" s="147" t="s">
        <v>129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2" x14ac:dyDescent="0.2">
      <c r="A164" s="154"/>
      <c r="B164" s="155"/>
      <c r="C164" s="190" t="s">
        <v>236</v>
      </c>
      <c r="D164" s="162"/>
      <c r="E164" s="163">
        <v>13</v>
      </c>
      <c r="F164" s="157"/>
      <c r="G164" s="157"/>
      <c r="H164" s="157"/>
      <c r="I164" s="157"/>
      <c r="J164" s="157"/>
      <c r="K164" s="157"/>
      <c r="L164" s="157"/>
      <c r="M164" s="157"/>
      <c r="N164" s="156"/>
      <c r="O164" s="156"/>
      <c r="P164" s="156"/>
      <c r="Q164" s="156"/>
      <c r="R164" s="157"/>
      <c r="S164" s="157"/>
      <c r="T164" s="157"/>
      <c r="U164" s="157"/>
      <c r="V164" s="157"/>
      <c r="W164" s="157"/>
      <c r="X164" s="157"/>
      <c r="Y164" s="157"/>
      <c r="Z164" s="147"/>
      <c r="AA164" s="147"/>
      <c r="AB164" s="147"/>
      <c r="AC164" s="147"/>
      <c r="AD164" s="147"/>
      <c r="AE164" s="147"/>
      <c r="AF164" s="147"/>
      <c r="AG164" s="147" t="s">
        <v>133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3" x14ac:dyDescent="0.2">
      <c r="A165" s="154"/>
      <c r="B165" s="155"/>
      <c r="C165" s="190" t="s">
        <v>237</v>
      </c>
      <c r="D165" s="162"/>
      <c r="E165" s="163">
        <v>13</v>
      </c>
      <c r="F165" s="157"/>
      <c r="G165" s="157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7"/>
      <c r="AA165" s="147"/>
      <c r="AB165" s="147"/>
      <c r="AC165" s="147"/>
      <c r="AD165" s="147"/>
      <c r="AE165" s="147"/>
      <c r="AF165" s="147"/>
      <c r="AG165" s="147" t="s">
        <v>133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3" x14ac:dyDescent="0.2">
      <c r="A166" s="154"/>
      <c r="B166" s="155"/>
      <c r="C166" s="190" t="s">
        <v>238</v>
      </c>
      <c r="D166" s="162"/>
      <c r="E166" s="163">
        <v>10</v>
      </c>
      <c r="F166" s="157"/>
      <c r="G166" s="157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7"/>
      <c r="AA166" s="147"/>
      <c r="AB166" s="147"/>
      <c r="AC166" s="147"/>
      <c r="AD166" s="147"/>
      <c r="AE166" s="147"/>
      <c r="AF166" s="147"/>
      <c r="AG166" s="147" t="s">
        <v>133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3" x14ac:dyDescent="0.2">
      <c r="A167" s="154"/>
      <c r="B167" s="155"/>
      <c r="C167" s="190" t="s">
        <v>239</v>
      </c>
      <c r="D167" s="162"/>
      <c r="E167" s="163">
        <v>10</v>
      </c>
      <c r="F167" s="157"/>
      <c r="G167" s="157"/>
      <c r="H167" s="157"/>
      <c r="I167" s="157"/>
      <c r="J167" s="157"/>
      <c r="K167" s="157"/>
      <c r="L167" s="157"/>
      <c r="M167" s="157"/>
      <c r="N167" s="156"/>
      <c r="O167" s="156"/>
      <c r="P167" s="156"/>
      <c r="Q167" s="156"/>
      <c r="R167" s="157"/>
      <c r="S167" s="157"/>
      <c r="T167" s="157"/>
      <c r="U167" s="157"/>
      <c r="V167" s="157"/>
      <c r="W167" s="157"/>
      <c r="X167" s="157"/>
      <c r="Y167" s="157"/>
      <c r="Z167" s="147"/>
      <c r="AA167" s="147"/>
      <c r="AB167" s="147"/>
      <c r="AC167" s="147"/>
      <c r="AD167" s="147"/>
      <c r="AE167" s="147"/>
      <c r="AF167" s="147"/>
      <c r="AG167" s="147" t="s">
        <v>133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ht="22.5" outlineLevel="1" x14ac:dyDescent="0.2">
      <c r="A168" s="175">
        <v>28</v>
      </c>
      <c r="B168" s="176" t="s">
        <v>240</v>
      </c>
      <c r="C168" s="189" t="s">
        <v>241</v>
      </c>
      <c r="D168" s="177" t="s">
        <v>124</v>
      </c>
      <c r="E168" s="178">
        <v>1</v>
      </c>
      <c r="F168" s="179"/>
      <c r="G168" s="180">
        <f>ROUND(E168*F168,2)</f>
        <v>0</v>
      </c>
      <c r="H168" s="158"/>
      <c r="I168" s="157">
        <f>ROUND(E168*H168,2)</f>
        <v>0</v>
      </c>
      <c r="J168" s="158"/>
      <c r="K168" s="157">
        <f>ROUND(E168*J168,2)</f>
        <v>0</v>
      </c>
      <c r="L168" s="157">
        <v>21</v>
      </c>
      <c r="M168" s="157">
        <f>G168*(1+L168/100)</f>
        <v>0</v>
      </c>
      <c r="N168" s="156">
        <v>0</v>
      </c>
      <c r="O168" s="156">
        <f>ROUND(E168*N168,2)</f>
        <v>0</v>
      </c>
      <c r="P168" s="156">
        <v>0</v>
      </c>
      <c r="Q168" s="156">
        <f>ROUND(E168*P168,2)</f>
        <v>0</v>
      </c>
      <c r="R168" s="157"/>
      <c r="S168" s="157" t="s">
        <v>167</v>
      </c>
      <c r="T168" s="157" t="s">
        <v>167</v>
      </c>
      <c r="U168" s="157">
        <v>0.03</v>
      </c>
      <c r="V168" s="157">
        <f>ROUND(E168*U168,2)</f>
        <v>0.03</v>
      </c>
      <c r="W168" s="157"/>
      <c r="X168" s="157" t="s">
        <v>127</v>
      </c>
      <c r="Y168" s="157" t="s">
        <v>128</v>
      </c>
      <c r="Z168" s="147"/>
      <c r="AA168" s="147"/>
      <c r="AB168" s="147"/>
      <c r="AC168" s="147"/>
      <c r="AD168" s="147"/>
      <c r="AE168" s="147"/>
      <c r="AF168" s="147"/>
      <c r="AG168" s="147" t="s">
        <v>129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2" x14ac:dyDescent="0.2">
      <c r="A169" s="154"/>
      <c r="B169" s="155"/>
      <c r="C169" s="190" t="s">
        <v>242</v>
      </c>
      <c r="D169" s="162"/>
      <c r="E169" s="163">
        <v>1</v>
      </c>
      <c r="F169" s="157"/>
      <c r="G169" s="157"/>
      <c r="H169" s="157"/>
      <c r="I169" s="157"/>
      <c r="J169" s="157"/>
      <c r="K169" s="157"/>
      <c r="L169" s="157"/>
      <c r="M169" s="157"/>
      <c r="N169" s="156"/>
      <c r="O169" s="156"/>
      <c r="P169" s="156"/>
      <c r="Q169" s="156"/>
      <c r="R169" s="157"/>
      <c r="S169" s="157"/>
      <c r="T169" s="157"/>
      <c r="U169" s="157"/>
      <c r="V169" s="157"/>
      <c r="W169" s="157"/>
      <c r="X169" s="157"/>
      <c r="Y169" s="157"/>
      <c r="Z169" s="147"/>
      <c r="AA169" s="147"/>
      <c r="AB169" s="147"/>
      <c r="AC169" s="147"/>
      <c r="AD169" s="147"/>
      <c r="AE169" s="147"/>
      <c r="AF169" s="147"/>
      <c r="AG169" s="147" t="s">
        <v>133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ht="22.5" outlineLevel="1" x14ac:dyDescent="0.2">
      <c r="A170" s="175">
        <v>29</v>
      </c>
      <c r="B170" s="176" t="s">
        <v>243</v>
      </c>
      <c r="C170" s="189" t="s">
        <v>244</v>
      </c>
      <c r="D170" s="177" t="s">
        <v>124</v>
      </c>
      <c r="E170" s="178">
        <v>2</v>
      </c>
      <c r="F170" s="179"/>
      <c r="G170" s="180">
        <f>ROUND(E170*F170,2)</f>
        <v>0</v>
      </c>
      <c r="H170" s="158"/>
      <c r="I170" s="157">
        <f>ROUND(E170*H170,2)</f>
        <v>0</v>
      </c>
      <c r="J170" s="158"/>
      <c r="K170" s="157">
        <f>ROUND(E170*J170,2)</f>
        <v>0</v>
      </c>
      <c r="L170" s="157">
        <v>21</v>
      </c>
      <c r="M170" s="157">
        <f>G170*(1+L170/100)</f>
        <v>0</v>
      </c>
      <c r="N170" s="156">
        <v>0</v>
      </c>
      <c r="O170" s="156">
        <f>ROUND(E170*N170,2)</f>
        <v>0</v>
      </c>
      <c r="P170" s="156">
        <v>0</v>
      </c>
      <c r="Q170" s="156">
        <f>ROUND(E170*P170,2)</f>
        <v>0</v>
      </c>
      <c r="R170" s="157"/>
      <c r="S170" s="157" t="s">
        <v>167</v>
      </c>
      <c r="T170" s="157" t="s">
        <v>167</v>
      </c>
      <c r="U170" s="157">
        <v>0.05</v>
      </c>
      <c r="V170" s="157">
        <f>ROUND(E170*U170,2)</f>
        <v>0.1</v>
      </c>
      <c r="W170" s="157"/>
      <c r="X170" s="157" t="s">
        <v>127</v>
      </c>
      <c r="Y170" s="157" t="s">
        <v>128</v>
      </c>
      <c r="Z170" s="147"/>
      <c r="AA170" s="147"/>
      <c r="AB170" s="147"/>
      <c r="AC170" s="147"/>
      <c r="AD170" s="147"/>
      <c r="AE170" s="147"/>
      <c r="AF170" s="147"/>
      <c r="AG170" s="147" t="s">
        <v>129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2" x14ac:dyDescent="0.2">
      <c r="A171" s="154"/>
      <c r="B171" s="155"/>
      <c r="C171" s="190" t="s">
        <v>245</v>
      </c>
      <c r="D171" s="162"/>
      <c r="E171" s="163">
        <v>1</v>
      </c>
      <c r="F171" s="157"/>
      <c r="G171" s="157"/>
      <c r="H171" s="157"/>
      <c r="I171" s="157"/>
      <c r="J171" s="157"/>
      <c r="K171" s="157"/>
      <c r="L171" s="157"/>
      <c r="M171" s="157"/>
      <c r="N171" s="156"/>
      <c r="O171" s="156"/>
      <c r="P171" s="156"/>
      <c r="Q171" s="156"/>
      <c r="R171" s="157"/>
      <c r="S171" s="157"/>
      <c r="T171" s="157"/>
      <c r="U171" s="157"/>
      <c r="V171" s="157"/>
      <c r="W171" s="157"/>
      <c r="X171" s="157"/>
      <c r="Y171" s="157"/>
      <c r="Z171" s="147"/>
      <c r="AA171" s="147"/>
      <c r="AB171" s="147"/>
      <c r="AC171" s="147"/>
      <c r="AD171" s="147"/>
      <c r="AE171" s="147"/>
      <c r="AF171" s="147"/>
      <c r="AG171" s="147" t="s">
        <v>133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3" x14ac:dyDescent="0.2">
      <c r="A172" s="154"/>
      <c r="B172" s="155"/>
      <c r="C172" s="190" t="s">
        <v>246</v>
      </c>
      <c r="D172" s="162"/>
      <c r="E172" s="163">
        <v>1</v>
      </c>
      <c r="F172" s="157"/>
      <c r="G172" s="157"/>
      <c r="H172" s="157"/>
      <c r="I172" s="157"/>
      <c r="J172" s="157"/>
      <c r="K172" s="157"/>
      <c r="L172" s="157"/>
      <c r="M172" s="157"/>
      <c r="N172" s="156"/>
      <c r="O172" s="156"/>
      <c r="P172" s="156"/>
      <c r="Q172" s="156"/>
      <c r="R172" s="157"/>
      <c r="S172" s="157"/>
      <c r="T172" s="157"/>
      <c r="U172" s="157"/>
      <c r="V172" s="157"/>
      <c r="W172" s="157"/>
      <c r="X172" s="157"/>
      <c r="Y172" s="157"/>
      <c r="Z172" s="147"/>
      <c r="AA172" s="147"/>
      <c r="AB172" s="147"/>
      <c r="AC172" s="147"/>
      <c r="AD172" s="147"/>
      <c r="AE172" s="147"/>
      <c r="AF172" s="147"/>
      <c r="AG172" s="147" t="s">
        <v>133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75">
        <v>30</v>
      </c>
      <c r="B173" s="176" t="s">
        <v>247</v>
      </c>
      <c r="C173" s="189" t="s">
        <v>248</v>
      </c>
      <c r="D173" s="177" t="s">
        <v>166</v>
      </c>
      <c r="E173" s="178">
        <v>1.5</v>
      </c>
      <c r="F173" s="179"/>
      <c r="G173" s="180">
        <f>ROUND(E173*F173,2)</f>
        <v>0</v>
      </c>
      <c r="H173" s="158"/>
      <c r="I173" s="157">
        <f>ROUND(E173*H173,2)</f>
        <v>0</v>
      </c>
      <c r="J173" s="158"/>
      <c r="K173" s="157">
        <f>ROUND(E173*J173,2)</f>
        <v>0</v>
      </c>
      <c r="L173" s="157">
        <v>21</v>
      </c>
      <c r="M173" s="157">
        <f>G173*(1+L173/100)</f>
        <v>0</v>
      </c>
      <c r="N173" s="156">
        <v>1E-3</v>
      </c>
      <c r="O173" s="156">
        <f>ROUND(E173*N173,2)</f>
        <v>0</v>
      </c>
      <c r="P173" s="156">
        <v>6.2E-2</v>
      </c>
      <c r="Q173" s="156">
        <f>ROUND(E173*P173,2)</f>
        <v>0.09</v>
      </c>
      <c r="R173" s="157"/>
      <c r="S173" s="157" t="s">
        <v>167</v>
      </c>
      <c r="T173" s="157" t="s">
        <v>167</v>
      </c>
      <c r="U173" s="157">
        <v>0.61199999999999999</v>
      </c>
      <c r="V173" s="157">
        <f>ROUND(E173*U173,2)</f>
        <v>0.92</v>
      </c>
      <c r="W173" s="157"/>
      <c r="X173" s="157" t="s">
        <v>127</v>
      </c>
      <c r="Y173" s="157" t="s">
        <v>128</v>
      </c>
      <c r="Z173" s="147"/>
      <c r="AA173" s="147"/>
      <c r="AB173" s="147"/>
      <c r="AC173" s="147"/>
      <c r="AD173" s="147"/>
      <c r="AE173" s="147"/>
      <c r="AF173" s="147"/>
      <c r="AG173" s="147" t="s">
        <v>129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2" x14ac:dyDescent="0.2">
      <c r="A174" s="154"/>
      <c r="B174" s="155"/>
      <c r="C174" s="190" t="s">
        <v>249</v>
      </c>
      <c r="D174" s="162"/>
      <c r="E174" s="163">
        <v>1.5</v>
      </c>
      <c r="F174" s="157"/>
      <c r="G174" s="157"/>
      <c r="H174" s="157"/>
      <c r="I174" s="157"/>
      <c r="J174" s="157"/>
      <c r="K174" s="157"/>
      <c r="L174" s="157"/>
      <c r="M174" s="157"/>
      <c r="N174" s="156"/>
      <c r="O174" s="156"/>
      <c r="P174" s="156"/>
      <c r="Q174" s="156"/>
      <c r="R174" s="157"/>
      <c r="S174" s="157"/>
      <c r="T174" s="157"/>
      <c r="U174" s="157"/>
      <c r="V174" s="157"/>
      <c r="W174" s="157"/>
      <c r="X174" s="157"/>
      <c r="Y174" s="157"/>
      <c r="Z174" s="147"/>
      <c r="AA174" s="147"/>
      <c r="AB174" s="147"/>
      <c r="AC174" s="147"/>
      <c r="AD174" s="147"/>
      <c r="AE174" s="147"/>
      <c r="AF174" s="147"/>
      <c r="AG174" s="147" t="s">
        <v>133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 x14ac:dyDescent="0.2">
      <c r="A175" s="175">
        <v>31</v>
      </c>
      <c r="B175" s="176" t="s">
        <v>250</v>
      </c>
      <c r="C175" s="189" t="s">
        <v>251</v>
      </c>
      <c r="D175" s="177" t="s">
        <v>166</v>
      </c>
      <c r="E175" s="178">
        <v>4.8</v>
      </c>
      <c r="F175" s="179"/>
      <c r="G175" s="180">
        <f>ROUND(E175*F175,2)</f>
        <v>0</v>
      </c>
      <c r="H175" s="158"/>
      <c r="I175" s="157">
        <f>ROUND(E175*H175,2)</f>
        <v>0</v>
      </c>
      <c r="J175" s="158"/>
      <c r="K175" s="157">
        <f>ROUND(E175*J175,2)</f>
        <v>0</v>
      </c>
      <c r="L175" s="157">
        <v>21</v>
      </c>
      <c r="M175" s="157">
        <f>G175*(1+L175/100)</f>
        <v>0</v>
      </c>
      <c r="N175" s="156">
        <v>1.17E-3</v>
      </c>
      <c r="O175" s="156">
        <f>ROUND(E175*N175,2)</f>
        <v>0.01</v>
      </c>
      <c r="P175" s="156">
        <v>7.5999999999999998E-2</v>
      </c>
      <c r="Q175" s="156">
        <f>ROUND(E175*P175,2)</f>
        <v>0.36</v>
      </c>
      <c r="R175" s="157"/>
      <c r="S175" s="157" t="s">
        <v>167</v>
      </c>
      <c r="T175" s="157" t="s">
        <v>167</v>
      </c>
      <c r="U175" s="157">
        <v>0.94</v>
      </c>
      <c r="V175" s="157">
        <f>ROUND(E175*U175,2)</f>
        <v>4.51</v>
      </c>
      <c r="W175" s="157"/>
      <c r="X175" s="157" t="s">
        <v>127</v>
      </c>
      <c r="Y175" s="157" t="s">
        <v>128</v>
      </c>
      <c r="Z175" s="147"/>
      <c r="AA175" s="147"/>
      <c r="AB175" s="147"/>
      <c r="AC175" s="147"/>
      <c r="AD175" s="147"/>
      <c r="AE175" s="147"/>
      <c r="AF175" s="147"/>
      <c r="AG175" s="147" t="s">
        <v>129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2" x14ac:dyDescent="0.2">
      <c r="A176" s="154"/>
      <c r="B176" s="155"/>
      <c r="C176" s="190" t="s">
        <v>252</v>
      </c>
      <c r="D176" s="162"/>
      <c r="E176" s="163">
        <v>3.2</v>
      </c>
      <c r="F176" s="157"/>
      <c r="G176" s="157"/>
      <c r="H176" s="157"/>
      <c r="I176" s="157"/>
      <c r="J176" s="157"/>
      <c r="K176" s="157"/>
      <c r="L176" s="157"/>
      <c r="M176" s="157"/>
      <c r="N176" s="156"/>
      <c r="O176" s="156"/>
      <c r="P176" s="156"/>
      <c r="Q176" s="156"/>
      <c r="R176" s="157"/>
      <c r="S176" s="157"/>
      <c r="T176" s="157"/>
      <c r="U176" s="157"/>
      <c r="V176" s="157"/>
      <c r="W176" s="157"/>
      <c r="X176" s="157"/>
      <c r="Y176" s="157"/>
      <c r="Z176" s="147"/>
      <c r="AA176" s="147"/>
      <c r="AB176" s="147"/>
      <c r="AC176" s="147"/>
      <c r="AD176" s="147"/>
      <c r="AE176" s="147"/>
      <c r="AF176" s="147"/>
      <c r="AG176" s="147" t="s">
        <v>133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3" x14ac:dyDescent="0.2">
      <c r="A177" s="154"/>
      <c r="B177" s="155"/>
      <c r="C177" s="190" t="s">
        <v>253</v>
      </c>
      <c r="D177" s="162"/>
      <c r="E177" s="163">
        <v>1.6</v>
      </c>
      <c r="F177" s="157"/>
      <c r="G177" s="157"/>
      <c r="H177" s="157"/>
      <c r="I177" s="157"/>
      <c r="J177" s="157"/>
      <c r="K177" s="157"/>
      <c r="L177" s="157"/>
      <c r="M177" s="157"/>
      <c r="N177" s="156"/>
      <c r="O177" s="156"/>
      <c r="P177" s="156"/>
      <c r="Q177" s="156"/>
      <c r="R177" s="157"/>
      <c r="S177" s="157"/>
      <c r="T177" s="157"/>
      <c r="U177" s="157"/>
      <c r="V177" s="157"/>
      <c r="W177" s="157"/>
      <c r="X177" s="157"/>
      <c r="Y177" s="157"/>
      <c r="Z177" s="147"/>
      <c r="AA177" s="147"/>
      <c r="AB177" s="147"/>
      <c r="AC177" s="147"/>
      <c r="AD177" s="147"/>
      <c r="AE177" s="147"/>
      <c r="AF177" s="147"/>
      <c r="AG177" s="147" t="s">
        <v>133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 x14ac:dyDescent="0.2">
      <c r="A178" s="175">
        <v>32</v>
      </c>
      <c r="B178" s="176" t="s">
        <v>254</v>
      </c>
      <c r="C178" s="189" t="s">
        <v>255</v>
      </c>
      <c r="D178" s="177" t="s">
        <v>166</v>
      </c>
      <c r="E178" s="178">
        <v>22.63</v>
      </c>
      <c r="F178" s="179"/>
      <c r="G178" s="180">
        <f>ROUND(E178*F178,2)</f>
        <v>0</v>
      </c>
      <c r="H178" s="158"/>
      <c r="I178" s="157">
        <f>ROUND(E178*H178,2)</f>
        <v>0</v>
      </c>
      <c r="J178" s="158"/>
      <c r="K178" s="157">
        <f>ROUND(E178*J178,2)</f>
        <v>0</v>
      </c>
      <c r="L178" s="157">
        <v>21</v>
      </c>
      <c r="M178" s="157">
        <f>G178*(1+L178/100)</f>
        <v>0</v>
      </c>
      <c r="N178" s="156">
        <v>0</v>
      </c>
      <c r="O178" s="156">
        <f>ROUND(E178*N178,2)</f>
        <v>0</v>
      </c>
      <c r="P178" s="156">
        <v>5.8999999999999997E-2</v>
      </c>
      <c r="Q178" s="156">
        <f>ROUND(E178*P178,2)</f>
        <v>1.34</v>
      </c>
      <c r="R178" s="157"/>
      <c r="S178" s="157" t="s">
        <v>167</v>
      </c>
      <c r="T178" s="157" t="s">
        <v>167</v>
      </c>
      <c r="U178" s="157">
        <v>0.3</v>
      </c>
      <c r="V178" s="157">
        <f>ROUND(E178*U178,2)</f>
        <v>6.79</v>
      </c>
      <c r="W178" s="157"/>
      <c r="X178" s="157" t="s">
        <v>127</v>
      </c>
      <c r="Y178" s="157" t="s">
        <v>128</v>
      </c>
      <c r="Z178" s="147"/>
      <c r="AA178" s="147"/>
      <c r="AB178" s="147"/>
      <c r="AC178" s="147"/>
      <c r="AD178" s="147"/>
      <c r="AE178" s="147"/>
      <c r="AF178" s="147"/>
      <c r="AG178" s="147" t="s">
        <v>129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2" x14ac:dyDescent="0.2">
      <c r="A179" s="154"/>
      <c r="B179" s="155"/>
      <c r="C179" s="190" t="s">
        <v>193</v>
      </c>
      <c r="D179" s="162"/>
      <c r="E179" s="163">
        <v>4.8574999999999999</v>
      </c>
      <c r="F179" s="157"/>
      <c r="G179" s="157"/>
      <c r="H179" s="157"/>
      <c r="I179" s="157"/>
      <c r="J179" s="157"/>
      <c r="K179" s="157"/>
      <c r="L179" s="157"/>
      <c r="M179" s="157"/>
      <c r="N179" s="156"/>
      <c r="O179" s="156"/>
      <c r="P179" s="156"/>
      <c r="Q179" s="156"/>
      <c r="R179" s="157"/>
      <c r="S179" s="157"/>
      <c r="T179" s="157"/>
      <c r="U179" s="157"/>
      <c r="V179" s="157"/>
      <c r="W179" s="157"/>
      <c r="X179" s="157"/>
      <c r="Y179" s="157"/>
      <c r="Z179" s="147"/>
      <c r="AA179" s="147"/>
      <c r="AB179" s="147"/>
      <c r="AC179" s="147"/>
      <c r="AD179" s="147"/>
      <c r="AE179" s="147"/>
      <c r="AF179" s="147"/>
      <c r="AG179" s="147" t="s">
        <v>133</v>
      </c>
      <c r="AH179" s="147">
        <v>0</v>
      </c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3" x14ac:dyDescent="0.2">
      <c r="A180" s="154"/>
      <c r="B180" s="155"/>
      <c r="C180" s="190" t="s">
        <v>194</v>
      </c>
      <c r="D180" s="162"/>
      <c r="E180" s="163">
        <v>4.8574999999999999</v>
      </c>
      <c r="F180" s="157"/>
      <c r="G180" s="157"/>
      <c r="H180" s="157"/>
      <c r="I180" s="157"/>
      <c r="J180" s="157"/>
      <c r="K180" s="157"/>
      <c r="L180" s="157"/>
      <c r="M180" s="157"/>
      <c r="N180" s="156"/>
      <c r="O180" s="156"/>
      <c r="P180" s="156"/>
      <c r="Q180" s="156"/>
      <c r="R180" s="157"/>
      <c r="S180" s="157"/>
      <c r="T180" s="157"/>
      <c r="U180" s="157"/>
      <c r="V180" s="157"/>
      <c r="W180" s="157"/>
      <c r="X180" s="157"/>
      <c r="Y180" s="157"/>
      <c r="Z180" s="147"/>
      <c r="AA180" s="147"/>
      <c r="AB180" s="147"/>
      <c r="AC180" s="147"/>
      <c r="AD180" s="147"/>
      <c r="AE180" s="147"/>
      <c r="AF180" s="147"/>
      <c r="AG180" s="147" t="s">
        <v>133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3" x14ac:dyDescent="0.2">
      <c r="A181" s="154"/>
      <c r="B181" s="155"/>
      <c r="C181" s="190" t="s">
        <v>195</v>
      </c>
      <c r="D181" s="162"/>
      <c r="E181" s="163">
        <v>6.4574999999999996</v>
      </c>
      <c r="F181" s="157"/>
      <c r="G181" s="157"/>
      <c r="H181" s="157"/>
      <c r="I181" s="157"/>
      <c r="J181" s="157"/>
      <c r="K181" s="157"/>
      <c r="L181" s="157"/>
      <c r="M181" s="157"/>
      <c r="N181" s="156"/>
      <c r="O181" s="156"/>
      <c r="P181" s="156"/>
      <c r="Q181" s="156"/>
      <c r="R181" s="157"/>
      <c r="S181" s="157"/>
      <c r="T181" s="157"/>
      <c r="U181" s="157"/>
      <c r="V181" s="157"/>
      <c r="W181" s="157"/>
      <c r="X181" s="157"/>
      <c r="Y181" s="157"/>
      <c r="Z181" s="147"/>
      <c r="AA181" s="147"/>
      <c r="AB181" s="147"/>
      <c r="AC181" s="147"/>
      <c r="AD181" s="147"/>
      <c r="AE181" s="147"/>
      <c r="AF181" s="147"/>
      <c r="AG181" s="147" t="s">
        <v>133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3" x14ac:dyDescent="0.2">
      <c r="A182" s="154"/>
      <c r="B182" s="155"/>
      <c r="C182" s="190" t="s">
        <v>196</v>
      </c>
      <c r="D182" s="162"/>
      <c r="E182" s="163">
        <v>6.4574999999999996</v>
      </c>
      <c r="F182" s="157"/>
      <c r="G182" s="157"/>
      <c r="H182" s="157"/>
      <c r="I182" s="157"/>
      <c r="J182" s="157"/>
      <c r="K182" s="157"/>
      <c r="L182" s="157"/>
      <c r="M182" s="157"/>
      <c r="N182" s="156"/>
      <c r="O182" s="156"/>
      <c r="P182" s="156"/>
      <c r="Q182" s="156"/>
      <c r="R182" s="157"/>
      <c r="S182" s="157"/>
      <c r="T182" s="157"/>
      <c r="U182" s="157"/>
      <c r="V182" s="157"/>
      <c r="W182" s="157"/>
      <c r="X182" s="157"/>
      <c r="Y182" s="157"/>
      <c r="Z182" s="147"/>
      <c r="AA182" s="147"/>
      <c r="AB182" s="147"/>
      <c r="AC182" s="147"/>
      <c r="AD182" s="147"/>
      <c r="AE182" s="147"/>
      <c r="AF182" s="147"/>
      <c r="AG182" s="147" t="s">
        <v>133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 x14ac:dyDescent="0.2">
      <c r="A183" s="175">
        <v>33</v>
      </c>
      <c r="B183" s="176" t="s">
        <v>256</v>
      </c>
      <c r="C183" s="189" t="s">
        <v>257</v>
      </c>
      <c r="D183" s="177" t="s">
        <v>166</v>
      </c>
      <c r="E183" s="178">
        <v>21.15</v>
      </c>
      <c r="F183" s="179"/>
      <c r="G183" s="180">
        <f>ROUND(E183*F183,2)</f>
        <v>0</v>
      </c>
      <c r="H183" s="158"/>
      <c r="I183" s="157">
        <f>ROUND(E183*H183,2)</f>
        <v>0</v>
      </c>
      <c r="J183" s="158"/>
      <c r="K183" s="157">
        <f>ROUND(E183*J183,2)</f>
        <v>0</v>
      </c>
      <c r="L183" s="157">
        <v>21</v>
      </c>
      <c r="M183" s="157">
        <f>G183*(1+L183/100)</f>
        <v>0</v>
      </c>
      <c r="N183" s="156">
        <v>0</v>
      </c>
      <c r="O183" s="156">
        <f>ROUND(E183*N183,2)</f>
        <v>0</v>
      </c>
      <c r="P183" s="156">
        <v>6.8000000000000005E-2</v>
      </c>
      <c r="Q183" s="156">
        <f>ROUND(E183*P183,2)</f>
        <v>1.44</v>
      </c>
      <c r="R183" s="157"/>
      <c r="S183" s="157" t="s">
        <v>167</v>
      </c>
      <c r="T183" s="157" t="s">
        <v>167</v>
      </c>
      <c r="U183" s="157">
        <v>0.3</v>
      </c>
      <c r="V183" s="157">
        <f>ROUND(E183*U183,2)</f>
        <v>6.35</v>
      </c>
      <c r="W183" s="157"/>
      <c r="X183" s="157" t="s">
        <v>127</v>
      </c>
      <c r="Y183" s="157" t="s">
        <v>128</v>
      </c>
      <c r="Z183" s="147"/>
      <c r="AA183" s="147"/>
      <c r="AB183" s="147"/>
      <c r="AC183" s="147"/>
      <c r="AD183" s="147"/>
      <c r="AE183" s="147"/>
      <c r="AF183" s="147"/>
      <c r="AG183" s="147" t="s">
        <v>129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2" x14ac:dyDescent="0.2">
      <c r="A184" s="154"/>
      <c r="B184" s="155"/>
      <c r="C184" s="190" t="s">
        <v>258</v>
      </c>
      <c r="D184" s="162"/>
      <c r="E184" s="163">
        <v>5.4</v>
      </c>
      <c r="F184" s="157"/>
      <c r="G184" s="157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57"/>
      <c r="Z184" s="147"/>
      <c r="AA184" s="147"/>
      <c r="AB184" s="147"/>
      <c r="AC184" s="147"/>
      <c r="AD184" s="147"/>
      <c r="AE184" s="147"/>
      <c r="AF184" s="147"/>
      <c r="AG184" s="147" t="s">
        <v>133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3" x14ac:dyDescent="0.2">
      <c r="A185" s="154"/>
      <c r="B185" s="155"/>
      <c r="C185" s="190" t="s">
        <v>259</v>
      </c>
      <c r="D185" s="162"/>
      <c r="E185" s="163">
        <v>5.4</v>
      </c>
      <c r="F185" s="157"/>
      <c r="G185" s="157"/>
      <c r="H185" s="157"/>
      <c r="I185" s="157"/>
      <c r="J185" s="157"/>
      <c r="K185" s="157"/>
      <c r="L185" s="157"/>
      <c r="M185" s="157"/>
      <c r="N185" s="156"/>
      <c r="O185" s="156"/>
      <c r="P185" s="156"/>
      <c r="Q185" s="156"/>
      <c r="R185" s="157"/>
      <c r="S185" s="157"/>
      <c r="T185" s="157"/>
      <c r="U185" s="157"/>
      <c r="V185" s="157"/>
      <c r="W185" s="157"/>
      <c r="X185" s="157"/>
      <c r="Y185" s="157"/>
      <c r="Z185" s="147"/>
      <c r="AA185" s="147"/>
      <c r="AB185" s="147"/>
      <c r="AC185" s="147"/>
      <c r="AD185" s="147"/>
      <c r="AE185" s="147"/>
      <c r="AF185" s="147"/>
      <c r="AG185" s="147" t="s">
        <v>133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3" x14ac:dyDescent="0.2">
      <c r="A186" s="154"/>
      <c r="B186" s="155"/>
      <c r="C186" s="190" t="s">
        <v>260</v>
      </c>
      <c r="D186" s="162"/>
      <c r="E186" s="163">
        <v>5.1749999999999998</v>
      </c>
      <c r="F186" s="157"/>
      <c r="G186" s="157"/>
      <c r="H186" s="157"/>
      <c r="I186" s="157"/>
      <c r="J186" s="157"/>
      <c r="K186" s="157"/>
      <c r="L186" s="157"/>
      <c r="M186" s="157"/>
      <c r="N186" s="156"/>
      <c r="O186" s="156"/>
      <c r="P186" s="156"/>
      <c r="Q186" s="156"/>
      <c r="R186" s="157"/>
      <c r="S186" s="157"/>
      <c r="T186" s="157"/>
      <c r="U186" s="157"/>
      <c r="V186" s="157"/>
      <c r="W186" s="157"/>
      <c r="X186" s="157"/>
      <c r="Y186" s="157"/>
      <c r="Z186" s="147"/>
      <c r="AA186" s="147"/>
      <c r="AB186" s="147"/>
      <c r="AC186" s="147"/>
      <c r="AD186" s="147"/>
      <c r="AE186" s="147"/>
      <c r="AF186" s="147"/>
      <c r="AG186" s="147" t="s">
        <v>133</v>
      </c>
      <c r="AH186" s="147">
        <v>0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3" x14ac:dyDescent="0.2">
      <c r="A187" s="154"/>
      <c r="B187" s="155"/>
      <c r="C187" s="190" t="s">
        <v>261</v>
      </c>
      <c r="D187" s="162"/>
      <c r="E187" s="163">
        <v>5.1749999999999998</v>
      </c>
      <c r="F187" s="157"/>
      <c r="G187" s="157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7"/>
      <c r="AA187" s="147"/>
      <c r="AB187" s="147"/>
      <c r="AC187" s="147"/>
      <c r="AD187" s="147"/>
      <c r="AE187" s="147"/>
      <c r="AF187" s="147"/>
      <c r="AG187" s="147" t="s">
        <v>133</v>
      </c>
      <c r="AH187" s="147">
        <v>0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ht="22.5" outlineLevel="1" x14ac:dyDescent="0.2">
      <c r="A188" s="181">
        <v>34</v>
      </c>
      <c r="B188" s="182" t="s">
        <v>262</v>
      </c>
      <c r="C188" s="193" t="s">
        <v>263</v>
      </c>
      <c r="D188" s="183" t="s">
        <v>264</v>
      </c>
      <c r="E188" s="184">
        <v>1</v>
      </c>
      <c r="F188" s="185"/>
      <c r="G188" s="186">
        <f>ROUND(E188*F188,2)</f>
        <v>0</v>
      </c>
      <c r="H188" s="158"/>
      <c r="I188" s="157">
        <f>ROUND(E188*H188,2)</f>
        <v>0</v>
      </c>
      <c r="J188" s="158"/>
      <c r="K188" s="157">
        <f>ROUND(E188*J188,2)</f>
        <v>0</v>
      </c>
      <c r="L188" s="157">
        <v>21</v>
      </c>
      <c r="M188" s="157">
        <f>G188*(1+L188/100)</f>
        <v>0</v>
      </c>
      <c r="N188" s="156">
        <v>0</v>
      </c>
      <c r="O188" s="156">
        <f>ROUND(E188*N188,2)</f>
        <v>0</v>
      </c>
      <c r="P188" s="156">
        <v>0</v>
      </c>
      <c r="Q188" s="156">
        <f>ROUND(E188*P188,2)</f>
        <v>0</v>
      </c>
      <c r="R188" s="157"/>
      <c r="S188" s="157" t="s">
        <v>125</v>
      </c>
      <c r="T188" s="157" t="s">
        <v>126</v>
      </c>
      <c r="U188" s="157">
        <v>0</v>
      </c>
      <c r="V188" s="157">
        <f>ROUND(E188*U188,2)</f>
        <v>0</v>
      </c>
      <c r="W188" s="157"/>
      <c r="X188" s="157" t="s">
        <v>127</v>
      </c>
      <c r="Y188" s="157" t="s">
        <v>128</v>
      </c>
      <c r="Z188" s="147"/>
      <c r="AA188" s="147"/>
      <c r="AB188" s="147"/>
      <c r="AC188" s="147"/>
      <c r="AD188" s="147"/>
      <c r="AE188" s="147"/>
      <c r="AF188" s="147"/>
      <c r="AG188" s="147" t="s">
        <v>129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x14ac:dyDescent="0.2">
      <c r="A189" s="168" t="s">
        <v>120</v>
      </c>
      <c r="B189" s="169" t="s">
        <v>70</v>
      </c>
      <c r="C189" s="188" t="s">
        <v>71</v>
      </c>
      <c r="D189" s="170"/>
      <c r="E189" s="171"/>
      <c r="F189" s="172"/>
      <c r="G189" s="173">
        <f>SUMIF(AG190:AG190,"&lt;&gt;NOR",G190:G190)</f>
        <v>0</v>
      </c>
      <c r="H189" s="167"/>
      <c r="I189" s="167">
        <f>SUM(I190:I190)</f>
        <v>0</v>
      </c>
      <c r="J189" s="167"/>
      <c r="K189" s="167">
        <f>SUM(K190:K190)</f>
        <v>0</v>
      </c>
      <c r="L189" s="167"/>
      <c r="M189" s="167">
        <f>SUM(M190:M190)</f>
        <v>0</v>
      </c>
      <c r="N189" s="166"/>
      <c r="O189" s="166">
        <f>SUM(O190:O190)</f>
        <v>0</v>
      </c>
      <c r="P189" s="166"/>
      <c r="Q189" s="166">
        <f>SUM(Q190:Q190)</f>
        <v>0</v>
      </c>
      <c r="R189" s="167"/>
      <c r="S189" s="167"/>
      <c r="T189" s="167"/>
      <c r="U189" s="167"/>
      <c r="V189" s="167">
        <f>SUM(V190:V190)</f>
        <v>12.33</v>
      </c>
      <c r="W189" s="167"/>
      <c r="X189" s="167"/>
      <c r="Y189" s="167"/>
      <c r="AG189" t="s">
        <v>121</v>
      </c>
    </row>
    <row r="190" spans="1:60" outlineLevel="1" x14ac:dyDescent="0.2">
      <c r="A190" s="181">
        <v>35</v>
      </c>
      <c r="B190" s="182" t="s">
        <v>265</v>
      </c>
      <c r="C190" s="193" t="s">
        <v>266</v>
      </c>
      <c r="D190" s="183" t="s">
        <v>267</v>
      </c>
      <c r="E190" s="184">
        <v>13.136699999999999</v>
      </c>
      <c r="F190" s="185"/>
      <c r="G190" s="186">
        <f>ROUND(E190*F190,2)</f>
        <v>0</v>
      </c>
      <c r="H190" s="158"/>
      <c r="I190" s="157">
        <f>ROUND(E190*H190,2)</f>
        <v>0</v>
      </c>
      <c r="J190" s="158"/>
      <c r="K190" s="157">
        <f>ROUND(E190*J190,2)</f>
        <v>0</v>
      </c>
      <c r="L190" s="157">
        <v>21</v>
      </c>
      <c r="M190" s="157">
        <f>G190*(1+L190/100)</f>
        <v>0</v>
      </c>
      <c r="N190" s="156">
        <v>0</v>
      </c>
      <c r="O190" s="156">
        <f>ROUND(E190*N190,2)</f>
        <v>0</v>
      </c>
      <c r="P190" s="156">
        <v>0</v>
      </c>
      <c r="Q190" s="156">
        <f>ROUND(E190*P190,2)</f>
        <v>0</v>
      </c>
      <c r="R190" s="157"/>
      <c r="S190" s="157" t="s">
        <v>167</v>
      </c>
      <c r="T190" s="157" t="s">
        <v>167</v>
      </c>
      <c r="U190" s="157">
        <v>0.9385</v>
      </c>
      <c r="V190" s="157">
        <f>ROUND(E190*U190,2)</f>
        <v>12.33</v>
      </c>
      <c r="W190" s="157"/>
      <c r="X190" s="157" t="s">
        <v>268</v>
      </c>
      <c r="Y190" s="157" t="s">
        <v>128</v>
      </c>
      <c r="Z190" s="147"/>
      <c r="AA190" s="147"/>
      <c r="AB190" s="147"/>
      <c r="AC190" s="147"/>
      <c r="AD190" s="147"/>
      <c r="AE190" s="147"/>
      <c r="AF190" s="147"/>
      <c r="AG190" s="147" t="s">
        <v>269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x14ac:dyDescent="0.2">
      <c r="A191" s="168" t="s">
        <v>120</v>
      </c>
      <c r="B191" s="169" t="s">
        <v>72</v>
      </c>
      <c r="C191" s="188" t="s">
        <v>73</v>
      </c>
      <c r="D191" s="170"/>
      <c r="E191" s="171"/>
      <c r="F191" s="172"/>
      <c r="G191" s="173">
        <f>SUMIF(AG192:AG197,"&lt;&gt;NOR",G192:G197)</f>
        <v>0</v>
      </c>
      <c r="H191" s="167"/>
      <c r="I191" s="167">
        <f>SUM(I192:I197)</f>
        <v>0</v>
      </c>
      <c r="J191" s="167"/>
      <c r="K191" s="167">
        <f>SUM(K192:K197)</f>
        <v>0</v>
      </c>
      <c r="L191" s="167"/>
      <c r="M191" s="167">
        <f>SUM(M192:M197)</f>
        <v>0</v>
      </c>
      <c r="N191" s="166"/>
      <c r="O191" s="166">
        <f>SUM(O192:O197)</f>
        <v>0.03</v>
      </c>
      <c r="P191" s="166"/>
      <c r="Q191" s="166">
        <f>SUM(Q192:Q197)</f>
        <v>0</v>
      </c>
      <c r="R191" s="167"/>
      <c r="S191" s="167"/>
      <c r="T191" s="167"/>
      <c r="U191" s="167"/>
      <c r="V191" s="167">
        <f>SUM(V192:V197)</f>
        <v>0.68</v>
      </c>
      <c r="W191" s="167"/>
      <c r="X191" s="167"/>
      <c r="Y191" s="167"/>
      <c r="AG191" t="s">
        <v>121</v>
      </c>
    </row>
    <row r="192" spans="1:60" outlineLevel="1" x14ac:dyDescent="0.2">
      <c r="A192" s="175">
        <v>36</v>
      </c>
      <c r="B192" s="176" t="s">
        <v>270</v>
      </c>
      <c r="C192" s="189" t="s">
        <v>271</v>
      </c>
      <c r="D192" s="177" t="s">
        <v>166</v>
      </c>
      <c r="E192" s="178">
        <v>7.2</v>
      </c>
      <c r="F192" s="179"/>
      <c r="G192" s="180">
        <f>ROUND(E192*F192,2)</f>
        <v>0</v>
      </c>
      <c r="H192" s="158"/>
      <c r="I192" s="157">
        <f>ROUND(E192*H192,2)</f>
        <v>0</v>
      </c>
      <c r="J192" s="158"/>
      <c r="K192" s="157">
        <f>ROUND(E192*J192,2)</f>
        <v>0</v>
      </c>
      <c r="L192" s="157">
        <v>21</v>
      </c>
      <c r="M192" s="157">
        <f>G192*(1+L192/100)</f>
        <v>0</v>
      </c>
      <c r="N192" s="156">
        <v>2.1000000000000001E-4</v>
      </c>
      <c r="O192" s="156">
        <f>ROUND(E192*N192,2)</f>
        <v>0</v>
      </c>
      <c r="P192" s="156">
        <v>0</v>
      </c>
      <c r="Q192" s="156">
        <f>ROUND(E192*P192,2)</f>
        <v>0</v>
      </c>
      <c r="R192" s="157"/>
      <c r="S192" s="157" t="s">
        <v>167</v>
      </c>
      <c r="T192" s="157" t="s">
        <v>167</v>
      </c>
      <c r="U192" s="157">
        <v>9.5000000000000001E-2</v>
      </c>
      <c r="V192" s="157">
        <f>ROUND(E192*U192,2)</f>
        <v>0.68</v>
      </c>
      <c r="W192" s="157"/>
      <c r="X192" s="157" t="s">
        <v>127</v>
      </c>
      <c r="Y192" s="157" t="s">
        <v>128</v>
      </c>
      <c r="Z192" s="147"/>
      <c r="AA192" s="147"/>
      <c r="AB192" s="147"/>
      <c r="AC192" s="147"/>
      <c r="AD192" s="147"/>
      <c r="AE192" s="147"/>
      <c r="AF192" s="147"/>
      <c r="AG192" s="147" t="s">
        <v>129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2" x14ac:dyDescent="0.2">
      <c r="A193" s="154"/>
      <c r="B193" s="155"/>
      <c r="C193" s="190" t="s">
        <v>272</v>
      </c>
      <c r="D193" s="162"/>
      <c r="E193" s="163">
        <v>7.2</v>
      </c>
      <c r="F193" s="157"/>
      <c r="G193" s="157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7"/>
      <c r="AA193" s="147"/>
      <c r="AB193" s="147"/>
      <c r="AC193" s="147"/>
      <c r="AD193" s="147"/>
      <c r="AE193" s="147"/>
      <c r="AF193" s="147"/>
      <c r="AG193" s="147" t="s">
        <v>133</v>
      </c>
      <c r="AH193" s="147">
        <v>0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 x14ac:dyDescent="0.2">
      <c r="A194" s="175">
        <v>37</v>
      </c>
      <c r="B194" s="176" t="s">
        <v>273</v>
      </c>
      <c r="C194" s="189" t="s">
        <v>274</v>
      </c>
      <c r="D194" s="177" t="s">
        <v>166</v>
      </c>
      <c r="E194" s="178">
        <v>7.2</v>
      </c>
      <c r="F194" s="179"/>
      <c r="G194" s="180">
        <f>ROUND(E194*F194,2)</f>
        <v>0</v>
      </c>
      <c r="H194" s="158"/>
      <c r="I194" s="157">
        <f>ROUND(E194*H194,2)</f>
        <v>0</v>
      </c>
      <c r="J194" s="158"/>
      <c r="K194" s="157">
        <f>ROUND(E194*J194,2)</f>
        <v>0</v>
      </c>
      <c r="L194" s="157">
        <v>21</v>
      </c>
      <c r="M194" s="157">
        <f>G194*(1+L194/100)</f>
        <v>0</v>
      </c>
      <c r="N194" s="156">
        <v>3.7799999999999999E-3</v>
      </c>
      <c r="O194" s="156">
        <f>ROUND(E194*N194,2)</f>
        <v>0.03</v>
      </c>
      <c r="P194" s="156">
        <v>0</v>
      </c>
      <c r="Q194" s="156">
        <f>ROUND(E194*P194,2)</f>
        <v>0</v>
      </c>
      <c r="R194" s="157"/>
      <c r="S194" s="157" t="s">
        <v>167</v>
      </c>
      <c r="T194" s="157" t="s">
        <v>275</v>
      </c>
      <c r="U194" s="157">
        <v>0</v>
      </c>
      <c r="V194" s="157">
        <f>ROUND(E194*U194,2)</f>
        <v>0</v>
      </c>
      <c r="W194" s="157"/>
      <c r="X194" s="157" t="s">
        <v>276</v>
      </c>
      <c r="Y194" s="157" t="s">
        <v>128</v>
      </c>
      <c r="Z194" s="147"/>
      <c r="AA194" s="147"/>
      <c r="AB194" s="147"/>
      <c r="AC194" s="147"/>
      <c r="AD194" s="147"/>
      <c r="AE194" s="147"/>
      <c r="AF194" s="147"/>
      <c r="AG194" s="147" t="s">
        <v>277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ht="22.5" outlineLevel="2" x14ac:dyDescent="0.2">
      <c r="A195" s="154"/>
      <c r="B195" s="155"/>
      <c r="C195" s="254" t="s">
        <v>278</v>
      </c>
      <c r="D195" s="255"/>
      <c r="E195" s="255"/>
      <c r="F195" s="255"/>
      <c r="G195" s="255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7"/>
      <c r="AA195" s="147"/>
      <c r="AB195" s="147"/>
      <c r="AC195" s="147"/>
      <c r="AD195" s="147"/>
      <c r="AE195" s="147"/>
      <c r="AF195" s="147"/>
      <c r="AG195" s="147" t="s">
        <v>131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87" t="str">
        <f>C195</f>
        <v>Nanesení hydroizolační stěrky ve dvou vrstvách. Vlepení těsnicí pásky do spoje podlaha-stěna, přitlačení a uhlazení, přetažení pásky další vrstvou izolační stěrky.</v>
      </c>
      <c r="BB195" s="147"/>
      <c r="BC195" s="147"/>
      <c r="BD195" s="147"/>
      <c r="BE195" s="147"/>
      <c r="BF195" s="147"/>
      <c r="BG195" s="147"/>
      <c r="BH195" s="147"/>
    </row>
    <row r="196" spans="1:60" outlineLevel="2" x14ac:dyDescent="0.2">
      <c r="A196" s="154"/>
      <c r="B196" s="155"/>
      <c r="C196" s="190" t="s">
        <v>272</v>
      </c>
      <c r="D196" s="162"/>
      <c r="E196" s="163">
        <v>7.2</v>
      </c>
      <c r="F196" s="157"/>
      <c r="G196" s="157"/>
      <c r="H196" s="157"/>
      <c r="I196" s="157"/>
      <c r="J196" s="157"/>
      <c r="K196" s="157"/>
      <c r="L196" s="157"/>
      <c r="M196" s="157"/>
      <c r="N196" s="156"/>
      <c r="O196" s="156"/>
      <c r="P196" s="156"/>
      <c r="Q196" s="156"/>
      <c r="R196" s="157"/>
      <c r="S196" s="157"/>
      <c r="T196" s="157"/>
      <c r="U196" s="157"/>
      <c r="V196" s="157"/>
      <c r="W196" s="157"/>
      <c r="X196" s="157"/>
      <c r="Y196" s="157"/>
      <c r="Z196" s="147"/>
      <c r="AA196" s="147"/>
      <c r="AB196" s="147"/>
      <c r="AC196" s="147"/>
      <c r="AD196" s="147"/>
      <c r="AE196" s="147"/>
      <c r="AF196" s="147"/>
      <c r="AG196" s="147" t="s">
        <v>133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">
      <c r="A197" s="181">
        <v>38</v>
      </c>
      <c r="B197" s="182" t="s">
        <v>279</v>
      </c>
      <c r="C197" s="193" t="s">
        <v>280</v>
      </c>
      <c r="D197" s="183" t="s">
        <v>267</v>
      </c>
      <c r="E197" s="184">
        <v>1.5100000000000001E-3</v>
      </c>
      <c r="F197" s="185"/>
      <c r="G197" s="186">
        <f>ROUND(E197*F197,2)</f>
        <v>0</v>
      </c>
      <c r="H197" s="158"/>
      <c r="I197" s="157">
        <f>ROUND(E197*H197,2)</f>
        <v>0</v>
      </c>
      <c r="J197" s="158"/>
      <c r="K197" s="157">
        <f>ROUND(E197*J197,2)</f>
        <v>0</v>
      </c>
      <c r="L197" s="157">
        <v>21</v>
      </c>
      <c r="M197" s="157">
        <f>G197*(1+L197/100)</f>
        <v>0</v>
      </c>
      <c r="N197" s="156">
        <v>0</v>
      </c>
      <c r="O197" s="156">
        <f>ROUND(E197*N197,2)</f>
        <v>0</v>
      </c>
      <c r="P197" s="156">
        <v>0</v>
      </c>
      <c r="Q197" s="156">
        <f>ROUND(E197*P197,2)</f>
        <v>0</v>
      </c>
      <c r="R197" s="157"/>
      <c r="S197" s="157" t="s">
        <v>167</v>
      </c>
      <c r="T197" s="157" t="s">
        <v>167</v>
      </c>
      <c r="U197" s="157">
        <v>1.5669999999999999</v>
      </c>
      <c r="V197" s="157">
        <f>ROUND(E197*U197,2)</f>
        <v>0</v>
      </c>
      <c r="W197" s="157"/>
      <c r="X197" s="157" t="s">
        <v>268</v>
      </c>
      <c r="Y197" s="157" t="s">
        <v>128</v>
      </c>
      <c r="Z197" s="147"/>
      <c r="AA197" s="147"/>
      <c r="AB197" s="147"/>
      <c r="AC197" s="147"/>
      <c r="AD197" s="147"/>
      <c r="AE197" s="147"/>
      <c r="AF197" s="147"/>
      <c r="AG197" s="147" t="s">
        <v>269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x14ac:dyDescent="0.2">
      <c r="A198" s="168" t="s">
        <v>120</v>
      </c>
      <c r="B198" s="169" t="s">
        <v>74</v>
      </c>
      <c r="C198" s="188" t="s">
        <v>75</v>
      </c>
      <c r="D198" s="170"/>
      <c r="E198" s="171"/>
      <c r="F198" s="172"/>
      <c r="G198" s="173">
        <f>SUMIF(AG199:AG199,"&lt;&gt;NOR",G199:G199)</f>
        <v>0</v>
      </c>
      <c r="H198" s="167"/>
      <c r="I198" s="167">
        <f>SUM(I199:I199)</f>
        <v>0</v>
      </c>
      <c r="J198" s="167"/>
      <c r="K198" s="167">
        <f>SUM(K199:K199)</f>
        <v>0</v>
      </c>
      <c r="L198" s="167"/>
      <c r="M198" s="167">
        <f>SUM(M199:M199)</f>
        <v>0</v>
      </c>
      <c r="N198" s="166"/>
      <c r="O198" s="166">
        <f>SUM(O199:O199)</f>
        <v>0</v>
      </c>
      <c r="P198" s="166"/>
      <c r="Q198" s="166">
        <f>SUM(Q199:Q199)</f>
        <v>0</v>
      </c>
      <c r="R198" s="167"/>
      <c r="S198" s="167"/>
      <c r="T198" s="167"/>
      <c r="U198" s="167"/>
      <c r="V198" s="167">
        <f>SUM(V199:V199)</f>
        <v>0</v>
      </c>
      <c r="W198" s="167"/>
      <c r="X198" s="167"/>
      <c r="Y198" s="167"/>
      <c r="AG198" t="s">
        <v>121</v>
      </c>
    </row>
    <row r="199" spans="1:60" ht="22.5" outlineLevel="1" x14ac:dyDescent="0.2">
      <c r="A199" s="181">
        <v>39</v>
      </c>
      <c r="B199" s="182" t="s">
        <v>281</v>
      </c>
      <c r="C199" s="193" t="s">
        <v>282</v>
      </c>
      <c r="D199" s="183" t="s">
        <v>264</v>
      </c>
      <c r="E199" s="184">
        <v>1</v>
      </c>
      <c r="F199" s="185"/>
      <c r="G199" s="186">
        <f>ROUND(E199*F199,2)</f>
        <v>0</v>
      </c>
      <c r="H199" s="158"/>
      <c r="I199" s="157">
        <f>ROUND(E199*H199,2)</f>
        <v>0</v>
      </c>
      <c r="J199" s="158"/>
      <c r="K199" s="157">
        <f>ROUND(E199*J199,2)</f>
        <v>0</v>
      </c>
      <c r="L199" s="157">
        <v>21</v>
      </c>
      <c r="M199" s="157">
        <f>G199*(1+L199/100)</f>
        <v>0</v>
      </c>
      <c r="N199" s="156">
        <v>0</v>
      </c>
      <c r="O199" s="156">
        <f>ROUND(E199*N199,2)</f>
        <v>0</v>
      </c>
      <c r="P199" s="156">
        <v>0</v>
      </c>
      <c r="Q199" s="156">
        <f>ROUND(E199*P199,2)</f>
        <v>0</v>
      </c>
      <c r="R199" s="157"/>
      <c r="S199" s="157" t="s">
        <v>125</v>
      </c>
      <c r="T199" s="157" t="s">
        <v>126</v>
      </c>
      <c r="U199" s="157">
        <v>0</v>
      </c>
      <c r="V199" s="157">
        <f>ROUND(E199*U199,2)</f>
        <v>0</v>
      </c>
      <c r="W199" s="157"/>
      <c r="X199" s="157" t="s">
        <v>127</v>
      </c>
      <c r="Y199" s="157" t="s">
        <v>128</v>
      </c>
      <c r="Z199" s="147"/>
      <c r="AA199" s="147"/>
      <c r="AB199" s="147"/>
      <c r="AC199" s="147"/>
      <c r="AD199" s="147"/>
      <c r="AE199" s="147"/>
      <c r="AF199" s="147"/>
      <c r="AG199" s="147" t="s">
        <v>129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x14ac:dyDescent="0.2">
      <c r="A200" s="168" t="s">
        <v>120</v>
      </c>
      <c r="B200" s="169" t="s">
        <v>76</v>
      </c>
      <c r="C200" s="188" t="s">
        <v>75</v>
      </c>
      <c r="D200" s="170"/>
      <c r="E200" s="171"/>
      <c r="F200" s="172"/>
      <c r="G200" s="173">
        <f>SUMIF(AG201:AG206,"&lt;&gt;NOR",G201:G206)</f>
        <v>0</v>
      </c>
      <c r="H200" s="167"/>
      <c r="I200" s="167">
        <f>SUM(I201:I206)</f>
        <v>0</v>
      </c>
      <c r="J200" s="167"/>
      <c r="K200" s="167">
        <f>SUM(K201:K206)</f>
        <v>0</v>
      </c>
      <c r="L200" s="167"/>
      <c r="M200" s="167">
        <f>SUM(M201:M206)</f>
        <v>0</v>
      </c>
      <c r="N200" s="166"/>
      <c r="O200" s="166">
        <f>SUM(O201:O206)</f>
        <v>0</v>
      </c>
      <c r="P200" s="166"/>
      <c r="Q200" s="166">
        <f>SUM(Q201:Q206)</f>
        <v>0</v>
      </c>
      <c r="R200" s="167"/>
      <c r="S200" s="167"/>
      <c r="T200" s="167"/>
      <c r="U200" s="167"/>
      <c r="V200" s="167">
        <f>SUM(V201:V206)</f>
        <v>0</v>
      </c>
      <c r="W200" s="167"/>
      <c r="X200" s="167"/>
      <c r="Y200" s="167"/>
      <c r="AG200" t="s">
        <v>121</v>
      </c>
    </row>
    <row r="201" spans="1:60" outlineLevel="1" x14ac:dyDescent="0.2">
      <c r="A201" s="181">
        <v>40</v>
      </c>
      <c r="B201" s="182" t="s">
        <v>283</v>
      </c>
      <c r="C201" s="193" t="s">
        <v>284</v>
      </c>
      <c r="D201" s="183" t="s">
        <v>264</v>
      </c>
      <c r="E201" s="184">
        <v>1</v>
      </c>
      <c r="F201" s="185"/>
      <c r="G201" s="186">
        <f t="shared" ref="G201:G206" si="0">ROUND(E201*F201,2)</f>
        <v>0</v>
      </c>
      <c r="H201" s="158"/>
      <c r="I201" s="157">
        <f t="shared" ref="I201:I206" si="1">ROUND(E201*H201,2)</f>
        <v>0</v>
      </c>
      <c r="J201" s="158"/>
      <c r="K201" s="157">
        <f t="shared" ref="K201:K206" si="2">ROUND(E201*J201,2)</f>
        <v>0</v>
      </c>
      <c r="L201" s="157">
        <v>21</v>
      </c>
      <c r="M201" s="157">
        <f t="shared" ref="M201:M206" si="3">G201*(1+L201/100)</f>
        <v>0</v>
      </c>
      <c r="N201" s="156">
        <v>0</v>
      </c>
      <c r="O201" s="156">
        <f t="shared" ref="O201:O206" si="4">ROUND(E201*N201,2)</f>
        <v>0</v>
      </c>
      <c r="P201" s="156">
        <v>0</v>
      </c>
      <c r="Q201" s="156">
        <f t="shared" ref="Q201:Q206" si="5">ROUND(E201*P201,2)</f>
        <v>0</v>
      </c>
      <c r="R201" s="157"/>
      <c r="S201" s="157" t="s">
        <v>125</v>
      </c>
      <c r="T201" s="157" t="s">
        <v>126</v>
      </c>
      <c r="U201" s="157">
        <v>0</v>
      </c>
      <c r="V201" s="157">
        <f t="shared" ref="V201:V206" si="6">ROUND(E201*U201,2)</f>
        <v>0</v>
      </c>
      <c r="W201" s="157"/>
      <c r="X201" s="157" t="s">
        <v>127</v>
      </c>
      <c r="Y201" s="157" t="s">
        <v>128</v>
      </c>
      <c r="Z201" s="147"/>
      <c r="AA201" s="147"/>
      <c r="AB201" s="147"/>
      <c r="AC201" s="147"/>
      <c r="AD201" s="147"/>
      <c r="AE201" s="147"/>
      <c r="AF201" s="147"/>
      <c r="AG201" s="147" t="s">
        <v>129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1" x14ac:dyDescent="0.2">
      <c r="A202" s="181">
        <v>41</v>
      </c>
      <c r="B202" s="182" t="s">
        <v>285</v>
      </c>
      <c r="C202" s="193" t="s">
        <v>286</v>
      </c>
      <c r="D202" s="183" t="s">
        <v>124</v>
      </c>
      <c r="E202" s="184">
        <v>4</v>
      </c>
      <c r="F202" s="185"/>
      <c r="G202" s="186">
        <f t="shared" si="0"/>
        <v>0</v>
      </c>
      <c r="H202" s="158"/>
      <c r="I202" s="157">
        <f t="shared" si="1"/>
        <v>0</v>
      </c>
      <c r="J202" s="158"/>
      <c r="K202" s="157">
        <f t="shared" si="2"/>
        <v>0</v>
      </c>
      <c r="L202" s="157">
        <v>21</v>
      </c>
      <c r="M202" s="157">
        <f t="shared" si="3"/>
        <v>0</v>
      </c>
      <c r="N202" s="156">
        <v>0</v>
      </c>
      <c r="O202" s="156">
        <f t="shared" si="4"/>
        <v>0</v>
      </c>
      <c r="P202" s="156">
        <v>0</v>
      </c>
      <c r="Q202" s="156">
        <f t="shared" si="5"/>
        <v>0</v>
      </c>
      <c r="R202" s="157"/>
      <c r="S202" s="157" t="s">
        <v>125</v>
      </c>
      <c r="T202" s="157" t="s">
        <v>126</v>
      </c>
      <c r="U202" s="157">
        <v>0</v>
      </c>
      <c r="V202" s="157">
        <f t="shared" si="6"/>
        <v>0</v>
      </c>
      <c r="W202" s="157"/>
      <c r="X202" s="157" t="s">
        <v>127</v>
      </c>
      <c r="Y202" s="157" t="s">
        <v>128</v>
      </c>
      <c r="Z202" s="147"/>
      <c r="AA202" s="147"/>
      <c r="AB202" s="147"/>
      <c r="AC202" s="147"/>
      <c r="AD202" s="147"/>
      <c r="AE202" s="147"/>
      <c r="AF202" s="147"/>
      <c r="AG202" s="147" t="s">
        <v>129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ht="22.5" outlineLevel="1" x14ac:dyDescent="0.2">
      <c r="A203" s="181">
        <v>42</v>
      </c>
      <c r="B203" s="182" t="s">
        <v>287</v>
      </c>
      <c r="C203" s="193" t="s">
        <v>288</v>
      </c>
      <c r="D203" s="183" t="s">
        <v>124</v>
      </c>
      <c r="E203" s="184">
        <v>4</v>
      </c>
      <c r="F203" s="185"/>
      <c r="G203" s="186">
        <f t="shared" si="0"/>
        <v>0</v>
      </c>
      <c r="H203" s="158"/>
      <c r="I203" s="157">
        <f t="shared" si="1"/>
        <v>0</v>
      </c>
      <c r="J203" s="158"/>
      <c r="K203" s="157">
        <f t="shared" si="2"/>
        <v>0</v>
      </c>
      <c r="L203" s="157">
        <v>21</v>
      </c>
      <c r="M203" s="157">
        <f t="shared" si="3"/>
        <v>0</v>
      </c>
      <c r="N203" s="156">
        <v>0</v>
      </c>
      <c r="O203" s="156">
        <f t="shared" si="4"/>
        <v>0</v>
      </c>
      <c r="P203" s="156">
        <v>0</v>
      </c>
      <c r="Q203" s="156">
        <f t="shared" si="5"/>
        <v>0</v>
      </c>
      <c r="R203" s="157"/>
      <c r="S203" s="157" t="s">
        <v>125</v>
      </c>
      <c r="T203" s="157" t="s">
        <v>126</v>
      </c>
      <c r="U203" s="157">
        <v>0</v>
      </c>
      <c r="V203" s="157">
        <f t="shared" si="6"/>
        <v>0</v>
      </c>
      <c r="W203" s="157"/>
      <c r="X203" s="157" t="s">
        <v>127</v>
      </c>
      <c r="Y203" s="157" t="s">
        <v>128</v>
      </c>
      <c r="Z203" s="147"/>
      <c r="AA203" s="147"/>
      <c r="AB203" s="147"/>
      <c r="AC203" s="147"/>
      <c r="AD203" s="147"/>
      <c r="AE203" s="147"/>
      <c r="AF203" s="147"/>
      <c r="AG203" s="147" t="s">
        <v>129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ht="33.75" outlineLevel="1" x14ac:dyDescent="0.2">
      <c r="A204" s="181">
        <v>43</v>
      </c>
      <c r="B204" s="182" t="s">
        <v>289</v>
      </c>
      <c r="C204" s="193" t="s">
        <v>290</v>
      </c>
      <c r="D204" s="183" t="s">
        <v>124</v>
      </c>
      <c r="E204" s="184">
        <v>4</v>
      </c>
      <c r="F204" s="185"/>
      <c r="G204" s="186">
        <f t="shared" si="0"/>
        <v>0</v>
      </c>
      <c r="H204" s="158"/>
      <c r="I204" s="157">
        <f t="shared" si="1"/>
        <v>0</v>
      </c>
      <c r="J204" s="158"/>
      <c r="K204" s="157">
        <f t="shared" si="2"/>
        <v>0</v>
      </c>
      <c r="L204" s="157">
        <v>21</v>
      </c>
      <c r="M204" s="157">
        <f t="shared" si="3"/>
        <v>0</v>
      </c>
      <c r="N204" s="156">
        <v>0</v>
      </c>
      <c r="O204" s="156">
        <f t="shared" si="4"/>
        <v>0</v>
      </c>
      <c r="P204" s="156">
        <v>0</v>
      </c>
      <c r="Q204" s="156">
        <f t="shared" si="5"/>
        <v>0</v>
      </c>
      <c r="R204" s="157"/>
      <c r="S204" s="157" t="s">
        <v>125</v>
      </c>
      <c r="T204" s="157" t="s">
        <v>126</v>
      </c>
      <c r="U204" s="157">
        <v>0</v>
      </c>
      <c r="V204" s="157">
        <f t="shared" si="6"/>
        <v>0</v>
      </c>
      <c r="W204" s="157"/>
      <c r="X204" s="157" t="s">
        <v>127</v>
      </c>
      <c r="Y204" s="157" t="s">
        <v>128</v>
      </c>
      <c r="Z204" s="147"/>
      <c r="AA204" s="147"/>
      <c r="AB204" s="147"/>
      <c r="AC204" s="147"/>
      <c r="AD204" s="147"/>
      <c r="AE204" s="147"/>
      <c r="AF204" s="147"/>
      <c r="AG204" s="147" t="s">
        <v>129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ht="45" outlineLevel="1" x14ac:dyDescent="0.2">
      <c r="A205" s="181">
        <v>44</v>
      </c>
      <c r="B205" s="182" t="s">
        <v>291</v>
      </c>
      <c r="C205" s="193" t="s">
        <v>292</v>
      </c>
      <c r="D205" s="183" t="s">
        <v>264</v>
      </c>
      <c r="E205" s="184">
        <v>1</v>
      </c>
      <c r="F205" s="185"/>
      <c r="G205" s="186">
        <f t="shared" si="0"/>
        <v>0</v>
      </c>
      <c r="H205" s="158"/>
      <c r="I205" s="157">
        <f t="shared" si="1"/>
        <v>0</v>
      </c>
      <c r="J205" s="158"/>
      <c r="K205" s="157">
        <f t="shared" si="2"/>
        <v>0</v>
      </c>
      <c r="L205" s="157">
        <v>21</v>
      </c>
      <c r="M205" s="157">
        <f t="shared" si="3"/>
        <v>0</v>
      </c>
      <c r="N205" s="156">
        <v>0</v>
      </c>
      <c r="O205" s="156">
        <f t="shared" si="4"/>
        <v>0</v>
      </c>
      <c r="P205" s="156">
        <v>0</v>
      </c>
      <c r="Q205" s="156">
        <f t="shared" si="5"/>
        <v>0</v>
      </c>
      <c r="R205" s="157"/>
      <c r="S205" s="157" t="s">
        <v>125</v>
      </c>
      <c r="T205" s="157" t="s">
        <v>126</v>
      </c>
      <c r="U205" s="157">
        <v>0</v>
      </c>
      <c r="V205" s="157">
        <f t="shared" si="6"/>
        <v>0</v>
      </c>
      <c r="W205" s="157"/>
      <c r="X205" s="157" t="s">
        <v>127</v>
      </c>
      <c r="Y205" s="157" t="s">
        <v>128</v>
      </c>
      <c r="Z205" s="147"/>
      <c r="AA205" s="147"/>
      <c r="AB205" s="147"/>
      <c r="AC205" s="147"/>
      <c r="AD205" s="147"/>
      <c r="AE205" s="147"/>
      <c r="AF205" s="147"/>
      <c r="AG205" s="147" t="s">
        <v>129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 x14ac:dyDescent="0.2">
      <c r="A206" s="181">
        <v>45</v>
      </c>
      <c r="B206" s="182" t="s">
        <v>293</v>
      </c>
      <c r="C206" s="193" t="s">
        <v>294</v>
      </c>
      <c r="D206" s="183" t="s">
        <v>264</v>
      </c>
      <c r="E206" s="184">
        <v>1</v>
      </c>
      <c r="F206" s="185"/>
      <c r="G206" s="186">
        <f t="shared" si="0"/>
        <v>0</v>
      </c>
      <c r="H206" s="158"/>
      <c r="I206" s="157">
        <f t="shared" si="1"/>
        <v>0</v>
      </c>
      <c r="J206" s="158"/>
      <c r="K206" s="157">
        <f t="shared" si="2"/>
        <v>0</v>
      </c>
      <c r="L206" s="157">
        <v>21</v>
      </c>
      <c r="M206" s="157">
        <f t="shared" si="3"/>
        <v>0</v>
      </c>
      <c r="N206" s="156">
        <v>0</v>
      </c>
      <c r="O206" s="156">
        <f t="shared" si="4"/>
        <v>0</v>
      </c>
      <c r="P206" s="156">
        <v>0</v>
      </c>
      <c r="Q206" s="156">
        <f t="shared" si="5"/>
        <v>0</v>
      </c>
      <c r="R206" s="157"/>
      <c r="S206" s="157" t="s">
        <v>125</v>
      </c>
      <c r="T206" s="157" t="s">
        <v>126</v>
      </c>
      <c r="U206" s="157">
        <v>0</v>
      </c>
      <c r="V206" s="157">
        <f t="shared" si="6"/>
        <v>0</v>
      </c>
      <c r="W206" s="157"/>
      <c r="X206" s="157" t="s">
        <v>127</v>
      </c>
      <c r="Y206" s="157" t="s">
        <v>128</v>
      </c>
      <c r="Z206" s="147"/>
      <c r="AA206" s="147"/>
      <c r="AB206" s="147"/>
      <c r="AC206" s="147"/>
      <c r="AD206" s="147"/>
      <c r="AE206" s="147"/>
      <c r="AF206" s="147"/>
      <c r="AG206" s="147" t="s">
        <v>129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x14ac:dyDescent="0.2">
      <c r="A207" s="168" t="s">
        <v>120</v>
      </c>
      <c r="B207" s="169" t="s">
        <v>77</v>
      </c>
      <c r="C207" s="188" t="s">
        <v>78</v>
      </c>
      <c r="D207" s="170"/>
      <c r="E207" s="171"/>
      <c r="F207" s="172"/>
      <c r="G207" s="173">
        <f>SUMIF(AG208:AG221,"&lt;&gt;NOR",G208:G221)</f>
        <v>0</v>
      </c>
      <c r="H207" s="167"/>
      <c r="I207" s="167">
        <f>SUM(I208:I221)</f>
        <v>0</v>
      </c>
      <c r="J207" s="167"/>
      <c r="K207" s="167">
        <f>SUM(K208:K221)</f>
        <v>0</v>
      </c>
      <c r="L207" s="167"/>
      <c r="M207" s="167">
        <f>SUM(M208:M221)</f>
        <v>0</v>
      </c>
      <c r="N207" s="166"/>
      <c r="O207" s="166">
        <f>SUM(O208:O221)</f>
        <v>0.09</v>
      </c>
      <c r="P207" s="166"/>
      <c r="Q207" s="166">
        <f>SUM(Q208:Q221)</f>
        <v>0</v>
      </c>
      <c r="R207" s="167"/>
      <c r="S207" s="167"/>
      <c r="T207" s="167"/>
      <c r="U207" s="167"/>
      <c r="V207" s="167">
        <f>SUM(V208:V221)</f>
        <v>11.15</v>
      </c>
      <c r="W207" s="167"/>
      <c r="X207" s="167"/>
      <c r="Y207" s="167"/>
      <c r="AG207" t="s">
        <v>121</v>
      </c>
    </row>
    <row r="208" spans="1:60" outlineLevel="1" x14ac:dyDescent="0.2">
      <c r="A208" s="175">
        <v>46</v>
      </c>
      <c r="B208" s="176" t="s">
        <v>295</v>
      </c>
      <c r="C208" s="189" t="s">
        <v>296</v>
      </c>
      <c r="D208" s="177" t="s">
        <v>124</v>
      </c>
      <c r="E208" s="178">
        <v>2</v>
      </c>
      <c r="F208" s="179"/>
      <c r="G208" s="180">
        <f>ROUND(E208*F208,2)</f>
        <v>0</v>
      </c>
      <c r="H208" s="158"/>
      <c r="I208" s="157">
        <f>ROUND(E208*H208,2)</f>
        <v>0</v>
      </c>
      <c r="J208" s="158"/>
      <c r="K208" s="157">
        <f>ROUND(E208*J208,2)</f>
        <v>0</v>
      </c>
      <c r="L208" s="157">
        <v>21</v>
      </c>
      <c r="M208" s="157">
        <f>G208*(1+L208/100)</f>
        <v>0</v>
      </c>
      <c r="N208" s="156">
        <v>0</v>
      </c>
      <c r="O208" s="156">
        <f>ROUND(E208*N208,2)</f>
        <v>0</v>
      </c>
      <c r="P208" s="156">
        <v>0</v>
      </c>
      <c r="Q208" s="156">
        <f>ROUND(E208*P208,2)</f>
        <v>0</v>
      </c>
      <c r="R208" s="157"/>
      <c r="S208" s="157" t="s">
        <v>167</v>
      </c>
      <c r="T208" s="157" t="s">
        <v>167</v>
      </c>
      <c r="U208" s="157">
        <v>1.45</v>
      </c>
      <c r="V208" s="157">
        <f>ROUND(E208*U208,2)</f>
        <v>2.9</v>
      </c>
      <c r="W208" s="157"/>
      <c r="X208" s="157" t="s">
        <v>127</v>
      </c>
      <c r="Y208" s="157" t="s">
        <v>128</v>
      </c>
      <c r="Z208" s="147"/>
      <c r="AA208" s="147"/>
      <c r="AB208" s="147"/>
      <c r="AC208" s="147"/>
      <c r="AD208" s="147"/>
      <c r="AE208" s="147"/>
      <c r="AF208" s="147"/>
      <c r="AG208" s="147" t="s">
        <v>129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2" x14ac:dyDescent="0.2">
      <c r="A209" s="154"/>
      <c r="B209" s="155"/>
      <c r="C209" s="190" t="s">
        <v>214</v>
      </c>
      <c r="D209" s="162"/>
      <c r="E209" s="163">
        <v>1</v>
      </c>
      <c r="F209" s="157"/>
      <c r="G209" s="157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7"/>
      <c r="AA209" s="147"/>
      <c r="AB209" s="147"/>
      <c r="AC209" s="147"/>
      <c r="AD209" s="147"/>
      <c r="AE209" s="147"/>
      <c r="AF209" s="147"/>
      <c r="AG209" s="147" t="s">
        <v>133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3" x14ac:dyDescent="0.2">
      <c r="A210" s="154"/>
      <c r="B210" s="155"/>
      <c r="C210" s="190" t="s">
        <v>215</v>
      </c>
      <c r="D210" s="162"/>
      <c r="E210" s="163">
        <v>1</v>
      </c>
      <c r="F210" s="157"/>
      <c r="G210" s="157"/>
      <c r="H210" s="157"/>
      <c r="I210" s="157"/>
      <c r="J210" s="157"/>
      <c r="K210" s="157"/>
      <c r="L210" s="157"/>
      <c r="M210" s="157"/>
      <c r="N210" s="156"/>
      <c r="O210" s="156"/>
      <c r="P210" s="156"/>
      <c r="Q210" s="156"/>
      <c r="R210" s="157"/>
      <c r="S210" s="157"/>
      <c r="T210" s="157"/>
      <c r="U210" s="157"/>
      <c r="V210" s="157"/>
      <c r="W210" s="157"/>
      <c r="X210" s="157"/>
      <c r="Y210" s="157"/>
      <c r="Z210" s="147"/>
      <c r="AA210" s="147"/>
      <c r="AB210" s="147"/>
      <c r="AC210" s="147"/>
      <c r="AD210" s="147"/>
      <c r="AE210" s="147"/>
      <c r="AF210" s="147"/>
      <c r="AG210" s="147" t="s">
        <v>133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ht="22.5" outlineLevel="1" x14ac:dyDescent="0.2">
      <c r="A211" s="175">
        <v>47</v>
      </c>
      <c r="B211" s="176" t="s">
        <v>297</v>
      </c>
      <c r="C211" s="189" t="s">
        <v>298</v>
      </c>
      <c r="D211" s="177" t="s">
        <v>124</v>
      </c>
      <c r="E211" s="178">
        <v>2</v>
      </c>
      <c r="F211" s="179"/>
      <c r="G211" s="180">
        <f>ROUND(E211*F211,2)</f>
        <v>0</v>
      </c>
      <c r="H211" s="158"/>
      <c r="I211" s="157">
        <f>ROUND(E211*H211,2)</f>
        <v>0</v>
      </c>
      <c r="J211" s="158"/>
      <c r="K211" s="157">
        <f>ROUND(E211*J211,2)</f>
        <v>0</v>
      </c>
      <c r="L211" s="157">
        <v>21</v>
      </c>
      <c r="M211" s="157">
        <f>G211*(1+L211/100)</f>
        <v>0</v>
      </c>
      <c r="N211" s="156">
        <v>2.0000000000000002E-5</v>
      </c>
      <c r="O211" s="156">
        <f>ROUND(E211*N211,2)</f>
        <v>0</v>
      </c>
      <c r="P211" s="156">
        <v>0</v>
      </c>
      <c r="Q211" s="156">
        <f>ROUND(E211*P211,2)</f>
        <v>0</v>
      </c>
      <c r="R211" s="157"/>
      <c r="S211" s="157" t="s">
        <v>167</v>
      </c>
      <c r="T211" s="157" t="s">
        <v>167</v>
      </c>
      <c r="U211" s="157">
        <v>4.0199999999999996</v>
      </c>
      <c r="V211" s="157">
        <f>ROUND(E211*U211,2)</f>
        <v>8.0399999999999991</v>
      </c>
      <c r="W211" s="157"/>
      <c r="X211" s="157" t="s">
        <v>127</v>
      </c>
      <c r="Y211" s="157" t="s">
        <v>128</v>
      </c>
      <c r="Z211" s="147"/>
      <c r="AA211" s="147"/>
      <c r="AB211" s="147"/>
      <c r="AC211" s="147"/>
      <c r="AD211" s="147"/>
      <c r="AE211" s="147"/>
      <c r="AF211" s="147"/>
      <c r="AG211" s="147" t="s">
        <v>129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2" x14ac:dyDescent="0.2">
      <c r="A212" s="154"/>
      <c r="B212" s="155"/>
      <c r="C212" s="190" t="s">
        <v>299</v>
      </c>
      <c r="D212" s="162"/>
      <c r="E212" s="163">
        <v>2</v>
      </c>
      <c r="F212" s="157"/>
      <c r="G212" s="157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7"/>
      <c r="AA212" s="147"/>
      <c r="AB212" s="147"/>
      <c r="AC212" s="147"/>
      <c r="AD212" s="147"/>
      <c r="AE212" s="147"/>
      <c r="AF212" s="147"/>
      <c r="AG212" s="147" t="s">
        <v>133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 x14ac:dyDescent="0.2">
      <c r="A213" s="175">
        <v>48</v>
      </c>
      <c r="B213" s="176" t="s">
        <v>300</v>
      </c>
      <c r="C213" s="189" t="s">
        <v>301</v>
      </c>
      <c r="D213" s="177" t="s">
        <v>124</v>
      </c>
      <c r="E213" s="178">
        <v>2</v>
      </c>
      <c r="F213" s="179"/>
      <c r="G213" s="180">
        <f>ROUND(E213*F213,2)</f>
        <v>0</v>
      </c>
      <c r="H213" s="158"/>
      <c r="I213" s="157">
        <f>ROUND(E213*H213,2)</f>
        <v>0</v>
      </c>
      <c r="J213" s="158"/>
      <c r="K213" s="157">
        <f>ROUND(E213*J213,2)</f>
        <v>0</v>
      </c>
      <c r="L213" s="157">
        <v>21</v>
      </c>
      <c r="M213" s="157">
        <f>G213*(1+L213/100)</f>
        <v>0</v>
      </c>
      <c r="N213" s="156">
        <v>8.0000000000000004E-4</v>
      </c>
      <c r="O213" s="156">
        <f>ROUND(E213*N213,2)</f>
        <v>0</v>
      </c>
      <c r="P213" s="156">
        <v>0</v>
      </c>
      <c r="Q213" s="156">
        <f>ROUND(E213*P213,2)</f>
        <v>0</v>
      </c>
      <c r="R213" s="157" t="s">
        <v>302</v>
      </c>
      <c r="S213" s="157" t="s">
        <v>167</v>
      </c>
      <c r="T213" s="157" t="s">
        <v>167</v>
      </c>
      <c r="U213" s="157">
        <v>0</v>
      </c>
      <c r="V213" s="157">
        <f>ROUND(E213*U213,2)</f>
        <v>0</v>
      </c>
      <c r="W213" s="157"/>
      <c r="X213" s="157" t="s">
        <v>303</v>
      </c>
      <c r="Y213" s="157" t="s">
        <v>128</v>
      </c>
      <c r="Z213" s="147"/>
      <c r="AA213" s="147"/>
      <c r="AB213" s="147"/>
      <c r="AC213" s="147"/>
      <c r="AD213" s="147"/>
      <c r="AE213" s="147"/>
      <c r="AF213" s="147"/>
      <c r="AG213" s="147" t="s">
        <v>304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2" x14ac:dyDescent="0.2">
      <c r="A214" s="154"/>
      <c r="B214" s="155"/>
      <c r="C214" s="190" t="s">
        <v>214</v>
      </c>
      <c r="D214" s="162"/>
      <c r="E214" s="163">
        <v>1</v>
      </c>
      <c r="F214" s="157"/>
      <c r="G214" s="157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7"/>
      <c r="AA214" s="147"/>
      <c r="AB214" s="147"/>
      <c r="AC214" s="147"/>
      <c r="AD214" s="147"/>
      <c r="AE214" s="147"/>
      <c r="AF214" s="147"/>
      <c r="AG214" s="147" t="s">
        <v>133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">
      <c r="A215" s="154"/>
      <c r="B215" s="155"/>
      <c r="C215" s="190" t="s">
        <v>215</v>
      </c>
      <c r="D215" s="162"/>
      <c r="E215" s="163">
        <v>1</v>
      </c>
      <c r="F215" s="157"/>
      <c r="G215" s="157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57"/>
      <c r="Z215" s="147"/>
      <c r="AA215" s="147"/>
      <c r="AB215" s="147"/>
      <c r="AC215" s="147"/>
      <c r="AD215" s="147"/>
      <c r="AE215" s="147"/>
      <c r="AF215" s="147"/>
      <c r="AG215" s="147" t="s">
        <v>133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ht="22.5" outlineLevel="1" x14ac:dyDescent="0.2">
      <c r="A216" s="175">
        <v>49</v>
      </c>
      <c r="B216" s="176" t="s">
        <v>305</v>
      </c>
      <c r="C216" s="189" t="s">
        <v>306</v>
      </c>
      <c r="D216" s="177" t="s">
        <v>124</v>
      </c>
      <c r="E216" s="178">
        <v>2</v>
      </c>
      <c r="F216" s="179"/>
      <c r="G216" s="180">
        <f>ROUND(E216*F216,2)</f>
        <v>0</v>
      </c>
      <c r="H216" s="158"/>
      <c r="I216" s="157">
        <f>ROUND(E216*H216,2)</f>
        <v>0</v>
      </c>
      <c r="J216" s="158"/>
      <c r="K216" s="157">
        <f>ROUND(E216*J216,2)</f>
        <v>0</v>
      </c>
      <c r="L216" s="157">
        <v>21</v>
      </c>
      <c r="M216" s="157">
        <f>G216*(1+L216/100)</f>
        <v>0</v>
      </c>
      <c r="N216" s="156">
        <v>2.1000000000000001E-2</v>
      </c>
      <c r="O216" s="156">
        <f>ROUND(E216*N216,2)</f>
        <v>0.04</v>
      </c>
      <c r="P216" s="156">
        <v>0</v>
      </c>
      <c r="Q216" s="156">
        <f>ROUND(E216*P216,2)</f>
        <v>0</v>
      </c>
      <c r="R216" s="157" t="s">
        <v>302</v>
      </c>
      <c r="S216" s="157" t="s">
        <v>167</v>
      </c>
      <c r="T216" s="157" t="s">
        <v>167</v>
      </c>
      <c r="U216" s="157">
        <v>0</v>
      </c>
      <c r="V216" s="157">
        <f>ROUND(E216*U216,2)</f>
        <v>0</v>
      </c>
      <c r="W216" s="157"/>
      <c r="X216" s="157" t="s">
        <v>303</v>
      </c>
      <c r="Y216" s="157" t="s">
        <v>128</v>
      </c>
      <c r="Z216" s="147"/>
      <c r="AA216" s="147"/>
      <c r="AB216" s="147"/>
      <c r="AC216" s="147"/>
      <c r="AD216" s="147"/>
      <c r="AE216" s="147"/>
      <c r="AF216" s="147"/>
      <c r="AG216" s="147" t="s">
        <v>304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2" x14ac:dyDescent="0.2">
      <c r="A217" s="154"/>
      <c r="B217" s="155"/>
      <c r="C217" s="190" t="s">
        <v>214</v>
      </c>
      <c r="D217" s="162"/>
      <c r="E217" s="163">
        <v>1</v>
      </c>
      <c r="F217" s="157"/>
      <c r="G217" s="157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57"/>
      <c r="Z217" s="147"/>
      <c r="AA217" s="147"/>
      <c r="AB217" s="147"/>
      <c r="AC217" s="147"/>
      <c r="AD217" s="147"/>
      <c r="AE217" s="147"/>
      <c r="AF217" s="147"/>
      <c r="AG217" s="147" t="s">
        <v>133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3" x14ac:dyDescent="0.2">
      <c r="A218" s="154"/>
      <c r="B218" s="155"/>
      <c r="C218" s="190" t="s">
        <v>215</v>
      </c>
      <c r="D218" s="162"/>
      <c r="E218" s="163">
        <v>1</v>
      </c>
      <c r="F218" s="157"/>
      <c r="G218" s="157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7"/>
      <c r="AA218" s="147"/>
      <c r="AB218" s="147"/>
      <c r="AC218" s="147"/>
      <c r="AD218" s="147"/>
      <c r="AE218" s="147"/>
      <c r="AF218" s="147"/>
      <c r="AG218" s="147" t="s">
        <v>133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ht="22.5" outlineLevel="1" x14ac:dyDescent="0.2">
      <c r="A219" s="175">
        <v>50</v>
      </c>
      <c r="B219" s="176" t="s">
        <v>307</v>
      </c>
      <c r="C219" s="189" t="s">
        <v>308</v>
      </c>
      <c r="D219" s="177" t="s">
        <v>124</v>
      </c>
      <c r="E219" s="178">
        <v>2</v>
      </c>
      <c r="F219" s="179"/>
      <c r="G219" s="180">
        <f>ROUND(E219*F219,2)</f>
        <v>0</v>
      </c>
      <c r="H219" s="158"/>
      <c r="I219" s="157">
        <f>ROUND(E219*H219,2)</f>
        <v>0</v>
      </c>
      <c r="J219" s="158"/>
      <c r="K219" s="157">
        <f>ROUND(E219*J219,2)</f>
        <v>0</v>
      </c>
      <c r="L219" s="157">
        <v>21</v>
      </c>
      <c r="M219" s="157">
        <f>G219*(1+L219/100)</f>
        <v>0</v>
      </c>
      <c r="N219" s="156">
        <v>2.5000000000000001E-2</v>
      </c>
      <c r="O219" s="156">
        <f>ROUND(E219*N219,2)</f>
        <v>0.05</v>
      </c>
      <c r="P219" s="156">
        <v>0</v>
      </c>
      <c r="Q219" s="156">
        <f>ROUND(E219*P219,2)</f>
        <v>0</v>
      </c>
      <c r="R219" s="157" t="s">
        <v>302</v>
      </c>
      <c r="S219" s="157" t="s">
        <v>167</v>
      </c>
      <c r="T219" s="157" t="s">
        <v>167</v>
      </c>
      <c r="U219" s="157">
        <v>0</v>
      </c>
      <c r="V219" s="157">
        <f>ROUND(E219*U219,2)</f>
        <v>0</v>
      </c>
      <c r="W219" s="157"/>
      <c r="X219" s="157" t="s">
        <v>303</v>
      </c>
      <c r="Y219" s="157" t="s">
        <v>128</v>
      </c>
      <c r="Z219" s="147"/>
      <c r="AA219" s="147"/>
      <c r="AB219" s="147"/>
      <c r="AC219" s="147"/>
      <c r="AD219" s="147"/>
      <c r="AE219" s="147"/>
      <c r="AF219" s="147"/>
      <c r="AG219" s="147" t="s">
        <v>304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2" x14ac:dyDescent="0.2">
      <c r="A220" s="154"/>
      <c r="B220" s="155"/>
      <c r="C220" s="190" t="s">
        <v>299</v>
      </c>
      <c r="D220" s="162"/>
      <c r="E220" s="163">
        <v>2</v>
      </c>
      <c r="F220" s="157"/>
      <c r="G220" s="157"/>
      <c r="H220" s="157"/>
      <c r="I220" s="157"/>
      <c r="J220" s="157"/>
      <c r="K220" s="157"/>
      <c r="L220" s="157"/>
      <c r="M220" s="157"/>
      <c r="N220" s="156"/>
      <c r="O220" s="156"/>
      <c r="P220" s="156"/>
      <c r="Q220" s="156"/>
      <c r="R220" s="157"/>
      <c r="S220" s="157"/>
      <c r="T220" s="157"/>
      <c r="U220" s="157"/>
      <c r="V220" s="157"/>
      <c r="W220" s="157"/>
      <c r="X220" s="157"/>
      <c r="Y220" s="157"/>
      <c r="Z220" s="147"/>
      <c r="AA220" s="147"/>
      <c r="AB220" s="147"/>
      <c r="AC220" s="147"/>
      <c r="AD220" s="147"/>
      <c r="AE220" s="147"/>
      <c r="AF220" s="147"/>
      <c r="AG220" s="147" t="s">
        <v>133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1" x14ac:dyDescent="0.2">
      <c r="A221" s="181">
        <v>51</v>
      </c>
      <c r="B221" s="182" t="s">
        <v>309</v>
      </c>
      <c r="C221" s="193" t="s">
        <v>310</v>
      </c>
      <c r="D221" s="183" t="s">
        <v>267</v>
      </c>
      <c r="E221" s="184">
        <v>9.3640000000000001E-2</v>
      </c>
      <c r="F221" s="185"/>
      <c r="G221" s="186">
        <f>ROUND(E221*F221,2)</f>
        <v>0</v>
      </c>
      <c r="H221" s="158"/>
      <c r="I221" s="157">
        <f>ROUND(E221*H221,2)</f>
        <v>0</v>
      </c>
      <c r="J221" s="158"/>
      <c r="K221" s="157">
        <f>ROUND(E221*J221,2)</f>
        <v>0</v>
      </c>
      <c r="L221" s="157">
        <v>21</v>
      </c>
      <c r="M221" s="157">
        <f>G221*(1+L221/100)</f>
        <v>0</v>
      </c>
      <c r="N221" s="156">
        <v>0</v>
      </c>
      <c r="O221" s="156">
        <f>ROUND(E221*N221,2)</f>
        <v>0</v>
      </c>
      <c r="P221" s="156">
        <v>0</v>
      </c>
      <c r="Q221" s="156">
        <f>ROUND(E221*P221,2)</f>
        <v>0</v>
      </c>
      <c r="R221" s="157"/>
      <c r="S221" s="157" t="s">
        <v>167</v>
      </c>
      <c r="T221" s="157" t="s">
        <v>167</v>
      </c>
      <c r="U221" s="157">
        <v>2.2549999999999999</v>
      </c>
      <c r="V221" s="157">
        <f>ROUND(E221*U221,2)</f>
        <v>0.21</v>
      </c>
      <c r="W221" s="157"/>
      <c r="X221" s="157" t="s">
        <v>268</v>
      </c>
      <c r="Y221" s="157" t="s">
        <v>128</v>
      </c>
      <c r="Z221" s="147"/>
      <c r="AA221" s="147"/>
      <c r="AB221" s="147"/>
      <c r="AC221" s="147"/>
      <c r="AD221" s="147"/>
      <c r="AE221" s="147"/>
      <c r="AF221" s="147"/>
      <c r="AG221" s="147" t="s">
        <v>269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x14ac:dyDescent="0.2">
      <c r="A222" s="168" t="s">
        <v>120</v>
      </c>
      <c r="B222" s="169" t="s">
        <v>79</v>
      </c>
      <c r="C222" s="188" t="s">
        <v>80</v>
      </c>
      <c r="D222" s="170"/>
      <c r="E222" s="171"/>
      <c r="F222" s="172"/>
      <c r="G222" s="173">
        <f>SUMIF(AG223:AG242,"&lt;&gt;NOR",G223:G242)</f>
        <v>0</v>
      </c>
      <c r="H222" s="167"/>
      <c r="I222" s="167">
        <f>SUM(I223:I242)</f>
        <v>0</v>
      </c>
      <c r="J222" s="167"/>
      <c r="K222" s="167">
        <f>SUM(K223:K242)</f>
        <v>0</v>
      </c>
      <c r="L222" s="167"/>
      <c r="M222" s="167">
        <f>SUM(M223:M242)</f>
        <v>0</v>
      </c>
      <c r="N222" s="166"/>
      <c r="O222" s="166">
        <f>SUM(O223:O242)</f>
        <v>0.15</v>
      </c>
      <c r="P222" s="166"/>
      <c r="Q222" s="166">
        <f>SUM(Q223:Q242)</f>
        <v>0.1</v>
      </c>
      <c r="R222" s="167"/>
      <c r="S222" s="167"/>
      <c r="T222" s="167"/>
      <c r="U222" s="167"/>
      <c r="V222" s="167">
        <f>SUM(V223:V242)</f>
        <v>10.799999999999999</v>
      </c>
      <c r="W222" s="167"/>
      <c r="X222" s="167"/>
      <c r="Y222" s="167"/>
      <c r="AG222" t="s">
        <v>121</v>
      </c>
    </row>
    <row r="223" spans="1:60" outlineLevel="1" x14ac:dyDescent="0.2">
      <c r="A223" s="175">
        <v>52</v>
      </c>
      <c r="B223" s="176" t="s">
        <v>311</v>
      </c>
      <c r="C223" s="189" t="s">
        <v>312</v>
      </c>
      <c r="D223" s="177" t="s">
        <v>235</v>
      </c>
      <c r="E223" s="178">
        <v>41.2</v>
      </c>
      <c r="F223" s="179"/>
      <c r="G223" s="180">
        <f>ROUND(E223*F223,2)</f>
        <v>0</v>
      </c>
      <c r="H223" s="158"/>
      <c r="I223" s="157">
        <f>ROUND(E223*H223,2)</f>
        <v>0</v>
      </c>
      <c r="J223" s="158"/>
      <c r="K223" s="157">
        <f>ROUND(E223*J223,2)</f>
        <v>0</v>
      </c>
      <c r="L223" s="157">
        <v>21</v>
      </c>
      <c r="M223" s="157">
        <f>G223*(1+L223/100)</f>
        <v>0</v>
      </c>
      <c r="N223" s="156">
        <v>0</v>
      </c>
      <c r="O223" s="156">
        <f>ROUND(E223*N223,2)</f>
        <v>0</v>
      </c>
      <c r="P223" s="156">
        <v>8.0000000000000007E-5</v>
      </c>
      <c r="Q223" s="156">
        <f>ROUND(E223*P223,2)</f>
        <v>0</v>
      </c>
      <c r="R223" s="157"/>
      <c r="S223" s="157" t="s">
        <v>167</v>
      </c>
      <c r="T223" s="157" t="s">
        <v>167</v>
      </c>
      <c r="U223" s="157">
        <v>3.5000000000000003E-2</v>
      </c>
      <c r="V223" s="157">
        <f>ROUND(E223*U223,2)</f>
        <v>1.44</v>
      </c>
      <c r="W223" s="157"/>
      <c r="X223" s="157" t="s">
        <v>127</v>
      </c>
      <c r="Y223" s="157" t="s">
        <v>128</v>
      </c>
      <c r="Z223" s="147"/>
      <c r="AA223" s="147"/>
      <c r="AB223" s="147"/>
      <c r="AC223" s="147"/>
      <c r="AD223" s="147"/>
      <c r="AE223" s="147"/>
      <c r="AF223" s="147"/>
      <c r="AG223" s="147" t="s">
        <v>129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2" x14ac:dyDescent="0.2">
      <c r="A224" s="154"/>
      <c r="B224" s="155"/>
      <c r="C224" s="190" t="s">
        <v>313</v>
      </c>
      <c r="D224" s="162"/>
      <c r="E224" s="163">
        <v>2.6</v>
      </c>
      <c r="F224" s="157"/>
      <c r="G224" s="157"/>
      <c r="H224" s="157"/>
      <c r="I224" s="157"/>
      <c r="J224" s="157"/>
      <c r="K224" s="157"/>
      <c r="L224" s="157"/>
      <c r="M224" s="157"/>
      <c r="N224" s="156"/>
      <c r="O224" s="156"/>
      <c r="P224" s="156"/>
      <c r="Q224" s="156"/>
      <c r="R224" s="157"/>
      <c r="S224" s="157"/>
      <c r="T224" s="157"/>
      <c r="U224" s="157"/>
      <c r="V224" s="157"/>
      <c r="W224" s="157"/>
      <c r="X224" s="157"/>
      <c r="Y224" s="157"/>
      <c r="Z224" s="147"/>
      <c r="AA224" s="147"/>
      <c r="AB224" s="147"/>
      <c r="AC224" s="147"/>
      <c r="AD224" s="147"/>
      <c r="AE224" s="147"/>
      <c r="AF224" s="147"/>
      <c r="AG224" s="147" t="s">
        <v>133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3" x14ac:dyDescent="0.2">
      <c r="A225" s="154"/>
      <c r="B225" s="155"/>
      <c r="C225" s="190" t="s">
        <v>314</v>
      </c>
      <c r="D225" s="162"/>
      <c r="E225" s="163">
        <v>2.6</v>
      </c>
      <c r="F225" s="157"/>
      <c r="G225" s="157"/>
      <c r="H225" s="157"/>
      <c r="I225" s="157"/>
      <c r="J225" s="157"/>
      <c r="K225" s="157"/>
      <c r="L225" s="157"/>
      <c r="M225" s="157"/>
      <c r="N225" s="156"/>
      <c r="O225" s="156"/>
      <c r="P225" s="156"/>
      <c r="Q225" s="156"/>
      <c r="R225" s="157"/>
      <c r="S225" s="157"/>
      <c r="T225" s="157"/>
      <c r="U225" s="157"/>
      <c r="V225" s="157"/>
      <c r="W225" s="157"/>
      <c r="X225" s="157"/>
      <c r="Y225" s="157"/>
      <c r="Z225" s="147"/>
      <c r="AA225" s="147"/>
      <c r="AB225" s="147"/>
      <c r="AC225" s="147"/>
      <c r="AD225" s="147"/>
      <c r="AE225" s="147"/>
      <c r="AF225" s="147"/>
      <c r="AG225" s="147" t="s">
        <v>133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3" x14ac:dyDescent="0.2">
      <c r="A226" s="154"/>
      <c r="B226" s="155"/>
      <c r="C226" s="190" t="s">
        <v>315</v>
      </c>
      <c r="D226" s="162"/>
      <c r="E226" s="163">
        <v>18</v>
      </c>
      <c r="F226" s="157"/>
      <c r="G226" s="157"/>
      <c r="H226" s="157"/>
      <c r="I226" s="157"/>
      <c r="J226" s="157"/>
      <c r="K226" s="157"/>
      <c r="L226" s="157"/>
      <c r="M226" s="157"/>
      <c r="N226" s="156"/>
      <c r="O226" s="156"/>
      <c r="P226" s="156"/>
      <c r="Q226" s="156"/>
      <c r="R226" s="157"/>
      <c r="S226" s="157"/>
      <c r="T226" s="157"/>
      <c r="U226" s="157"/>
      <c r="V226" s="157"/>
      <c r="W226" s="157"/>
      <c r="X226" s="157"/>
      <c r="Y226" s="157"/>
      <c r="Z226" s="147"/>
      <c r="AA226" s="147"/>
      <c r="AB226" s="147"/>
      <c r="AC226" s="147"/>
      <c r="AD226" s="147"/>
      <c r="AE226" s="147"/>
      <c r="AF226" s="147"/>
      <c r="AG226" s="147" t="s">
        <v>133</v>
      </c>
      <c r="AH226" s="147">
        <v>0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3" x14ac:dyDescent="0.2">
      <c r="A227" s="154"/>
      <c r="B227" s="155"/>
      <c r="C227" s="190" t="s">
        <v>316</v>
      </c>
      <c r="D227" s="162"/>
      <c r="E227" s="163">
        <v>18</v>
      </c>
      <c r="F227" s="157"/>
      <c r="G227" s="157"/>
      <c r="H227" s="157"/>
      <c r="I227" s="157"/>
      <c r="J227" s="157"/>
      <c r="K227" s="157"/>
      <c r="L227" s="157"/>
      <c r="M227" s="157"/>
      <c r="N227" s="156"/>
      <c r="O227" s="156"/>
      <c r="P227" s="156"/>
      <c r="Q227" s="156"/>
      <c r="R227" s="157"/>
      <c r="S227" s="157"/>
      <c r="T227" s="157"/>
      <c r="U227" s="157"/>
      <c r="V227" s="157"/>
      <c r="W227" s="157"/>
      <c r="X227" s="157"/>
      <c r="Y227" s="157"/>
      <c r="Z227" s="147"/>
      <c r="AA227" s="147"/>
      <c r="AB227" s="147"/>
      <c r="AC227" s="147"/>
      <c r="AD227" s="147"/>
      <c r="AE227" s="147"/>
      <c r="AF227" s="147"/>
      <c r="AG227" s="147" t="s">
        <v>133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1" x14ac:dyDescent="0.2">
      <c r="A228" s="175">
        <v>53</v>
      </c>
      <c r="B228" s="176" t="s">
        <v>317</v>
      </c>
      <c r="C228" s="189" t="s">
        <v>318</v>
      </c>
      <c r="D228" s="177" t="s">
        <v>166</v>
      </c>
      <c r="E228" s="178">
        <v>29.31</v>
      </c>
      <c r="F228" s="179"/>
      <c r="G228" s="180">
        <f>ROUND(E228*F228,2)</f>
        <v>0</v>
      </c>
      <c r="H228" s="158"/>
      <c r="I228" s="157">
        <f>ROUND(E228*H228,2)</f>
        <v>0</v>
      </c>
      <c r="J228" s="158"/>
      <c r="K228" s="157">
        <f>ROUND(E228*J228,2)</f>
        <v>0</v>
      </c>
      <c r="L228" s="157">
        <v>21</v>
      </c>
      <c r="M228" s="157">
        <f>G228*(1+L228/100)</f>
        <v>0</v>
      </c>
      <c r="N228" s="156">
        <v>0</v>
      </c>
      <c r="O228" s="156">
        <f>ROUND(E228*N228,2)</f>
        <v>0</v>
      </c>
      <c r="P228" s="156">
        <v>3.5000000000000001E-3</v>
      </c>
      <c r="Q228" s="156">
        <f>ROUND(E228*P228,2)</f>
        <v>0.1</v>
      </c>
      <c r="R228" s="157"/>
      <c r="S228" s="157" t="s">
        <v>167</v>
      </c>
      <c r="T228" s="157" t="s">
        <v>167</v>
      </c>
      <c r="U228" s="157">
        <v>0.255</v>
      </c>
      <c r="V228" s="157">
        <f>ROUND(E228*U228,2)</f>
        <v>7.47</v>
      </c>
      <c r="W228" s="157"/>
      <c r="X228" s="157" t="s">
        <v>127</v>
      </c>
      <c r="Y228" s="157" t="s">
        <v>128</v>
      </c>
      <c r="Z228" s="147"/>
      <c r="AA228" s="147"/>
      <c r="AB228" s="147"/>
      <c r="AC228" s="147"/>
      <c r="AD228" s="147"/>
      <c r="AE228" s="147"/>
      <c r="AF228" s="147"/>
      <c r="AG228" s="147" t="s">
        <v>129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2" x14ac:dyDescent="0.2">
      <c r="A229" s="154"/>
      <c r="B229" s="155"/>
      <c r="C229" s="190" t="s">
        <v>319</v>
      </c>
      <c r="D229" s="162"/>
      <c r="E229" s="163">
        <v>2.145</v>
      </c>
      <c r="F229" s="157"/>
      <c r="G229" s="157"/>
      <c r="H229" s="157"/>
      <c r="I229" s="157"/>
      <c r="J229" s="157"/>
      <c r="K229" s="157"/>
      <c r="L229" s="157"/>
      <c r="M229" s="157"/>
      <c r="N229" s="156"/>
      <c r="O229" s="156"/>
      <c r="P229" s="156"/>
      <c r="Q229" s="156"/>
      <c r="R229" s="157"/>
      <c r="S229" s="157"/>
      <c r="T229" s="157"/>
      <c r="U229" s="157"/>
      <c r="V229" s="157"/>
      <c r="W229" s="157"/>
      <c r="X229" s="157"/>
      <c r="Y229" s="157"/>
      <c r="Z229" s="147"/>
      <c r="AA229" s="147"/>
      <c r="AB229" s="147"/>
      <c r="AC229" s="147"/>
      <c r="AD229" s="147"/>
      <c r="AE229" s="147"/>
      <c r="AF229" s="147"/>
      <c r="AG229" s="147" t="s">
        <v>133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3" x14ac:dyDescent="0.2">
      <c r="A230" s="154"/>
      <c r="B230" s="155"/>
      <c r="C230" s="190" t="s">
        <v>320</v>
      </c>
      <c r="D230" s="162"/>
      <c r="E230" s="163">
        <v>2.145</v>
      </c>
      <c r="F230" s="157"/>
      <c r="G230" s="157"/>
      <c r="H230" s="157"/>
      <c r="I230" s="157"/>
      <c r="J230" s="157"/>
      <c r="K230" s="157"/>
      <c r="L230" s="157"/>
      <c r="M230" s="157"/>
      <c r="N230" s="156"/>
      <c r="O230" s="156"/>
      <c r="P230" s="156"/>
      <c r="Q230" s="156"/>
      <c r="R230" s="157"/>
      <c r="S230" s="157"/>
      <c r="T230" s="157"/>
      <c r="U230" s="157"/>
      <c r="V230" s="157"/>
      <c r="W230" s="157"/>
      <c r="X230" s="157"/>
      <c r="Y230" s="157"/>
      <c r="Z230" s="147"/>
      <c r="AA230" s="147"/>
      <c r="AB230" s="147"/>
      <c r="AC230" s="147"/>
      <c r="AD230" s="147"/>
      <c r="AE230" s="147"/>
      <c r="AF230" s="147"/>
      <c r="AG230" s="147" t="s">
        <v>133</v>
      </c>
      <c r="AH230" s="147">
        <v>0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3" x14ac:dyDescent="0.2">
      <c r="A231" s="154"/>
      <c r="B231" s="155"/>
      <c r="C231" s="190" t="s">
        <v>171</v>
      </c>
      <c r="D231" s="162"/>
      <c r="E231" s="163">
        <v>12.51</v>
      </c>
      <c r="F231" s="157"/>
      <c r="G231" s="157"/>
      <c r="H231" s="157"/>
      <c r="I231" s="157"/>
      <c r="J231" s="157"/>
      <c r="K231" s="157"/>
      <c r="L231" s="157"/>
      <c r="M231" s="157"/>
      <c r="N231" s="156"/>
      <c r="O231" s="156"/>
      <c r="P231" s="156"/>
      <c r="Q231" s="156"/>
      <c r="R231" s="157"/>
      <c r="S231" s="157"/>
      <c r="T231" s="157"/>
      <c r="U231" s="157"/>
      <c r="V231" s="157"/>
      <c r="W231" s="157"/>
      <c r="X231" s="157"/>
      <c r="Y231" s="157"/>
      <c r="Z231" s="147"/>
      <c r="AA231" s="147"/>
      <c r="AB231" s="147"/>
      <c r="AC231" s="147"/>
      <c r="AD231" s="147"/>
      <c r="AE231" s="147"/>
      <c r="AF231" s="147"/>
      <c r="AG231" s="147" t="s">
        <v>133</v>
      </c>
      <c r="AH231" s="147">
        <v>0</v>
      </c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3" x14ac:dyDescent="0.2">
      <c r="A232" s="154"/>
      <c r="B232" s="155"/>
      <c r="C232" s="190" t="s">
        <v>172</v>
      </c>
      <c r="D232" s="162"/>
      <c r="E232" s="163">
        <v>12.51</v>
      </c>
      <c r="F232" s="157"/>
      <c r="G232" s="157"/>
      <c r="H232" s="157"/>
      <c r="I232" s="157"/>
      <c r="J232" s="157"/>
      <c r="K232" s="157"/>
      <c r="L232" s="157"/>
      <c r="M232" s="157"/>
      <c r="N232" s="156"/>
      <c r="O232" s="156"/>
      <c r="P232" s="156"/>
      <c r="Q232" s="156"/>
      <c r="R232" s="157"/>
      <c r="S232" s="157"/>
      <c r="T232" s="157"/>
      <c r="U232" s="157"/>
      <c r="V232" s="157"/>
      <c r="W232" s="157"/>
      <c r="X232" s="157"/>
      <c r="Y232" s="157"/>
      <c r="Z232" s="147"/>
      <c r="AA232" s="147"/>
      <c r="AB232" s="147"/>
      <c r="AC232" s="147"/>
      <c r="AD232" s="147"/>
      <c r="AE232" s="147"/>
      <c r="AF232" s="147"/>
      <c r="AG232" s="147" t="s">
        <v>133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1" x14ac:dyDescent="0.2">
      <c r="A233" s="175">
        <v>54</v>
      </c>
      <c r="B233" s="176" t="s">
        <v>321</v>
      </c>
      <c r="C233" s="189" t="s">
        <v>322</v>
      </c>
      <c r="D233" s="177" t="s">
        <v>235</v>
      </c>
      <c r="E233" s="178">
        <v>12.4</v>
      </c>
      <c r="F233" s="179"/>
      <c r="G233" s="180">
        <f>ROUND(E233*F233,2)</f>
        <v>0</v>
      </c>
      <c r="H233" s="158"/>
      <c r="I233" s="157">
        <f>ROUND(E233*H233,2)</f>
        <v>0</v>
      </c>
      <c r="J233" s="158"/>
      <c r="K233" s="157">
        <f>ROUND(E233*J233,2)</f>
        <v>0</v>
      </c>
      <c r="L233" s="157">
        <v>21</v>
      </c>
      <c r="M233" s="157">
        <f>G233*(1+L233/100)</f>
        <v>0</v>
      </c>
      <c r="N233" s="156">
        <v>3.6999999999999999E-4</v>
      </c>
      <c r="O233" s="156">
        <f>ROUND(E233*N233,2)</f>
        <v>0</v>
      </c>
      <c r="P233" s="156">
        <v>0</v>
      </c>
      <c r="Q233" s="156">
        <f>ROUND(E233*P233,2)</f>
        <v>0</v>
      </c>
      <c r="R233" s="157"/>
      <c r="S233" s="157" t="s">
        <v>167</v>
      </c>
      <c r="T233" s="157" t="s">
        <v>167</v>
      </c>
      <c r="U233" s="157">
        <v>0.152</v>
      </c>
      <c r="V233" s="157">
        <f>ROUND(E233*U233,2)</f>
        <v>1.88</v>
      </c>
      <c r="W233" s="157"/>
      <c r="X233" s="157" t="s">
        <v>127</v>
      </c>
      <c r="Y233" s="157" t="s">
        <v>128</v>
      </c>
      <c r="Z233" s="147"/>
      <c r="AA233" s="147"/>
      <c r="AB233" s="147"/>
      <c r="AC233" s="147"/>
      <c r="AD233" s="147"/>
      <c r="AE233" s="147"/>
      <c r="AF233" s="147"/>
      <c r="AG233" s="147" t="s">
        <v>129</v>
      </c>
      <c r="AH233" s="147"/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2" x14ac:dyDescent="0.2">
      <c r="A234" s="154"/>
      <c r="B234" s="155"/>
      <c r="C234" s="190" t="s">
        <v>323</v>
      </c>
      <c r="D234" s="162"/>
      <c r="E234" s="163">
        <v>6</v>
      </c>
      <c r="F234" s="157"/>
      <c r="G234" s="157"/>
      <c r="H234" s="157"/>
      <c r="I234" s="157"/>
      <c r="J234" s="157"/>
      <c r="K234" s="157"/>
      <c r="L234" s="157"/>
      <c r="M234" s="157"/>
      <c r="N234" s="156"/>
      <c r="O234" s="156"/>
      <c r="P234" s="156"/>
      <c r="Q234" s="156"/>
      <c r="R234" s="157"/>
      <c r="S234" s="157"/>
      <c r="T234" s="157"/>
      <c r="U234" s="157"/>
      <c r="V234" s="157"/>
      <c r="W234" s="157"/>
      <c r="X234" s="157"/>
      <c r="Y234" s="157"/>
      <c r="Z234" s="147"/>
      <c r="AA234" s="147"/>
      <c r="AB234" s="147"/>
      <c r="AC234" s="147"/>
      <c r="AD234" s="147"/>
      <c r="AE234" s="147"/>
      <c r="AF234" s="147"/>
      <c r="AG234" s="147" t="s">
        <v>133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3" x14ac:dyDescent="0.2">
      <c r="A235" s="154"/>
      <c r="B235" s="155"/>
      <c r="C235" s="190" t="s">
        <v>324</v>
      </c>
      <c r="D235" s="162"/>
      <c r="E235" s="163">
        <v>6.4</v>
      </c>
      <c r="F235" s="157"/>
      <c r="G235" s="157"/>
      <c r="H235" s="157"/>
      <c r="I235" s="157"/>
      <c r="J235" s="157"/>
      <c r="K235" s="157"/>
      <c r="L235" s="157"/>
      <c r="M235" s="157"/>
      <c r="N235" s="156"/>
      <c r="O235" s="156"/>
      <c r="P235" s="156"/>
      <c r="Q235" s="156"/>
      <c r="R235" s="157"/>
      <c r="S235" s="157"/>
      <c r="T235" s="157"/>
      <c r="U235" s="157"/>
      <c r="V235" s="157"/>
      <c r="W235" s="157"/>
      <c r="X235" s="157"/>
      <c r="Y235" s="157"/>
      <c r="Z235" s="147"/>
      <c r="AA235" s="147"/>
      <c r="AB235" s="147"/>
      <c r="AC235" s="147"/>
      <c r="AD235" s="147"/>
      <c r="AE235" s="147"/>
      <c r="AF235" s="147"/>
      <c r="AG235" s="147" t="s">
        <v>133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ht="22.5" outlineLevel="1" x14ac:dyDescent="0.2">
      <c r="A236" s="175">
        <v>55</v>
      </c>
      <c r="B236" s="176" t="s">
        <v>325</v>
      </c>
      <c r="C236" s="189" t="s">
        <v>326</v>
      </c>
      <c r="D236" s="177" t="s">
        <v>166</v>
      </c>
      <c r="E236" s="178">
        <v>43.7</v>
      </c>
      <c r="F236" s="179"/>
      <c r="G236" s="180">
        <f>ROUND(E236*F236,2)</f>
        <v>0</v>
      </c>
      <c r="H236" s="158"/>
      <c r="I236" s="157">
        <f>ROUND(E236*H236,2)</f>
        <v>0</v>
      </c>
      <c r="J236" s="158"/>
      <c r="K236" s="157">
        <f>ROUND(E236*J236,2)</f>
        <v>0</v>
      </c>
      <c r="L236" s="157">
        <v>21</v>
      </c>
      <c r="M236" s="157">
        <f>G236*(1+L236/100)</f>
        <v>0</v>
      </c>
      <c r="N236" s="156">
        <v>3.47E-3</v>
      </c>
      <c r="O236" s="156">
        <f>ROUND(E236*N236,2)</f>
        <v>0.15</v>
      </c>
      <c r="P236" s="156">
        <v>0</v>
      </c>
      <c r="Q236" s="156">
        <f>ROUND(E236*P236,2)</f>
        <v>0</v>
      </c>
      <c r="R236" s="157"/>
      <c r="S236" s="157" t="s">
        <v>167</v>
      </c>
      <c r="T236" s="157" t="s">
        <v>275</v>
      </c>
      <c r="U236" s="157">
        <v>0</v>
      </c>
      <c r="V236" s="157">
        <f>ROUND(E236*U236,2)</f>
        <v>0</v>
      </c>
      <c r="W236" s="157"/>
      <c r="X236" s="157" t="s">
        <v>276</v>
      </c>
      <c r="Y236" s="157" t="s">
        <v>128</v>
      </c>
      <c r="Z236" s="147"/>
      <c r="AA236" s="147"/>
      <c r="AB236" s="147"/>
      <c r="AC236" s="147"/>
      <c r="AD236" s="147"/>
      <c r="AE236" s="147"/>
      <c r="AF236" s="147"/>
      <c r="AG236" s="147" t="s">
        <v>277</v>
      </c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ht="22.5" outlineLevel="2" x14ac:dyDescent="0.2">
      <c r="A237" s="154"/>
      <c r="B237" s="155"/>
      <c r="C237" s="254" t="s">
        <v>327</v>
      </c>
      <c r="D237" s="255"/>
      <c r="E237" s="255"/>
      <c r="F237" s="255"/>
      <c r="G237" s="255"/>
      <c r="H237" s="157"/>
      <c r="I237" s="157"/>
      <c r="J237" s="157"/>
      <c r="K237" s="157"/>
      <c r="L237" s="157"/>
      <c r="M237" s="157"/>
      <c r="N237" s="156"/>
      <c r="O237" s="156"/>
      <c r="P237" s="156"/>
      <c r="Q237" s="156"/>
      <c r="R237" s="157"/>
      <c r="S237" s="157"/>
      <c r="T237" s="157"/>
      <c r="U237" s="157"/>
      <c r="V237" s="157"/>
      <c r="W237" s="157"/>
      <c r="X237" s="157"/>
      <c r="Y237" s="157"/>
      <c r="Z237" s="147"/>
      <c r="AA237" s="147"/>
      <c r="AB237" s="147"/>
      <c r="AC237" s="147"/>
      <c r="AD237" s="147"/>
      <c r="AE237" s="147"/>
      <c r="AF237" s="147"/>
      <c r="AG237" s="147" t="s">
        <v>131</v>
      </c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87" t="str">
        <f>C237</f>
        <v>PVC tl. 2 mm tl. nášlapné vrstvy 0,7 mm např. Fatrafloor, dekor dle výběru investora, PUR ochranná vrstva, odolnost proti bakteriím, protiskluz tř.33</v>
      </c>
      <c r="BB237" s="147"/>
      <c r="BC237" s="147"/>
      <c r="BD237" s="147"/>
      <c r="BE237" s="147"/>
      <c r="BF237" s="147"/>
      <c r="BG237" s="147"/>
      <c r="BH237" s="147"/>
    </row>
    <row r="238" spans="1:60" outlineLevel="2" x14ac:dyDescent="0.2">
      <c r="A238" s="154"/>
      <c r="B238" s="155"/>
      <c r="C238" s="190" t="s">
        <v>170</v>
      </c>
      <c r="D238" s="162"/>
      <c r="E238" s="163">
        <v>9.34</v>
      </c>
      <c r="F238" s="157"/>
      <c r="G238" s="157"/>
      <c r="H238" s="157"/>
      <c r="I238" s="157"/>
      <c r="J238" s="157"/>
      <c r="K238" s="157"/>
      <c r="L238" s="157"/>
      <c r="M238" s="157"/>
      <c r="N238" s="156"/>
      <c r="O238" s="156"/>
      <c r="P238" s="156"/>
      <c r="Q238" s="156"/>
      <c r="R238" s="157"/>
      <c r="S238" s="157"/>
      <c r="T238" s="157"/>
      <c r="U238" s="157"/>
      <c r="V238" s="157"/>
      <c r="W238" s="157"/>
      <c r="X238" s="157"/>
      <c r="Y238" s="157"/>
      <c r="Z238" s="147"/>
      <c r="AA238" s="147"/>
      <c r="AB238" s="147"/>
      <c r="AC238" s="147"/>
      <c r="AD238" s="147"/>
      <c r="AE238" s="147"/>
      <c r="AF238" s="147"/>
      <c r="AG238" s="147" t="s">
        <v>133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3" x14ac:dyDescent="0.2">
      <c r="A239" s="154"/>
      <c r="B239" s="155"/>
      <c r="C239" s="190" t="s">
        <v>169</v>
      </c>
      <c r="D239" s="162"/>
      <c r="E239" s="163">
        <v>9.34</v>
      </c>
      <c r="F239" s="157"/>
      <c r="G239" s="157"/>
      <c r="H239" s="157"/>
      <c r="I239" s="157"/>
      <c r="J239" s="157"/>
      <c r="K239" s="157"/>
      <c r="L239" s="157"/>
      <c r="M239" s="157"/>
      <c r="N239" s="156"/>
      <c r="O239" s="156"/>
      <c r="P239" s="156"/>
      <c r="Q239" s="156"/>
      <c r="R239" s="157"/>
      <c r="S239" s="157"/>
      <c r="T239" s="157"/>
      <c r="U239" s="157"/>
      <c r="V239" s="157"/>
      <c r="W239" s="157"/>
      <c r="X239" s="157"/>
      <c r="Y239" s="157"/>
      <c r="Z239" s="147"/>
      <c r="AA239" s="147"/>
      <c r="AB239" s="147"/>
      <c r="AC239" s="147"/>
      <c r="AD239" s="147"/>
      <c r="AE239" s="147"/>
      <c r="AF239" s="147"/>
      <c r="AG239" s="147" t="s">
        <v>133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3" x14ac:dyDescent="0.2">
      <c r="A240" s="154"/>
      <c r="B240" s="155"/>
      <c r="C240" s="190" t="s">
        <v>172</v>
      </c>
      <c r="D240" s="162"/>
      <c r="E240" s="163">
        <v>12.51</v>
      </c>
      <c r="F240" s="157"/>
      <c r="G240" s="157"/>
      <c r="H240" s="157"/>
      <c r="I240" s="157"/>
      <c r="J240" s="157"/>
      <c r="K240" s="157"/>
      <c r="L240" s="157"/>
      <c r="M240" s="157"/>
      <c r="N240" s="156"/>
      <c r="O240" s="156"/>
      <c r="P240" s="156"/>
      <c r="Q240" s="156"/>
      <c r="R240" s="157"/>
      <c r="S240" s="157"/>
      <c r="T240" s="157"/>
      <c r="U240" s="157"/>
      <c r="V240" s="157"/>
      <c r="W240" s="157"/>
      <c r="X240" s="157"/>
      <c r="Y240" s="157"/>
      <c r="Z240" s="147"/>
      <c r="AA240" s="147"/>
      <c r="AB240" s="147"/>
      <c r="AC240" s="147"/>
      <c r="AD240" s="147"/>
      <c r="AE240" s="147"/>
      <c r="AF240" s="147"/>
      <c r="AG240" s="147" t="s">
        <v>133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3" x14ac:dyDescent="0.2">
      <c r="A241" s="154"/>
      <c r="B241" s="155"/>
      <c r="C241" s="190" t="s">
        <v>171</v>
      </c>
      <c r="D241" s="162"/>
      <c r="E241" s="163">
        <v>12.51</v>
      </c>
      <c r="F241" s="157"/>
      <c r="G241" s="157"/>
      <c r="H241" s="157"/>
      <c r="I241" s="157"/>
      <c r="J241" s="157"/>
      <c r="K241" s="157"/>
      <c r="L241" s="157"/>
      <c r="M241" s="157"/>
      <c r="N241" s="156"/>
      <c r="O241" s="156"/>
      <c r="P241" s="156"/>
      <c r="Q241" s="156"/>
      <c r="R241" s="157"/>
      <c r="S241" s="157"/>
      <c r="T241" s="157"/>
      <c r="U241" s="157"/>
      <c r="V241" s="157"/>
      <c r="W241" s="157"/>
      <c r="X241" s="157"/>
      <c r="Y241" s="157"/>
      <c r="Z241" s="147"/>
      <c r="AA241" s="147"/>
      <c r="AB241" s="147"/>
      <c r="AC241" s="147"/>
      <c r="AD241" s="147"/>
      <c r="AE241" s="147"/>
      <c r="AF241" s="147"/>
      <c r="AG241" s="147" t="s">
        <v>133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81">
        <v>56</v>
      </c>
      <c r="B242" s="182" t="s">
        <v>328</v>
      </c>
      <c r="C242" s="193" t="s">
        <v>329</v>
      </c>
      <c r="D242" s="183" t="s">
        <v>267</v>
      </c>
      <c r="E242" s="184">
        <v>4.5900000000000003E-3</v>
      </c>
      <c r="F242" s="185"/>
      <c r="G242" s="186">
        <f>ROUND(E242*F242,2)</f>
        <v>0</v>
      </c>
      <c r="H242" s="158"/>
      <c r="I242" s="157">
        <f>ROUND(E242*H242,2)</f>
        <v>0</v>
      </c>
      <c r="J242" s="158"/>
      <c r="K242" s="157">
        <f>ROUND(E242*J242,2)</f>
        <v>0</v>
      </c>
      <c r="L242" s="157">
        <v>21</v>
      </c>
      <c r="M242" s="157">
        <f>G242*(1+L242/100)</f>
        <v>0</v>
      </c>
      <c r="N242" s="156">
        <v>0</v>
      </c>
      <c r="O242" s="156">
        <f>ROUND(E242*N242,2)</f>
        <v>0</v>
      </c>
      <c r="P242" s="156">
        <v>0</v>
      </c>
      <c r="Q242" s="156">
        <f>ROUND(E242*P242,2)</f>
        <v>0</v>
      </c>
      <c r="R242" s="157"/>
      <c r="S242" s="157" t="s">
        <v>167</v>
      </c>
      <c r="T242" s="157" t="s">
        <v>167</v>
      </c>
      <c r="U242" s="157">
        <v>1.091</v>
      </c>
      <c r="V242" s="157">
        <f>ROUND(E242*U242,2)</f>
        <v>0.01</v>
      </c>
      <c r="W242" s="157"/>
      <c r="X242" s="157" t="s">
        <v>268</v>
      </c>
      <c r="Y242" s="157" t="s">
        <v>128</v>
      </c>
      <c r="Z242" s="147"/>
      <c r="AA242" s="147"/>
      <c r="AB242" s="147"/>
      <c r="AC242" s="147"/>
      <c r="AD242" s="147"/>
      <c r="AE242" s="147"/>
      <c r="AF242" s="147"/>
      <c r="AG242" s="147" t="s">
        <v>269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x14ac:dyDescent="0.2">
      <c r="A243" s="168" t="s">
        <v>120</v>
      </c>
      <c r="B243" s="169" t="s">
        <v>81</v>
      </c>
      <c r="C243" s="188" t="s">
        <v>82</v>
      </c>
      <c r="D243" s="170"/>
      <c r="E243" s="171"/>
      <c r="F243" s="172"/>
      <c r="G243" s="173">
        <f>SUMIF(AG244:AG262,"&lt;&gt;NOR",G244:G262)</f>
        <v>0</v>
      </c>
      <c r="H243" s="167"/>
      <c r="I243" s="167">
        <f>SUM(I244:I262)</f>
        <v>0</v>
      </c>
      <c r="J243" s="167"/>
      <c r="K243" s="167">
        <f>SUM(K244:K262)</f>
        <v>0</v>
      </c>
      <c r="L243" s="167"/>
      <c r="M243" s="167">
        <f>SUM(M244:M262)</f>
        <v>0</v>
      </c>
      <c r="N243" s="166"/>
      <c r="O243" s="166">
        <f>SUM(O244:O262)</f>
        <v>1.46</v>
      </c>
      <c r="P243" s="166"/>
      <c r="Q243" s="166">
        <f>SUM(Q244:Q262)</f>
        <v>0</v>
      </c>
      <c r="R243" s="167"/>
      <c r="S243" s="167"/>
      <c r="T243" s="167"/>
      <c r="U243" s="167"/>
      <c r="V243" s="167">
        <f>SUM(V244:V262)</f>
        <v>104.69</v>
      </c>
      <c r="W243" s="167"/>
      <c r="X243" s="167"/>
      <c r="Y243" s="167"/>
      <c r="AG243" t="s">
        <v>121</v>
      </c>
    </row>
    <row r="244" spans="1:60" outlineLevel="1" x14ac:dyDescent="0.2">
      <c r="A244" s="175">
        <v>57</v>
      </c>
      <c r="B244" s="176" t="s">
        <v>330</v>
      </c>
      <c r="C244" s="189" t="s">
        <v>331</v>
      </c>
      <c r="D244" s="177" t="s">
        <v>166</v>
      </c>
      <c r="E244" s="178">
        <v>75.86</v>
      </c>
      <c r="F244" s="179"/>
      <c r="G244" s="180">
        <f>ROUND(E244*F244,2)</f>
        <v>0</v>
      </c>
      <c r="H244" s="158"/>
      <c r="I244" s="157">
        <f>ROUND(E244*H244,2)</f>
        <v>0</v>
      </c>
      <c r="J244" s="158"/>
      <c r="K244" s="157">
        <f>ROUND(E244*J244,2)</f>
        <v>0</v>
      </c>
      <c r="L244" s="157">
        <v>21</v>
      </c>
      <c r="M244" s="157">
        <f>G244*(1+L244/100)</f>
        <v>0</v>
      </c>
      <c r="N244" s="156">
        <v>1.6000000000000001E-4</v>
      </c>
      <c r="O244" s="156">
        <f>ROUND(E244*N244,2)</f>
        <v>0.01</v>
      </c>
      <c r="P244" s="156">
        <v>0</v>
      </c>
      <c r="Q244" s="156">
        <f>ROUND(E244*P244,2)</f>
        <v>0</v>
      </c>
      <c r="R244" s="157"/>
      <c r="S244" s="157" t="s">
        <v>167</v>
      </c>
      <c r="T244" s="157" t="s">
        <v>167</v>
      </c>
      <c r="U244" s="157">
        <v>0.05</v>
      </c>
      <c r="V244" s="157">
        <f>ROUND(E244*U244,2)</f>
        <v>3.79</v>
      </c>
      <c r="W244" s="157"/>
      <c r="X244" s="157" t="s">
        <v>127</v>
      </c>
      <c r="Y244" s="157" t="s">
        <v>128</v>
      </c>
      <c r="Z244" s="147"/>
      <c r="AA244" s="147"/>
      <c r="AB244" s="147"/>
      <c r="AC244" s="147"/>
      <c r="AD244" s="147"/>
      <c r="AE244" s="147"/>
      <c r="AF244" s="147"/>
      <c r="AG244" s="147" t="s">
        <v>129</v>
      </c>
      <c r="AH244" s="147"/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2" x14ac:dyDescent="0.2">
      <c r="A245" s="154"/>
      <c r="B245" s="155"/>
      <c r="C245" s="254" t="s">
        <v>332</v>
      </c>
      <c r="D245" s="255"/>
      <c r="E245" s="255"/>
      <c r="F245" s="255"/>
      <c r="G245" s="255"/>
      <c r="H245" s="157"/>
      <c r="I245" s="157"/>
      <c r="J245" s="157"/>
      <c r="K245" s="157"/>
      <c r="L245" s="157"/>
      <c r="M245" s="157"/>
      <c r="N245" s="156"/>
      <c r="O245" s="156"/>
      <c r="P245" s="156"/>
      <c r="Q245" s="156"/>
      <c r="R245" s="157"/>
      <c r="S245" s="157"/>
      <c r="T245" s="157"/>
      <c r="U245" s="157"/>
      <c r="V245" s="157"/>
      <c r="W245" s="157"/>
      <c r="X245" s="157"/>
      <c r="Y245" s="157"/>
      <c r="Z245" s="147"/>
      <c r="AA245" s="147"/>
      <c r="AB245" s="147"/>
      <c r="AC245" s="147"/>
      <c r="AD245" s="147"/>
      <c r="AE245" s="147"/>
      <c r="AF245" s="147"/>
      <c r="AG245" s="147" t="s">
        <v>131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2" x14ac:dyDescent="0.2">
      <c r="A246" s="154"/>
      <c r="B246" s="155"/>
      <c r="C246" s="190" t="s">
        <v>177</v>
      </c>
      <c r="D246" s="162"/>
      <c r="E246" s="163">
        <v>17.77</v>
      </c>
      <c r="F246" s="157"/>
      <c r="G246" s="157"/>
      <c r="H246" s="157"/>
      <c r="I246" s="157"/>
      <c r="J246" s="157"/>
      <c r="K246" s="157"/>
      <c r="L246" s="157"/>
      <c r="M246" s="157"/>
      <c r="N246" s="156"/>
      <c r="O246" s="156"/>
      <c r="P246" s="156"/>
      <c r="Q246" s="156"/>
      <c r="R246" s="157"/>
      <c r="S246" s="157"/>
      <c r="T246" s="157"/>
      <c r="U246" s="157"/>
      <c r="V246" s="157"/>
      <c r="W246" s="157"/>
      <c r="X246" s="157"/>
      <c r="Y246" s="157"/>
      <c r="Z246" s="147"/>
      <c r="AA246" s="147"/>
      <c r="AB246" s="147"/>
      <c r="AC246" s="147"/>
      <c r="AD246" s="147"/>
      <c r="AE246" s="147"/>
      <c r="AF246" s="147"/>
      <c r="AG246" s="147" t="s">
        <v>133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3" x14ac:dyDescent="0.2">
      <c r="A247" s="154"/>
      <c r="B247" s="155"/>
      <c r="C247" s="190" t="s">
        <v>178</v>
      </c>
      <c r="D247" s="162"/>
      <c r="E247" s="163">
        <v>17.77</v>
      </c>
      <c r="F247" s="157"/>
      <c r="G247" s="157"/>
      <c r="H247" s="157"/>
      <c r="I247" s="157"/>
      <c r="J247" s="157"/>
      <c r="K247" s="157"/>
      <c r="L247" s="157"/>
      <c r="M247" s="157"/>
      <c r="N247" s="156"/>
      <c r="O247" s="156"/>
      <c r="P247" s="156"/>
      <c r="Q247" s="156"/>
      <c r="R247" s="157"/>
      <c r="S247" s="157"/>
      <c r="T247" s="157"/>
      <c r="U247" s="157"/>
      <c r="V247" s="157"/>
      <c r="W247" s="157"/>
      <c r="X247" s="157"/>
      <c r="Y247" s="157"/>
      <c r="Z247" s="147"/>
      <c r="AA247" s="147"/>
      <c r="AB247" s="147"/>
      <c r="AC247" s="147"/>
      <c r="AD247" s="147"/>
      <c r="AE247" s="147"/>
      <c r="AF247" s="147"/>
      <c r="AG247" s="147" t="s">
        <v>133</v>
      </c>
      <c r="AH247" s="147">
        <v>0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3" x14ac:dyDescent="0.2">
      <c r="A248" s="154"/>
      <c r="B248" s="155"/>
      <c r="C248" s="190" t="s">
        <v>179</v>
      </c>
      <c r="D248" s="162"/>
      <c r="E248" s="163">
        <v>20.16</v>
      </c>
      <c r="F248" s="157"/>
      <c r="G248" s="157"/>
      <c r="H248" s="157"/>
      <c r="I248" s="157"/>
      <c r="J248" s="157"/>
      <c r="K248" s="157"/>
      <c r="L248" s="157"/>
      <c r="M248" s="157"/>
      <c r="N248" s="156"/>
      <c r="O248" s="156"/>
      <c r="P248" s="156"/>
      <c r="Q248" s="156"/>
      <c r="R248" s="157"/>
      <c r="S248" s="157"/>
      <c r="T248" s="157"/>
      <c r="U248" s="157"/>
      <c r="V248" s="157"/>
      <c r="W248" s="157"/>
      <c r="X248" s="157"/>
      <c r="Y248" s="157"/>
      <c r="Z248" s="147"/>
      <c r="AA248" s="147"/>
      <c r="AB248" s="147"/>
      <c r="AC248" s="147"/>
      <c r="AD248" s="147"/>
      <c r="AE248" s="147"/>
      <c r="AF248" s="147"/>
      <c r="AG248" s="147" t="s">
        <v>133</v>
      </c>
      <c r="AH248" s="147">
        <v>0</v>
      </c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3" x14ac:dyDescent="0.2">
      <c r="A249" s="154"/>
      <c r="B249" s="155"/>
      <c r="C249" s="190" t="s">
        <v>180</v>
      </c>
      <c r="D249" s="162"/>
      <c r="E249" s="163">
        <v>20.16</v>
      </c>
      <c r="F249" s="157"/>
      <c r="G249" s="157"/>
      <c r="H249" s="157"/>
      <c r="I249" s="157"/>
      <c r="J249" s="157"/>
      <c r="K249" s="157"/>
      <c r="L249" s="157"/>
      <c r="M249" s="157"/>
      <c r="N249" s="156"/>
      <c r="O249" s="156"/>
      <c r="P249" s="156"/>
      <c r="Q249" s="156"/>
      <c r="R249" s="157"/>
      <c r="S249" s="157"/>
      <c r="T249" s="157"/>
      <c r="U249" s="157"/>
      <c r="V249" s="157"/>
      <c r="W249" s="157"/>
      <c r="X249" s="157"/>
      <c r="Y249" s="157"/>
      <c r="Z249" s="147"/>
      <c r="AA249" s="147"/>
      <c r="AB249" s="147"/>
      <c r="AC249" s="147"/>
      <c r="AD249" s="147"/>
      <c r="AE249" s="147"/>
      <c r="AF249" s="147"/>
      <c r="AG249" s="147" t="s">
        <v>133</v>
      </c>
      <c r="AH249" s="147">
        <v>0</v>
      </c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ht="22.5" outlineLevel="1" x14ac:dyDescent="0.2">
      <c r="A250" s="175">
        <v>58</v>
      </c>
      <c r="B250" s="176" t="s">
        <v>333</v>
      </c>
      <c r="C250" s="189" t="s">
        <v>334</v>
      </c>
      <c r="D250" s="177" t="s">
        <v>166</v>
      </c>
      <c r="E250" s="178">
        <v>75.86</v>
      </c>
      <c r="F250" s="179"/>
      <c r="G250" s="180">
        <f>ROUND(E250*F250,2)</f>
        <v>0</v>
      </c>
      <c r="H250" s="158"/>
      <c r="I250" s="157">
        <f>ROUND(E250*H250,2)</f>
        <v>0</v>
      </c>
      <c r="J250" s="158"/>
      <c r="K250" s="157">
        <f>ROUND(E250*J250,2)</f>
        <v>0</v>
      </c>
      <c r="L250" s="157">
        <v>21</v>
      </c>
      <c r="M250" s="157">
        <f>G250*(1+L250/100)</f>
        <v>0</v>
      </c>
      <c r="N250" s="156">
        <v>5.3499999999999997E-3</v>
      </c>
      <c r="O250" s="156">
        <f>ROUND(E250*N250,2)</f>
        <v>0.41</v>
      </c>
      <c r="P250" s="156">
        <v>0</v>
      </c>
      <c r="Q250" s="156">
        <f>ROUND(E250*P250,2)</f>
        <v>0</v>
      </c>
      <c r="R250" s="157"/>
      <c r="S250" s="157" t="s">
        <v>167</v>
      </c>
      <c r="T250" s="157" t="s">
        <v>167</v>
      </c>
      <c r="U250" s="157">
        <v>1.288</v>
      </c>
      <c r="V250" s="157">
        <f>ROUND(E250*U250,2)</f>
        <v>97.71</v>
      </c>
      <c r="W250" s="157"/>
      <c r="X250" s="157" t="s">
        <v>127</v>
      </c>
      <c r="Y250" s="157" t="s">
        <v>128</v>
      </c>
      <c r="Z250" s="147"/>
      <c r="AA250" s="147"/>
      <c r="AB250" s="147"/>
      <c r="AC250" s="147"/>
      <c r="AD250" s="147"/>
      <c r="AE250" s="147"/>
      <c r="AF250" s="147"/>
      <c r="AG250" s="147" t="s">
        <v>129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2" x14ac:dyDescent="0.2">
      <c r="A251" s="154"/>
      <c r="B251" s="155"/>
      <c r="C251" s="190" t="s">
        <v>177</v>
      </c>
      <c r="D251" s="162"/>
      <c r="E251" s="163">
        <v>17.77</v>
      </c>
      <c r="F251" s="157"/>
      <c r="G251" s="157"/>
      <c r="H251" s="157"/>
      <c r="I251" s="157"/>
      <c r="J251" s="157"/>
      <c r="K251" s="157"/>
      <c r="L251" s="157"/>
      <c r="M251" s="157"/>
      <c r="N251" s="156"/>
      <c r="O251" s="156"/>
      <c r="P251" s="156"/>
      <c r="Q251" s="156"/>
      <c r="R251" s="157"/>
      <c r="S251" s="157"/>
      <c r="T251" s="157"/>
      <c r="U251" s="157"/>
      <c r="V251" s="157"/>
      <c r="W251" s="157"/>
      <c r="X251" s="157"/>
      <c r="Y251" s="157"/>
      <c r="Z251" s="147"/>
      <c r="AA251" s="147"/>
      <c r="AB251" s="147"/>
      <c r="AC251" s="147"/>
      <c r="AD251" s="147"/>
      <c r="AE251" s="147"/>
      <c r="AF251" s="147"/>
      <c r="AG251" s="147" t="s">
        <v>133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3" x14ac:dyDescent="0.2">
      <c r="A252" s="154"/>
      <c r="B252" s="155"/>
      <c r="C252" s="190" t="s">
        <v>178</v>
      </c>
      <c r="D252" s="162"/>
      <c r="E252" s="163">
        <v>17.77</v>
      </c>
      <c r="F252" s="157"/>
      <c r="G252" s="157"/>
      <c r="H252" s="157"/>
      <c r="I252" s="157"/>
      <c r="J252" s="157"/>
      <c r="K252" s="157"/>
      <c r="L252" s="157"/>
      <c r="M252" s="157"/>
      <c r="N252" s="156"/>
      <c r="O252" s="156"/>
      <c r="P252" s="156"/>
      <c r="Q252" s="156"/>
      <c r="R252" s="157"/>
      <c r="S252" s="157"/>
      <c r="T252" s="157"/>
      <c r="U252" s="157"/>
      <c r="V252" s="157"/>
      <c r="W252" s="157"/>
      <c r="X252" s="157"/>
      <c r="Y252" s="157"/>
      <c r="Z252" s="147"/>
      <c r="AA252" s="147"/>
      <c r="AB252" s="147"/>
      <c r="AC252" s="147"/>
      <c r="AD252" s="147"/>
      <c r="AE252" s="147"/>
      <c r="AF252" s="147"/>
      <c r="AG252" s="147" t="s">
        <v>133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3" x14ac:dyDescent="0.2">
      <c r="A253" s="154"/>
      <c r="B253" s="155"/>
      <c r="C253" s="190" t="s">
        <v>179</v>
      </c>
      <c r="D253" s="162"/>
      <c r="E253" s="163">
        <v>20.16</v>
      </c>
      <c r="F253" s="157"/>
      <c r="G253" s="157"/>
      <c r="H253" s="157"/>
      <c r="I253" s="157"/>
      <c r="J253" s="157"/>
      <c r="K253" s="157"/>
      <c r="L253" s="157"/>
      <c r="M253" s="157"/>
      <c r="N253" s="156"/>
      <c r="O253" s="156"/>
      <c r="P253" s="156"/>
      <c r="Q253" s="156"/>
      <c r="R253" s="157"/>
      <c r="S253" s="157"/>
      <c r="T253" s="157"/>
      <c r="U253" s="157"/>
      <c r="V253" s="157"/>
      <c r="W253" s="157"/>
      <c r="X253" s="157"/>
      <c r="Y253" s="157"/>
      <c r="Z253" s="147"/>
      <c r="AA253" s="147"/>
      <c r="AB253" s="147"/>
      <c r="AC253" s="147"/>
      <c r="AD253" s="147"/>
      <c r="AE253" s="147"/>
      <c r="AF253" s="147"/>
      <c r="AG253" s="147" t="s">
        <v>133</v>
      </c>
      <c r="AH253" s="147">
        <v>0</v>
      </c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3" x14ac:dyDescent="0.2">
      <c r="A254" s="154"/>
      <c r="B254" s="155"/>
      <c r="C254" s="190" t="s">
        <v>180</v>
      </c>
      <c r="D254" s="162"/>
      <c r="E254" s="163">
        <v>20.16</v>
      </c>
      <c r="F254" s="157"/>
      <c r="G254" s="157"/>
      <c r="H254" s="157"/>
      <c r="I254" s="157"/>
      <c r="J254" s="157"/>
      <c r="K254" s="157"/>
      <c r="L254" s="157"/>
      <c r="M254" s="157"/>
      <c r="N254" s="156"/>
      <c r="O254" s="156"/>
      <c r="P254" s="156"/>
      <c r="Q254" s="156"/>
      <c r="R254" s="157"/>
      <c r="S254" s="157"/>
      <c r="T254" s="157"/>
      <c r="U254" s="157"/>
      <c r="V254" s="157"/>
      <c r="W254" s="157"/>
      <c r="X254" s="157"/>
      <c r="Y254" s="157"/>
      <c r="Z254" s="147"/>
      <c r="AA254" s="147"/>
      <c r="AB254" s="147"/>
      <c r="AC254" s="147"/>
      <c r="AD254" s="147"/>
      <c r="AE254" s="147"/>
      <c r="AF254" s="147"/>
      <c r="AG254" s="147" t="s">
        <v>133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75">
        <v>59</v>
      </c>
      <c r="B255" s="176" t="s">
        <v>335</v>
      </c>
      <c r="C255" s="189" t="s">
        <v>336</v>
      </c>
      <c r="D255" s="177" t="s">
        <v>235</v>
      </c>
      <c r="E255" s="178">
        <v>7.2</v>
      </c>
      <c r="F255" s="179"/>
      <c r="G255" s="180">
        <f>ROUND(E255*F255,2)</f>
        <v>0</v>
      </c>
      <c r="H255" s="158"/>
      <c r="I255" s="157">
        <f>ROUND(E255*H255,2)</f>
        <v>0</v>
      </c>
      <c r="J255" s="158"/>
      <c r="K255" s="157">
        <f>ROUND(E255*J255,2)</f>
        <v>0</v>
      </c>
      <c r="L255" s="157">
        <v>21</v>
      </c>
      <c r="M255" s="157">
        <f>G255*(1+L255/100)</f>
        <v>0</v>
      </c>
      <c r="N255" s="156">
        <v>6.6E-4</v>
      </c>
      <c r="O255" s="156">
        <f>ROUND(E255*N255,2)</f>
        <v>0</v>
      </c>
      <c r="P255" s="156">
        <v>0</v>
      </c>
      <c r="Q255" s="156">
        <f>ROUND(E255*P255,2)</f>
        <v>0</v>
      </c>
      <c r="R255" s="157"/>
      <c r="S255" s="157" t="s">
        <v>167</v>
      </c>
      <c r="T255" s="157" t="s">
        <v>167</v>
      </c>
      <c r="U255" s="157">
        <v>0.12</v>
      </c>
      <c r="V255" s="157">
        <f>ROUND(E255*U255,2)</f>
        <v>0.86</v>
      </c>
      <c r="W255" s="157"/>
      <c r="X255" s="157" t="s">
        <v>127</v>
      </c>
      <c r="Y255" s="157" t="s">
        <v>128</v>
      </c>
      <c r="Z255" s="147"/>
      <c r="AA255" s="147"/>
      <c r="AB255" s="147"/>
      <c r="AC255" s="147"/>
      <c r="AD255" s="147"/>
      <c r="AE255" s="147"/>
      <c r="AF255" s="147"/>
      <c r="AG255" s="147" t="s">
        <v>129</v>
      </c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2" x14ac:dyDescent="0.2">
      <c r="A256" s="154"/>
      <c r="B256" s="155"/>
      <c r="C256" s="190" t="s">
        <v>337</v>
      </c>
      <c r="D256" s="162"/>
      <c r="E256" s="163">
        <v>1.8</v>
      </c>
      <c r="F256" s="157"/>
      <c r="G256" s="157"/>
      <c r="H256" s="157"/>
      <c r="I256" s="157"/>
      <c r="J256" s="157"/>
      <c r="K256" s="157"/>
      <c r="L256" s="157"/>
      <c r="M256" s="157"/>
      <c r="N256" s="156"/>
      <c r="O256" s="156"/>
      <c r="P256" s="156"/>
      <c r="Q256" s="156"/>
      <c r="R256" s="157"/>
      <c r="S256" s="157"/>
      <c r="T256" s="157"/>
      <c r="U256" s="157"/>
      <c r="V256" s="157"/>
      <c r="W256" s="157"/>
      <c r="X256" s="157"/>
      <c r="Y256" s="157"/>
      <c r="Z256" s="147"/>
      <c r="AA256" s="147"/>
      <c r="AB256" s="147"/>
      <c r="AC256" s="147"/>
      <c r="AD256" s="147"/>
      <c r="AE256" s="147"/>
      <c r="AF256" s="147"/>
      <c r="AG256" s="147" t="s">
        <v>133</v>
      </c>
      <c r="AH256" s="147">
        <v>0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3" x14ac:dyDescent="0.2">
      <c r="A257" s="154"/>
      <c r="B257" s="155"/>
      <c r="C257" s="190" t="s">
        <v>338</v>
      </c>
      <c r="D257" s="162"/>
      <c r="E257" s="163">
        <v>1.8</v>
      </c>
      <c r="F257" s="157"/>
      <c r="G257" s="157"/>
      <c r="H257" s="157"/>
      <c r="I257" s="157"/>
      <c r="J257" s="157"/>
      <c r="K257" s="157"/>
      <c r="L257" s="157"/>
      <c r="M257" s="157"/>
      <c r="N257" s="156"/>
      <c r="O257" s="156"/>
      <c r="P257" s="156"/>
      <c r="Q257" s="156"/>
      <c r="R257" s="157"/>
      <c r="S257" s="157"/>
      <c r="T257" s="157"/>
      <c r="U257" s="157"/>
      <c r="V257" s="157"/>
      <c r="W257" s="157"/>
      <c r="X257" s="157"/>
      <c r="Y257" s="157"/>
      <c r="Z257" s="147"/>
      <c r="AA257" s="147"/>
      <c r="AB257" s="147"/>
      <c r="AC257" s="147"/>
      <c r="AD257" s="147"/>
      <c r="AE257" s="147"/>
      <c r="AF257" s="147"/>
      <c r="AG257" s="147" t="s">
        <v>133</v>
      </c>
      <c r="AH257" s="147">
        <v>0</v>
      </c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3" x14ac:dyDescent="0.2">
      <c r="A258" s="154"/>
      <c r="B258" s="155"/>
      <c r="C258" s="190" t="s">
        <v>339</v>
      </c>
      <c r="D258" s="162"/>
      <c r="E258" s="163">
        <v>1.8</v>
      </c>
      <c r="F258" s="157"/>
      <c r="G258" s="157"/>
      <c r="H258" s="157"/>
      <c r="I258" s="157"/>
      <c r="J258" s="157"/>
      <c r="K258" s="157"/>
      <c r="L258" s="157"/>
      <c r="M258" s="157"/>
      <c r="N258" s="156"/>
      <c r="O258" s="156"/>
      <c r="P258" s="156"/>
      <c r="Q258" s="156"/>
      <c r="R258" s="157"/>
      <c r="S258" s="157"/>
      <c r="T258" s="157"/>
      <c r="U258" s="157"/>
      <c r="V258" s="157"/>
      <c r="W258" s="157"/>
      <c r="X258" s="157"/>
      <c r="Y258" s="157"/>
      <c r="Z258" s="147"/>
      <c r="AA258" s="147"/>
      <c r="AB258" s="147"/>
      <c r="AC258" s="147"/>
      <c r="AD258" s="147"/>
      <c r="AE258" s="147"/>
      <c r="AF258" s="147"/>
      <c r="AG258" s="147" t="s">
        <v>133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3" x14ac:dyDescent="0.2">
      <c r="A259" s="154"/>
      <c r="B259" s="155"/>
      <c r="C259" s="190" t="s">
        <v>340</v>
      </c>
      <c r="D259" s="162"/>
      <c r="E259" s="163">
        <v>1.8</v>
      </c>
      <c r="F259" s="157"/>
      <c r="G259" s="157"/>
      <c r="H259" s="157"/>
      <c r="I259" s="157"/>
      <c r="J259" s="157"/>
      <c r="K259" s="157"/>
      <c r="L259" s="157"/>
      <c r="M259" s="157"/>
      <c r="N259" s="156"/>
      <c r="O259" s="156"/>
      <c r="P259" s="156"/>
      <c r="Q259" s="156"/>
      <c r="R259" s="157"/>
      <c r="S259" s="157"/>
      <c r="T259" s="157"/>
      <c r="U259" s="157"/>
      <c r="V259" s="157"/>
      <c r="W259" s="157"/>
      <c r="X259" s="157"/>
      <c r="Y259" s="157"/>
      <c r="Z259" s="147"/>
      <c r="AA259" s="147"/>
      <c r="AB259" s="147"/>
      <c r="AC259" s="147"/>
      <c r="AD259" s="147"/>
      <c r="AE259" s="147"/>
      <c r="AF259" s="147"/>
      <c r="AG259" s="147" t="s">
        <v>133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ht="22.5" outlineLevel="1" x14ac:dyDescent="0.2">
      <c r="A260" s="175">
        <v>60</v>
      </c>
      <c r="B260" s="176" t="s">
        <v>341</v>
      </c>
      <c r="C260" s="189" t="s">
        <v>342</v>
      </c>
      <c r="D260" s="177" t="s">
        <v>166</v>
      </c>
      <c r="E260" s="178">
        <v>84.963200000000001</v>
      </c>
      <c r="F260" s="179"/>
      <c r="G260" s="180">
        <f>ROUND(E260*F260,2)</f>
        <v>0</v>
      </c>
      <c r="H260" s="158"/>
      <c r="I260" s="157">
        <f>ROUND(E260*H260,2)</f>
        <v>0</v>
      </c>
      <c r="J260" s="158"/>
      <c r="K260" s="157">
        <f>ROUND(E260*J260,2)</f>
        <v>0</v>
      </c>
      <c r="L260" s="157">
        <v>21</v>
      </c>
      <c r="M260" s="157">
        <f>G260*(1+L260/100)</f>
        <v>0</v>
      </c>
      <c r="N260" s="156">
        <v>1.2200000000000001E-2</v>
      </c>
      <c r="O260" s="156">
        <f>ROUND(E260*N260,2)</f>
        <v>1.04</v>
      </c>
      <c r="P260" s="156">
        <v>0</v>
      </c>
      <c r="Q260" s="156">
        <f>ROUND(E260*P260,2)</f>
        <v>0</v>
      </c>
      <c r="R260" s="157" t="s">
        <v>302</v>
      </c>
      <c r="S260" s="157" t="s">
        <v>167</v>
      </c>
      <c r="T260" s="157" t="s">
        <v>167</v>
      </c>
      <c r="U260" s="157">
        <v>0</v>
      </c>
      <c r="V260" s="157">
        <f>ROUND(E260*U260,2)</f>
        <v>0</v>
      </c>
      <c r="W260" s="157"/>
      <c r="X260" s="157" t="s">
        <v>303</v>
      </c>
      <c r="Y260" s="157" t="s">
        <v>128</v>
      </c>
      <c r="Z260" s="147"/>
      <c r="AA260" s="147"/>
      <c r="AB260" s="147"/>
      <c r="AC260" s="147"/>
      <c r="AD260" s="147"/>
      <c r="AE260" s="147"/>
      <c r="AF260" s="147"/>
      <c r="AG260" s="147" t="s">
        <v>304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2" x14ac:dyDescent="0.2">
      <c r="A261" s="154"/>
      <c r="B261" s="155"/>
      <c r="C261" s="190" t="s">
        <v>343</v>
      </c>
      <c r="D261" s="162"/>
      <c r="E261" s="163">
        <v>84.963200000000001</v>
      </c>
      <c r="F261" s="157"/>
      <c r="G261" s="157"/>
      <c r="H261" s="157"/>
      <c r="I261" s="157"/>
      <c r="J261" s="157"/>
      <c r="K261" s="157"/>
      <c r="L261" s="157"/>
      <c r="M261" s="157"/>
      <c r="N261" s="156"/>
      <c r="O261" s="156"/>
      <c r="P261" s="156"/>
      <c r="Q261" s="156"/>
      <c r="R261" s="157"/>
      <c r="S261" s="157"/>
      <c r="T261" s="157"/>
      <c r="U261" s="157"/>
      <c r="V261" s="157"/>
      <c r="W261" s="157"/>
      <c r="X261" s="157"/>
      <c r="Y261" s="157"/>
      <c r="Z261" s="147"/>
      <c r="AA261" s="147"/>
      <c r="AB261" s="147"/>
      <c r="AC261" s="147"/>
      <c r="AD261" s="147"/>
      <c r="AE261" s="147"/>
      <c r="AF261" s="147"/>
      <c r="AG261" s="147" t="s">
        <v>133</v>
      </c>
      <c r="AH261" s="147">
        <v>0</v>
      </c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1" x14ac:dyDescent="0.2">
      <c r="A262" s="181">
        <v>61</v>
      </c>
      <c r="B262" s="182" t="s">
        <v>344</v>
      </c>
      <c r="C262" s="193" t="s">
        <v>345</v>
      </c>
      <c r="D262" s="183" t="s">
        <v>267</v>
      </c>
      <c r="E262" s="184">
        <v>1.45929</v>
      </c>
      <c r="F262" s="185"/>
      <c r="G262" s="186">
        <f>ROUND(E262*F262,2)</f>
        <v>0</v>
      </c>
      <c r="H262" s="158"/>
      <c r="I262" s="157">
        <f>ROUND(E262*H262,2)</f>
        <v>0</v>
      </c>
      <c r="J262" s="158"/>
      <c r="K262" s="157">
        <f>ROUND(E262*J262,2)</f>
        <v>0</v>
      </c>
      <c r="L262" s="157">
        <v>21</v>
      </c>
      <c r="M262" s="157">
        <f>G262*(1+L262/100)</f>
        <v>0</v>
      </c>
      <c r="N262" s="156">
        <v>0</v>
      </c>
      <c r="O262" s="156">
        <f>ROUND(E262*N262,2)</f>
        <v>0</v>
      </c>
      <c r="P262" s="156">
        <v>0</v>
      </c>
      <c r="Q262" s="156">
        <f>ROUND(E262*P262,2)</f>
        <v>0</v>
      </c>
      <c r="R262" s="157"/>
      <c r="S262" s="157" t="s">
        <v>167</v>
      </c>
      <c r="T262" s="157" t="s">
        <v>167</v>
      </c>
      <c r="U262" s="157">
        <v>1.5980000000000001</v>
      </c>
      <c r="V262" s="157">
        <f>ROUND(E262*U262,2)</f>
        <v>2.33</v>
      </c>
      <c r="W262" s="157"/>
      <c r="X262" s="157" t="s">
        <v>268</v>
      </c>
      <c r="Y262" s="157" t="s">
        <v>128</v>
      </c>
      <c r="Z262" s="147"/>
      <c r="AA262" s="147"/>
      <c r="AB262" s="147"/>
      <c r="AC262" s="147"/>
      <c r="AD262" s="147"/>
      <c r="AE262" s="147"/>
      <c r="AF262" s="147"/>
      <c r="AG262" s="147" t="s">
        <v>269</v>
      </c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x14ac:dyDescent="0.2">
      <c r="A263" s="168" t="s">
        <v>120</v>
      </c>
      <c r="B263" s="169" t="s">
        <v>83</v>
      </c>
      <c r="C263" s="188" t="s">
        <v>84</v>
      </c>
      <c r="D263" s="170"/>
      <c r="E263" s="171"/>
      <c r="F263" s="172"/>
      <c r="G263" s="173">
        <f>SUMIF(AG264:AG268,"&lt;&gt;NOR",G264:G268)</f>
        <v>0</v>
      </c>
      <c r="H263" s="167"/>
      <c r="I263" s="167">
        <f>SUM(I264:I268)</f>
        <v>0</v>
      </c>
      <c r="J263" s="167"/>
      <c r="K263" s="167">
        <f>SUM(K264:K268)</f>
        <v>0</v>
      </c>
      <c r="L263" s="167"/>
      <c r="M263" s="167">
        <f>SUM(M264:M268)</f>
        <v>0</v>
      </c>
      <c r="N263" s="166"/>
      <c r="O263" s="166">
        <f>SUM(O264:O268)</f>
        <v>0</v>
      </c>
      <c r="P263" s="166"/>
      <c r="Q263" s="166">
        <f>SUM(Q264:Q268)</f>
        <v>0</v>
      </c>
      <c r="R263" s="167"/>
      <c r="S263" s="167"/>
      <c r="T263" s="167"/>
      <c r="U263" s="167"/>
      <c r="V263" s="167">
        <f>SUM(V264:V268)</f>
        <v>1.8599999999999999</v>
      </c>
      <c r="W263" s="167"/>
      <c r="X263" s="167"/>
      <c r="Y263" s="167"/>
      <c r="AG263" t="s">
        <v>121</v>
      </c>
    </row>
    <row r="264" spans="1:60" outlineLevel="1" x14ac:dyDescent="0.2">
      <c r="A264" s="175">
        <v>62</v>
      </c>
      <c r="B264" s="176" t="s">
        <v>346</v>
      </c>
      <c r="C264" s="189" t="s">
        <v>347</v>
      </c>
      <c r="D264" s="177" t="s">
        <v>166</v>
      </c>
      <c r="E264" s="178">
        <v>3</v>
      </c>
      <c r="F264" s="179"/>
      <c r="G264" s="180">
        <f>ROUND(E264*F264,2)</f>
        <v>0</v>
      </c>
      <c r="H264" s="158"/>
      <c r="I264" s="157">
        <f>ROUND(E264*H264,2)</f>
        <v>0</v>
      </c>
      <c r="J264" s="158"/>
      <c r="K264" s="157">
        <f>ROUND(E264*J264,2)</f>
        <v>0</v>
      </c>
      <c r="L264" s="157">
        <v>21</v>
      </c>
      <c r="M264" s="157">
        <f>G264*(1+L264/100)</f>
        <v>0</v>
      </c>
      <c r="N264" s="156">
        <v>2.7999999999999998E-4</v>
      </c>
      <c r="O264" s="156">
        <f>ROUND(E264*N264,2)</f>
        <v>0</v>
      </c>
      <c r="P264" s="156">
        <v>0</v>
      </c>
      <c r="Q264" s="156">
        <f>ROUND(E264*P264,2)</f>
        <v>0</v>
      </c>
      <c r="R264" s="157"/>
      <c r="S264" s="157" t="s">
        <v>167</v>
      </c>
      <c r="T264" s="157" t="s">
        <v>167</v>
      </c>
      <c r="U264" s="157">
        <v>0.307</v>
      </c>
      <c r="V264" s="157">
        <f>ROUND(E264*U264,2)</f>
        <v>0.92</v>
      </c>
      <c r="W264" s="157"/>
      <c r="X264" s="157" t="s">
        <v>127</v>
      </c>
      <c r="Y264" s="157" t="s">
        <v>128</v>
      </c>
      <c r="Z264" s="147"/>
      <c r="AA264" s="147"/>
      <c r="AB264" s="147"/>
      <c r="AC264" s="147"/>
      <c r="AD264" s="147"/>
      <c r="AE264" s="147"/>
      <c r="AF264" s="147"/>
      <c r="AG264" s="147" t="s">
        <v>129</v>
      </c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2" x14ac:dyDescent="0.2">
      <c r="A265" s="154"/>
      <c r="B265" s="155"/>
      <c r="C265" s="254" t="s">
        <v>348</v>
      </c>
      <c r="D265" s="255"/>
      <c r="E265" s="255"/>
      <c r="F265" s="255"/>
      <c r="G265" s="255"/>
      <c r="H265" s="157"/>
      <c r="I265" s="157"/>
      <c r="J265" s="157"/>
      <c r="K265" s="157"/>
      <c r="L265" s="157"/>
      <c r="M265" s="157"/>
      <c r="N265" s="156"/>
      <c r="O265" s="156"/>
      <c r="P265" s="156"/>
      <c r="Q265" s="156"/>
      <c r="R265" s="157"/>
      <c r="S265" s="157"/>
      <c r="T265" s="157"/>
      <c r="U265" s="157"/>
      <c r="V265" s="157"/>
      <c r="W265" s="157"/>
      <c r="X265" s="157"/>
      <c r="Y265" s="157"/>
      <c r="Z265" s="147"/>
      <c r="AA265" s="147"/>
      <c r="AB265" s="147"/>
      <c r="AC265" s="147"/>
      <c r="AD265" s="147"/>
      <c r="AE265" s="147"/>
      <c r="AF265" s="147"/>
      <c r="AG265" s="147" t="s">
        <v>131</v>
      </c>
      <c r="AH265" s="147"/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2" x14ac:dyDescent="0.2">
      <c r="A266" s="154"/>
      <c r="B266" s="155"/>
      <c r="C266" s="190" t="s">
        <v>349</v>
      </c>
      <c r="D266" s="162"/>
      <c r="E266" s="163">
        <v>3</v>
      </c>
      <c r="F266" s="157"/>
      <c r="G266" s="157"/>
      <c r="H266" s="157"/>
      <c r="I266" s="157"/>
      <c r="J266" s="157"/>
      <c r="K266" s="157"/>
      <c r="L266" s="157"/>
      <c r="M266" s="157"/>
      <c r="N266" s="156"/>
      <c r="O266" s="156"/>
      <c r="P266" s="156"/>
      <c r="Q266" s="156"/>
      <c r="R266" s="157"/>
      <c r="S266" s="157"/>
      <c r="T266" s="157"/>
      <c r="U266" s="157"/>
      <c r="V266" s="157"/>
      <c r="W266" s="157"/>
      <c r="X266" s="157"/>
      <c r="Y266" s="157"/>
      <c r="Z266" s="147"/>
      <c r="AA266" s="147"/>
      <c r="AB266" s="147"/>
      <c r="AC266" s="147"/>
      <c r="AD266" s="147"/>
      <c r="AE266" s="147"/>
      <c r="AF266" s="147"/>
      <c r="AG266" s="147" t="s">
        <v>133</v>
      </c>
      <c r="AH266" s="147">
        <v>0</v>
      </c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1" x14ac:dyDescent="0.2">
      <c r="A267" s="175">
        <v>63</v>
      </c>
      <c r="B267" s="176" t="s">
        <v>350</v>
      </c>
      <c r="C267" s="189" t="s">
        <v>351</v>
      </c>
      <c r="D267" s="177" t="s">
        <v>166</v>
      </c>
      <c r="E267" s="178">
        <v>6</v>
      </c>
      <c r="F267" s="179"/>
      <c r="G267" s="180">
        <f>ROUND(E267*F267,2)</f>
        <v>0</v>
      </c>
      <c r="H267" s="158"/>
      <c r="I267" s="157">
        <f>ROUND(E267*H267,2)</f>
        <v>0</v>
      </c>
      <c r="J267" s="158"/>
      <c r="K267" s="157">
        <f>ROUND(E267*J267,2)</f>
        <v>0</v>
      </c>
      <c r="L267" s="157">
        <v>21</v>
      </c>
      <c r="M267" s="157">
        <f>G267*(1+L267/100)</f>
        <v>0</v>
      </c>
      <c r="N267" s="156">
        <v>8.0000000000000007E-5</v>
      </c>
      <c r="O267" s="156">
        <f>ROUND(E267*N267,2)</f>
        <v>0</v>
      </c>
      <c r="P267" s="156">
        <v>0</v>
      </c>
      <c r="Q267" s="156">
        <f>ROUND(E267*P267,2)</f>
        <v>0</v>
      </c>
      <c r="R267" s="157"/>
      <c r="S267" s="157" t="s">
        <v>167</v>
      </c>
      <c r="T267" s="157" t="s">
        <v>167</v>
      </c>
      <c r="U267" s="157">
        <v>0.156</v>
      </c>
      <c r="V267" s="157">
        <f>ROUND(E267*U267,2)</f>
        <v>0.94</v>
      </c>
      <c r="W267" s="157"/>
      <c r="X267" s="157" t="s">
        <v>127</v>
      </c>
      <c r="Y267" s="157" t="s">
        <v>128</v>
      </c>
      <c r="Z267" s="147"/>
      <c r="AA267" s="147"/>
      <c r="AB267" s="147"/>
      <c r="AC267" s="147"/>
      <c r="AD267" s="147"/>
      <c r="AE267" s="147"/>
      <c r="AF267" s="147"/>
      <c r="AG267" s="147" t="s">
        <v>129</v>
      </c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2" x14ac:dyDescent="0.2">
      <c r="A268" s="154"/>
      <c r="B268" s="155"/>
      <c r="C268" s="190" t="s">
        <v>352</v>
      </c>
      <c r="D268" s="162"/>
      <c r="E268" s="163">
        <v>6</v>
      </c>
      <c r="F268" s="157"/>
      <c r="G268" s="157"/>
      <c r="H268" s="157"/>
      <c r="I268" s="157"/>
      <c r="J268" s="157"/>
      <c r="K268" s="157"/>
      <c r="L268" s="157"/>
      <c r="M268" s="157"/>
      <c r="N268" s="156"/>
      <c r="O268" s="156"/>
      <c r="P268" s="156"/>
      <c r="Q268" s="156"/>
      <c r="R268" s="157"/>
      <c r="S268" s="157"/>
      <c r="T268" s="157"/>
      <c r="U268" s="157"/>
      <c r="V268" s="157"/>
      <c r="W268" s="157"/>
      <c r="X268" s="157"/>
      <c r="Y268" s="157"/>
      <c r="Z268" s="147"/>
      <c r="AA268" s="147"/>
      <c r="AB268" s="147"/>
      <c r="AC268" s="147"/>
      <c r="AD268" s="147"/>
      <c r="AE268" s="147"/>
      <c r="AF268" s="147"/>
      <c r="AG268" s="147" t="s">
        <v>133</v>
      </c>
      <c r="AH268" s="147">
        <v>0</v>
      </c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x14ac:dyDescent="0.2">
      <c r="A269" s="168" t="s">
        <v>120</v>
      </c>
      <c r="B269" s="169" t="s">
        <v>85</v>
      </c>
      <c r="C269" s="188" t="s">
        <v>86</v>
      </c>
      <c r="D269" s="170"/>
      <c r="E269" s="171"/>
      <c r="F269" s="172"/>
      <c r="G269" s="173">
        <f>SUMIF(AG270:AG320,"&lt;&gt;NOR",G270:G320)</f>
        <v>0</v>
      </c>
      <c r="H269" s="167"/>
      <c r="I269" s="167">
        <f>SUM(I270:I320)</f>
        <v>0</v>
      </c>
      <c r="J269" s="167"/>
      <c r="K269" s="167">
        <f>SUM(K270:K320)</f>
        <v>0</v>
      </c>
      <c r="L269" s="167"/>
      <c r="M269" s="167">
        <f>SUM(M270:M320)</f>
        <v>0</v>
      </c>
      <c r="N269" s="166"/>
      <c r="O269" s="166">
        <f>SUM(O270:O320)</f>
        <v>0.06</v>
      </c>
      <c r="P269" s="166"/>
      <c r="Q269" s="166">
        <f>SUM(Q270:Q320)</f>
        <v>0.21</v>
      </c>
      <c r="R269" s="167"/>
      <c r="S269" s="167"/>
      <c r="T269" s="167"/>
      <c r="U269" s="167"/>
      <c r="V269" s="167">
        <f>SUM(V270:V320)</f>
        <v>44</v>
      </c>
      <c r="W269" s="167"/>
      <c r="X269" s="167"/>
      <c r="Y269" s="167"/>
      <c r="AG269" t="s">
        <v>121</v>
      </c>
    </row>
    <row r="270" spans="1:60" outlineLevel="1" x14ac:dyDescent="0.2">
      <c r="A270" s="175">
        <v>64</v>
      </c>
      <c r="B270" s="176" t="s">
        <v>353</v>
      </c>
      <c r="C270" s="189" t="s">
        <v>354</v>
      </c>
      <c r="D270" s="177" t="s">
        <v>166</v>
      </c>
      <c r="E270" s="178">
        <v>238.10749999999999</v>
      </c>
      <c r="F270" s="179"/>
      <c r="G270" s="180">
        <f>ROUND(E270*F270,2)</f>
        <v>0</v>
      </c>
      <c r="H270" s="158"/>
      <c r="I270" s="157">
        <f>ROUND(E270*H270,2)</f>
        <v>0</v>
      </c>
      <c r="J270" s="158"/>
      <c r="K270" s="157">
        <f>ROUND(E270*J270,2)</f>
        <v>0</v>
      </c>
      <c r="L270" s="157">
        <v>21</v>
      </c>
      <c r="M270" s="157">
        <f>G270*(1+L270/100)</f>
        <v>0</v>
      </c>
      <c r="N270" s="156">
        <v>0</v>
      </c>
      <c r="O270" s="156">
        <f>ROUND(E270*N270,2)</f>
        <v>0</v>
      </c>
      <c r="P270" s="156">
        <v>8.9999999999999998E-4</v>
      </c>
      <c r="Q270" s="156">
        <f>ROUND(E270*P270,2)</f>
        <v>0.21</v>
      </c>
      <c r="R270" s="157"/>
      <c r="S270" s="157" t="s">
        <v>167</v>
      </c>
      <c r="T270" s="157" t="s">
        <v>167</v>
      </c>
      <c r="U270" s="157">
        <v>0.08</v>
      </c>
      <c r="V270" s="157">
        <f>ROUND(E270*U270,2)</f>
        <v>19.05</v>
      </c>
      <c r="W270" s="157"/>
      <c r="X270" s="157" t="s">
        <v>127</v>
      </c>
      <c r="Y270" s="157" t="s">
        <v>128</v>
      </c>
      <c r="Z270" s="147"/>
      <c r="AA270" s="147"/>
      <c r="AB270" s="147"/>
      <c r="AC270" s="147"/>
      <c r="AD270" s="147"/>
      <c r="AE270" s="147"/>
      <c r="AF270" s="147"/>
      <c r="AG270" s="147" t="s">
        <v>129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2" x14ac:dyDescent="0.2">
      <c r="A271" s="154"/>
      <c r="B271" s="155"/>
      <c r="C271" s="190" t="s">
        <v>184</v>
      </c>
      <c r="D271" s="162"/>
      <c r="E271" s="163"/>
      <c r="F271" s="157"/>
      <c r="G271" s="157"/>
      <c r="H271" s="157"/>
      <c r="I271" s="157"/>
      <c r="J271" s="157"/>
      <c r="K271" s="157"/>
      <c r="L271" s="157"/>
      <c r="M271" s="157"/>
      <c r="N271" s="156"/>
      <c r="O271" s="156"/>
      <c r="P271" s="156"/>
      <c r="Q271" s="156"/>
      <c r="R271" s="157"/>
      <c r="S271" s="157"/>
      <c r="T271" s="157"/>
      <c r="U271" s="157"/>
      <c r="V271" s="157"/>
      <c r="W271" s="157"/>
      <c r="X271" s="157"/>
      <c r="Y271" s="157"/>
      <c r="Z271" s="147"/>
      <c r="AA271" s="147"/>
      <c r="AB271" s="147"/>
      <c r="AC271" s="147"/>
      <c r="AD271" s="147"/>
      <c r="AE271" s="147"/>
      <c r="AF271" s="147"/>
      <c r="AG271" s="147" t="s">
        <v>133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3" x14ac:dyDescent="0.2">
      <c r="A272" s="154"/>
      <c r="B272" s="155"/>
      <c r="C272" s="190" t="s">
        <v>185</v>
      </c>
      <c r="D272" s="162"/>
      <c r="E272" s="163">
        <v>43.357500000000002</v>
      </c>
      <c r="F272" s="157"/>
      <c r="G272" s="157"/>
      <c r="H272" s="157"/>
      <c r="I272" s="157"/>
      <c r="J272" s="157"/>
      <c r="K272" s="157"/>
      <c r="L272" s="157"/>
      <c r="M272" s="157"/>
      <c r="N272" s="156"/>
      <c r="O272" s="156"/>
      <c r="P272" s="156"/>
      <c r="Q272" s="156"/>
      <c r="R272" s="157"/>
      <c r="S272" s="157"/>
      <c r="T272" s="157"/>
      <c r="U272" s="157"/>
      <c r="V272" s="157"/>
      <c r="W272" s="157"/>
      <c r="X272" s="157"/>
      <c r="Y272" s="157"/>
      <c r="Z272" s="147"/>
      <c r="AA272" s="147"/>
      <c r="AB272" s="147"/>
      <c r="AC272" s="147"/>
      <c r="AD272" s="147"/>
      <c r="AE272" s="147"/>
      <c r="AF272" s="147"/>
      <c r="AG272" s="147" t="s">
        <v>133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3" x14ac:dyDescent="0.2">
      <c r="A273" s="154"/>
      <c r="B273" s="155"/>
      <c r="C273" s="190" t="s">
        <v>186</v>
      </c>
      <c r="D273" s="162"/>
      <c r="E273" s="163">
        <v>43.357500000000002</v>
      </c>
      <c r="F273" s="157"/>
      <c r="G273" s="157"/>
      <c r="H273" s="157"/>
      <c r="I273" s="157"/>
      <c r="J273" s="157"/>
      <c r="K273" s="157"/>
      <c r="L273" s="157"/>
      <c r="M273" s="157"/>
      <c r="N273" s="156"/>
      <c r="O273" s="156"/>
      <c r="P273" s="156"/>
      <c r="Q273" s="156"/>
      <c r="R273" s="157"/>
      <c r="S273" s="157"/>
      <c r="T273" s="157"/>
      <c r="U273" s="157"/>
      <c r="V273" s="157"/>
      <c r="W273" s="157"/>
      <c r="X273" s="157"/>
      <c r="Y273" s="157"/>
      <c r="Z273" s="147"/>
      <c r="AA273" s="147"/>
      <c r="AB273" s="147"/>
      <c r="AC273" s="147"/>
      <c r="AD273" s="147"/>
      <c r="AE273" s="147"/>
      <c r="AF273" s="147"/>
      <c r="AG273" s="147" t="s">
        <v>133</v>
      </c>
      <c r="AH273" s="147">
        <v>0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3" x14ac:dyDescent="0.2">
      <c r="A274" s="154"/>
      <c r="B274" s="155"/>
      <c r="C274" s="190" t="s">
        <v>187</v>
      </c>
      <c r="D274" s="162"/>
      <c r="E274" s="163">
        <v>64.421250000000001</v>
      </c>
      <c r="F274" s="157"/>
      <c r="G274" s="157"/>
      <c r="H274" s="157"/>
      <c r="I274" s="157"/>
      <c r="J274" s="157"/>
      <c r="K274" s="157"/>
      <c r="L274" s="157"/>
      <c r="M274" s="157"/>
      <c r="N274" s="156"/>
      <c r="O274" s="156"/>
      <c r="P274" s="156"/>
      <c r="Q274" s="156"/>
      <c r="R274" s="157"/>
      <c r="S274" s="157"/>
      <c r="T274" s="157"/>
      <c r="U274" s="157"/>
      <c r="V274" s="157"/>
      <c r="W274" s="157"/>
      <c r="X274" s="157"/>
      <c r="Y274" s="157"/>
      <c r="Z274" s="147"/>
      <c r="AA274" s="147"/>
      <c r="AB274" s="147"/>
      <c r="AC274" s="147"/>
      <c r="AD274" s="147"/>
      <c r="AE274" s="147"/>
      <c r="AF274" s="147"/>
      <c r="AG274" s="147" t="s">
        <v>133</v>
      </c>
      <c r="AH274" s="147">
        <v>0</v>
      </c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3" x14ac:dyDescent="0.2">
      <c r="A275" s="154"/>
      <c r="B275" s="155"/>
      <c r="C275" s="190" t="s">
        <v>188</v>
      </c>
      <c r="D275" s="162"/>
      <c r="E275" s="163">
        <v>64.421250000000001</v>
      </c>
      <c r="F275" s="157"/>
      <c r="G275" s="157"/>
      <c r="H275" s="157"/>
      <c r="I275" s="157"/>
      <c r="J275" s="157"/>
      <c r="K275" s="157"/>
      <c r="L275" s="157"/>
      <c r="M275" s="157"/>
      <c r="N275" s="156"/>
      <c r="O275" s="156"/>
      <c r="P275" s="156"/>
      <c r="Q275" s="156"/>
      <c r="R275" s="157"/>
      <c r="S275" s="157"/>
      <c r="T275" s="157"/>
      <c r="U275" s="157"/>
      <c r="V275" s="157"/>
      <c r="W275" s="157"/>
      <c r="X275" s="157"/>
      <c r="Y275" s="157"/>
      <c r="Z275" s="147"/>
      <c r="AA275" s="147"/>
      <c r="AB275" s="147"/>
      <c r="AC275" s="147"/>
      <c r="AD275" s="147"/>
      <c r="AE275" s="147"/>
      <c r="AF275" s="147"/>
      <c r="AG275" s="147" t="s">
        <v>133</v>
      </c>
      <c r="AH275" s="147">
        <v>0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3" x14ac:dyDescent="0.2">
      <c r="A276" s="154"/>
      <c r="B276" s="155"/>
      <c r="C276" s="190" t="s">
        <v>355</v>
      </c>
      <c r="D276" s="162"/>
      <c r="E276" s="163">
        <v>-21.15</v>
      </c>
      <c r="F276" s="157"/>
      <c r="G276" s="157"/>
      <c r="H276" s="157"/>
      <c r="I276" s="157"/>
      <c r="J276" s="157"/>
      <c r="K276" s="157"/>
      <c r="L276" s="157"/>
      <c r="M276" s="157"/>
      <c r="N276" s="156"/>
      <c r="O276" s="156"/>
      <c r="P276" s="156"/>
      <c r="Q276" s="156"/>
      <c r="R276" s="157"/>
      <c r="S276" s="157"/>
      <c r="T276" s="157"/>
      <c r="U276" s="157"/>
      <c r="V276" s="157"/>
      <c r="W276" s="157"/>
      <c r="X276" s="157"/>
      <c r="Y276" s="157"/>
      <c r="Z276" s="147"/>
      <c r="AA276" s="147"/>
      <c r="AB276" s="147"/>
      <c r="AC276" s="147"/>
      <c r="AD276" s="147"/>
      <c r="AE276" s="147"/>
      <c r="AF276" s="147"/>
      <c r="AG276" s="147" t="s">
        <v>133</v>
      </c>
      <c r="AH276" s="147">
        <v>0</v>
      </c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3" x14ac:dyDescent="0.2">
      <c r="A277" s="154"/>
      <c r="B277" s="155"/>
      <c r="C277" s="192" t="s">
        <v>173</v>
      </c>
      <c r="D277" s="164"/>
      <c r="E277" s="165">
        <v>194.4075</v>
      </c>
      <c r="F277" s="157"/>
      <c r="G277" s="157"/>
      <c r="H277" s="157"/>
      <c r="I277" s="157"/>
      <c r="J277" s="157"/>
      <c r="K277" s="157"/>
      <c r="L277" s="157"/>
      <c r="M277" s="157"/>
      <c r="N277" s="156"/>
      <c r="O277" s="156"/>
      <c r="P277" s="156"/>
      <c r="Q277" s="156"/>
      <c r="R277" s="157"/>
      <c r="S277" s="157"/>
      <c r="T277" s="157"/>
      <c r="U277" s="157"/>
      <c r="V277" s="157"/>
      <c r="W277" s="157"/>
      <c r="X277" s="157"/>
      <c r="Y277" s="157"/>
      <c r="Z277" s="147"/>
      <c r="AA277" s="147"/>
      <c r="AB277" s="147"/>
      <c r="AC277" s="147"/>
      <c r="AD277" s="147"/>
      <c r="AE277" s="147"/>
      <c r="AF277" s="147"/>
      <c r="AG277" s="147" t="s">
        <v>133</v>
      </c>
      <c r="AH277" s="147">
        <v>1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3" x14ac:dyDescent="0.2">
      <c r="A278" s="154"/>
      <c r="B278" s="155"/>
      <c r="C278" s="190" t="s">
        <v>168</v>
      </c>
      <c r="D278" s="162"/>
      <c r="E278" s="163"/>
      <c r="F278" s="157"/>
      <c r="G278" s="157"/>
      <c r="H278" s="157"/>
      <c r="I278" s="157"/>
      <c r="J278" s="157"/>
      <c r="K278" s="157"/>
      <c r="L278" s="157"/>
      <c r="M278" s="157"/>
      <c r="N278" s="156"/>
      <c r="O278" s="156"/>
      <c r="P278" s="156"/>
      <c r="Q278" s="156"/>
      <c r="R278" s="157"/>
      <c r="S278" s="157"/>
      <c r="T278" s="157"/>
      <c r="U278" s="157"/>
      <c r="V278" s="157"/>
      <c r="W278" s="157"/>
      <c r="X278" s="157"/>
      <c r="Y278" s="157"/>
      <c r="Z278" s="147"/>
      <c r="AA278" s="147"/>
      <c r="AB278" s="147"/>
      <c r="AC278" s="147"/>
      <c r="AD278" s="147"/>
      <c r="AE278" s="147"/>
      <c r="AF278" s="147"/>
      <c r="AG278" s="147" t="s">
        <v>133</v>
      </c>
      <c r="AH278" s="147">
        <v>0</v>
      </c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3" x14ac:dyDescent="0.2">
      <c r="A279" s="154"/>
      <c r="B279" s="155"/>
      <c r="C279" s="190" t="s">
        <v>169</v>
      </c>
      <c r="D279" s="162"/>
      <c r="E279" s="163">
        <v>9.34</v>
      </c>
      <c r="F279" s="157"/>
      <c r="G279" s="157"/>
      <c r="H279" s="157"/>
      <c r="I279" s="157"/>
      <c r="J279" s="157"/>
      <c r="K279" s="157"/>
      <c r="L279" s="157"/>
      <c r="M279" s="157"/>
      <c r="N279" s="156"/>
      <c r="O279" s="156"/>
      <c r="P279" s="156"/>
      <c r="Q279" s="156"/>
      <c r="R279" s="157"/>
      <c r="S279" s="157"/>
      <c r="T279" s="157"/>
      <c r="U279" s="157"/>
      <c r="V279" s="157"/>
      <c r="W279" s="157"/>
      <c r="X279" s="157"/>
      <c r="Y279" s="157"/>
      <c r="Z279" s="147"/>
      <c r="AA279" s="147"/>
      <c r="AB279" s="147"/>
      <c r="AC279" s="147"/>
      <c r="AD279" s="147"/>
      <c r="AE279" s="147"/>
      <c r="AF279" s="147"/>
      <c r="AG279" s="147" t="s">
        <v>133</v>
      </c>
      <c r="AH279" s="147">
        <v>0</v>
      </c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3" x14ac:dyDescent="0.2">
      <c r="A280" s="154"/>
      <c r="B280" s="155"/>
      <c r="C280" s="190" t="s">
        <v>170</v>
      </c>
      <c r="D280" s="162"/>
      <c r="E280" s="163">
        <v>9.34</v>
      </c>
      <c r="F280" s="157"/>
      <c r="G280" s="157"/>
      <c r="H280" s="157"/>
      <c r="I280" s="157"/>
      <c r="J280" s="157"/>
      <c r="K280" s="157"/>
      <c r="L280" s="157"/>
      <c r="M280" s="157"/>
      <c r="N280" s="156"/>
      <c r="O280" s="156"/>
      <c r="P280" s="156"/>
      <c r="Q280" s="156"/>
      <c r="R280" s="157"/>
      <c r="S280" s="157"/>
      <c r="T280" s="157"/>
      <c r="U280" s="157"/>
      <c r="V280" s="157"/>
      <c r="W280" s="157"/>
      <c r="X280" s="157"/>
      <c r="Y280" s="157"/>
      <c r="Z280" s="147"/>
      <c r="AA280" s="147"/>
      <c r="AB280" s="147"/>
      <c r="AC280" s="147"/>
      <c r="AD280" s="147"/>
      <c r="AE280" s="147"/>
      <c r="AF280" s="147"/>
      <c r="AG280" s="147" t="s">
        <v>133</v>
      </c>
      <c r="AH280" s="147">
        <v>0</v>
      </c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3" x14ac:dyDescent="0.2">
      <c r="A281" s="154"/>
      <c r="B281" s="155"/>
      <c r="C281" s="190" t="s">
        <v>171</v>
      </c>
      <c r="D281" s="162"/>
      <c r="E281" s="163">
        <v>12.51</v>
      </c>
      <c r="F281" s="157"/>
      <c r="G281" s="157"/>
      <c r="H281" s="157"/>
      <c r="I281" s="157"/>
      <c r="J281" s="157"/>
      <c r="K281" s="157"/>
      <c r="L281" s="157"/>
      <c r="M281" s="157"/>
      <c r="N281" s="156"/>
      <c r="O281" s="156"/>
      <c r="P281" s="156"/>
      <c r="Q281" s="156"/>
      <c r="R281" s="157"/>
      <c r="S281" s="157"/>
      <c r="T281" s="157"/>
      <c r="U281" s="157"/>
      <c r="V281" s="157"/>
      <c r="W281" s="157"/>
      <c r="X281" s="157"/>
      <c r="Y281" s="157"/>
      <c r="Z281" s="147"/>
      <c r="AA281" s="147"/>
      <c r="AB281" s="147"/>
      <c r="AC281" s="147"/>
      <c r="AD281" s="147"/>
      <c r="AE281" s="147"/>
      <c r="AF281" s="147"/>
      <c r="AG281" s="147" t="s">
        <v>133</v>
      </c>
      <c r="AH281" s="147">
        <v>0</v>
      </c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3" x14ac:dyDescent="0.2">
      <c r="A282" s="154"/>
      <c r="B282" s="155"/>
      <c r="C282" s="190" t="s">
        <v>172</v>
      </c>
      <c r="D282" s="162"/>
      <c r="E282" s="163">
        <v>12.51</v>
      </c>
      <c r="F282" s="157"/>
      <c r="G282" s="157"/>
      <c r="H282" s="157"/>
      <c r="I282" s="157"/>
      <c r="J282" s="157"/>
      <c r="K282" s="157"/>
      <c r="L282" s="157"/>
      <c r="M282" s="157"/>
      <c r="N282" s="156"/>
      <c r="O282" s="156"/>
      <c r="P282" s="156"/>
      <c r="Q282" s="156"/>
      <c r="R282" s="157"/>
      <c r="S282" s="157"/>
      <c r="T282" s="157"/>
      <c r="U282" s="157"/>
      <c r="V282" s="157"/>
      <c r="W282" s="157"/>
      <c r="X282" s="157"/>
      <c r="Y282" s="157"/>
      <c r="Z282" s="147"/>
      <c r="AA282" s="147"/>
      <c r="AB282" s="147"/>
      <c r="AC282" s="147"/>
      <c r="AD282" s="147"/>
      <c r="AE282" s="147"/>
      <c r="AF282" s="147"/>
      <c r="AG282" s="147" t="s">
        <v>133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3" x14ac:dyDescent="0.2">
      <c r="A283" s="154"/>
      <c r="B283" s="155"/>
      <c r="C283" s="192" t="s">
        <v>173</v>
      </c>
      <c r="D283" s="164"/>
      <c r="E283" s="165">
        <v>43.7</v>
      </c>
      <c r="F283" s="157"/>
      <c r="G283" s="157"/>
      <c r="H283" s="157"/>
      <c r="I283" s="157"/>
      <c r="J283" s="157"/>
      <c r="K283" s="157"/>
      <c r="L283" s="157"/>
      <c r="M283" s="157"/>
      <c r="N283" s="156"/>
      <c r="O283" s="156"/>
      <c r="P283" s="156"/>
      <c r="Q283" s="156"/>
      <c r="R283" s="157"/>
      <c r="S283" s="157"/>
      <c r="T283" s="157"/>
      <c r="U283" s="157"/>
      <c r="V283" s="157"/>
      <c r="W283" s="157"/>
      <c r="X283" s="157"/>
      <c r="Y283" s="157"/>
      <c r="Z283" s="147"/>
      <c r="AA283" s="147"/>
      <c r="AB283" s="147"/>
      <c r="AC283" s="147"/>
      <c r="AD283" s="147"/>
      <c r="AE283" s="147"/>
      <c r="AF283" s="147"/>
      <c r="AG283" s="147" t="s">
        <v>133</v>
      </c>
      <c r="AH283" s="147">
        <v>1</v>
      </c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 x14ac:dyDescent="0.2">
      <c r="A284" s="175">
        <v>65</v>
      </c>
      <c r="B284" s="176" t="s">
        <v>356</v>
      </c>
      <c r="C284" s="189" t="s">
        <v>357</v>
      </c>
      <c r="D284" s="177" t="s">
        <v>166</v>
      </c>
      <c r="E284" s="178">
        <v>187.39750000000001</v>
      </c>
      <c r="F284" s="179"/>
      <c r="G284" s="180">
        <f>ROUND(E284*F284,2)</f>
        <v>0</v>
      </c>
      <c r="H284" s="158"/>
      <c r="I284" s="157">
        <f>ROUND(E284*H284,2)</f>
        <v>0</v>
      </c>
      <c r="J284" s="158"/>
      <c r="K284" s="157">
        <f>ROUND(E284*J284,2)</f>
        <v>0</v>
      </c>
      <c r="L284" s="157">
        <v>21</v>
      </c>
      <c r="M284" s="157">
        <f>G284*(1+L284/100)</f>
        <v>0</v>
      </c>
      <c r="N284" s="156">
        <v>6.9999999999999994E-5</v>
      </c>
      <c r="O284" s="156">
        <f>ROUND(E284*N284,2)</f>
        <v>0.01</v>
      </c>
      <c r="P284" s="156">
        <v>0</v>
      </c>
      <c r="Q284" s="156">
        <f>ROUND(E284*P284,2)</f>
        <v>0</v>
      </c>
      <c r="R284" s="157"/>
      <c r="S284" s="157" t="s">
        <v>167</v>
      </c>
      <c r="T284" s="157" t="s">
        <v>167</v>
      </c>
      <c r="U284" s="157">
        <v>0.03</v>
      </c>
      <c r="V284" s="157">
        <f>ROUND(E284*U284,2)</f>
        <v>5.62</v>
      </c>
      <c r="W284" s="157"/>
      <c r="X284" s="157" t="s">
        <v>127</v>
      </c>
      <c r="Y284" s="157" t="s">
        <v>128</v>
      </c>
      <c r="Z284" s="147"/>
      <c r="AA284" s="147"/>
      <c r="AB284" s="147"/>
      <c r="AC284" s="147"/>
      <c r="AD284" s="147"/>
      <c r="AE284" s="147"/>
      <c r="AF284" s="147"/>
      <c r="AG284" s="147" t="s">
        <v>129</v>
      </c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2" x14ac:dyDescent="0.2">
      <c r="A285" s="154"/>
      <c r="B285" s="155"/>
      <c r="C285" s="190" t="s">
        <v>184</v>
      </c>
      <c r="D285" s="162"/>
      <c r="E285" s="163"/>
      <c r="F285" s="157"/>
      <c r="G285" s="157"/>
      <c r="H285" s="157"/>
      <c r="I285" s="157"/>
      <c r="J285" s="157"/>
      <c r="K285" s="157"/>
      <c r="L285" s="157"/>
      <c r="M285" s="157"/>
      <c r="N285" s="156"/>
      <c r="O285" s="156"/>
      <c r="P285" s="156"/>
      <c r="Q285" s="156"/>
      <c r="R285" s="157"/>
      <c r="S285" s="157"/>
      <c r="T285" s="157"/>
      <c r="U285" s="157"/>
      <c r="V285" s="157"/>
      <c r="W285" s="157"/>
      <c r="X285" s="157"/>
      <c r="Y285" s="157"/>
      <c r="Z285" s="147"/>
      <c r="AA285" s="147"/>
      <c r="AB285" s="147"/>
      <c r="AC285" s="147"/>
      <c r="AD285" s="147"/>
      <c r="AE285" s="147"/>
      <c r="AF285" s="147"/>
      <c r="AG285" s="147" t="s">
        <v>133</v>
      </c>
      <c r="AH285" s="147">
        <v>0</v>
      </c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3" x14ac:dyDescent="0.2">
      <c r="A286" s="154"/>
      <c r="B286" s="155"/>
      <c r="C286" s="190" t="s">
        <v>185</v>
      </c>
      <c r="D286" s="162"/>
      <c r="E286" s="163">
        <v>43.357500000000002</v>
      </c>
      <c r="F286" s="157"/>
      <c r="G286" s="157"/>
      <c r="H286" s="157"/>
      <c r="I286" s="157"/>
      <c r="J286" s="157"/>
      <c r="K286" s="157"/>
      <c r="L286" s="157"/>
      <c r="M286" s="157"/>
      <c r="N286" s="156"/>
      <c r="O286" s="156"/>
      <c r="P286" s="156"/>
      <c r="Q286" s="156"/>
      <c r="R286" s="157"/>
      <c r="S286" s="157"/>
      <c r="T286" s="157"/>
      <c r="U286" s="157"/>
      <c r="V286" s="157"/>
      <c r="W286" s="157"/>
      <c r="X286" s="157"/>
      <c r="Y286" s="157"/>
      <c r="Z286" s="147"/>
      <c r="AA286" s="147"/>
      <c r="AB286" s="147"/>
      <c r="AC286" s="147"/>
      <c r="AD286" s="147"/>
      <c r="AE286" s="147"/>
      <c r="AF286" s="147"/>
      <c r="AG286" s="147" t="s">
        <v>133</v>
      </c>
      <c r="AH286" s="147">
        <v>0</v>
      </c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3" x14ac:dyDescent="0.2">
      <c r="A287" s="154"/>
      <c r="B287" s="155"/>
      <c r="C287" s="190" t="s">
        <v>186</v>
      </c>
      <c r="D287" s="162"/>
      <c r="E287" s="163">
        <v>43.357500000000002</v>
      </c>
      <c r="F287" s="157"/>
      <c r="G287" s="157"/>
      <c r="H287" s="157"/>
      <c r="I287" s="157"/>
      <c r="J287" s="157"/>
      <c r="K287" s="157"/>
      <c r="L287" s="157"/>
      <c r="M287" s="157"/>
      <c r="N287" s="156"/>
      <c r="O287" s="156"/>
      <c r="P287" s="156"/>
      <c r="Q287" s="156"/>
      <c r="R287" s="157"/>
      <c r="S287" s="157"/>
      <c r="T287" s="157"/>
      <c r="U287" s="157"/>
      <c r="V287" s="157"/>
      <c r="W287" s="157"/>
      <c r="X287" s="157"/>
      <c r="Y287" s="157"/>
      <c r="Z287" s="147"/>
      <c r="AA287" s="147"/>
      <c r="AB287" s="147"/>
      <c r="AC287" s="147"/>
      <c r="AD287" s="147"/>
      <c r="AE287" s="147"/>
      <c r="AF287" s="147"/>
      <c r="AG287" s="147" t="s">
        <v>133</v>
      </c>
      <c r="AH287" s="147">
        <v>0</v>
      </c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3" x14ac:dyDescent="0.2">
      <c r="A288" s="154"/>
      <c r="B288" s="155"/>
      <c r="C288" s="190" t="s">
        <v>187</v>
      </c>
      <c r="D288" s="162"/>
      <c r="E288" s="163">
        <v>64.421250000000001</v>
      </c>
      <c r="F288" s="157"/>
      <c r="G288" s="157"/>
      <c r="H288" s="157"/>
      <c r="I288" s="157"/>
      <c r="J288" s="157"/>
      <c r="K288" s="157"/>
      <c r="L288" s="157"/>
      <c r="M288" s="157"/>
      <c r="N288" s="156"/>
      <c r="O288" s="156"/>
      <c r="P288" s="156"/>
      <c r="Q288" s="156"/>
      <c r="R288" s="157"/>
      <c r="S288" s="157"/>
      <c r="T288" s="157"/>
      <c r="U288" s="157"/>
      <c r="V288" s="157"/>
      <c r="W288" s="157"/>
      <c r="X288" s="157"/>
      <c r="Y288" s="157"/>
      <c r="Z288" s="147"/>
      <c r="AA288" s="147"/>
      <c r="AB288" s="147"/>
      <c r="AC288" s="147"/>
      <c r="AD288" s="147"/>
      <c r="AE288" s="147"/>
      <c r="AF288" s="147"/>
      <c r="AG288" s="147" t="s">
        <v>133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3" x14ac:dyDescent="0.2">
      <c r="A289" s="154"/>
      <c r="B289" s="155"/>
      <c r="C289" s="190" t="s">
        <v>188</v>
      </c>
      <c r="D289" s="162"/>
      <c r="E289" s="163">
        <v>64.421250000000001</v>
      </c>
      <c r="F289" s="157"/>
      <c r="G289" s="157"/>
      <c r="H289" s="157"/>
      <c r="I289" s="157"/>
      <c r="J289" s="157"/>
      <c r="K289" s="157"/>
      <c r="L289" s="157"/>
      <c r="M289" s="157"/>
      <c r="N289" s="156"/>
      <c r="O289" s="156"/>
      <c r="P289" s="156"/>
      <c r="Q289" s="156"/>
      <c r="R289" s="157"/>
      <c r="S289" s="157"/>
      <c r="T289" s="157"/>
      <c r="U289" s="157"/>
      <c r="V289" s="157"/>
      <c r="W289" s="157"/>
      <c r="X289" s="157"/>
      <c r="Y289" s="157"/>
      <c r="Z289" s="147"/>
      <c r="AA289" s="147"/>
      <c r="AB289" s="147"/>
      <c r="AC289" s="147"/>
      <c r="AD289" s="147"/>
      <c r="AE289" s="147"/>
      <c r="AF289" s="147"/>
      <c r="AG289" s="147" t="s">
        <v>133</v>
      </c>
      <c r="AH289" s="147">
        <v>0</v>
      </c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3" x14ac:dyDescent="0.2">
      <c r="A290" s="154"/>
      <c r="B290" s="155"/>
      <c r="C290" s="190" t="s">
        <v>189</v>
      </c>
      <c r="D290" s="162"/>
      <c r="E290" s="163">
        <v>-75.86</v>
      </c>
      <c r="F290" s="157"/>
      <c r="G290" s="157"/>
      <c r="H290" s="157"/>
      <c r="I290" s="157"/>
      <c r="J290" s="157"/>
      <c r="K290" s="157"/>
      <c r="L290" s="157"/>
      <c r="M290" s="157"/>
      <c r="N290" s="156"/>
      <c r="O290" s="156"/>
      <c r="P290" s="156"/>
      <c r="Q290" s="156"/>
      <c r="R290" s="157"/>
      <c r="S290" s="157"/>
      <c r="T290" s="157"/>
      <c r="U290" s="157"/>
      <c r="V290" s="157"/>
      <c r="W290" s="157"/>
      <c r="X290" s="157"/>
      <c r="Y290" s="157"/>
      <c r="Z290" s="147"/>
      <c r="AA290" s="147"/>
      <c r="AB290" s="147"/>
      <c r="AC290" s="147"/>
      <c r="AD290" s="147"/>
      <c r="AE290" s="147"/>
      <c r="AF290" s="147"/>
      <c r="AG290" s="147" t="s">
        <v>133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3" x14ac:dyDescent="0.2">
      <c r="A291" s="154"/>
      <c r="B291" s="155"/>
      <c r="C291" s="192" t="s">
        <v>173</v>
      </c>
      <c r="D291" s="164"/>
      <c r="E291" s="165">
        <v>139.69749999999999</v>
      </c>
      <c r="F291" s="157"/>
      <c r="G291" s="157"/>
      <c r="H291" s="157"/>
      <c r="I291" s="157"/>
      <c r="J291" s="157"/>
      <c r="K291" s="157"/>
      <c r="L291" s="157"/>
      <c r="M291" s="157"/>
      <c r="N291" s="156"/>
      <c r="O291" s="156"/>
      <c r="P291" s="156"/>
      <c r="Q291" s="156"/>
      <c r="R291" s="157"/>
      <c r="S291" s="157"/>
      <c r="T291" s="157"/>
      <c r="U291" s="157"/>
      <c r="V291" s="157"/>
      <c r="W291" s="157"/>
      <c r="X291" s="157"/>
      <c r="Y291" s="157"/>
      <c r="Z291" s="147"/>
      <c r="AA291" s="147"/>
      <c r="AB291" s="147"/>
      <c r="AC291" s="147"/>
      <c r="AD291" s="147"/>
      <c r="AE291" s="147"/>
      <c r="AF291" s="147"/>
      <c r="AG291" s="147" t="s">
        <v>133</v>
      </c>
      <c r="AH291" s="147">
        <v>1</v>
      </c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3" x14ac:dyDescent="0.2">
      <c r="A292" s="154"/>
      <c r="B292" s="155"/>
      <c r="C292" s="190" t="s">
        <v>190</v>
      </c>
      <c r="D292" s="162"/>
      <c r="E292" s="163">
        <v>4</v>
      </c>
      <c r="F292" s="157"/>
      <c r="G292" s="157"/>
      <c r="H292" s="157"/>
      <c r="I292" s="157"/>
      <c r="J292" s="157"/>
      <c r="K292" s="157"/>
      <c r="L292" s="157"/>
      <c r="M292" s="157"/>
      <c r="N292" s="156"/>
      <c r="O292" s="156"/>
      <c r="P292" s="156"/>
      <c r="Q292" s="156"/>
      <c r="R292" s="157"/>
      <c r="S292" s="157"/>
      <c r="T292" s="157"/>
      <c r="U292" s="157"/>
      <c r="V292" s="157"/>
      <c r="W292" s="157"/>
      <c r="X292" s="157"/>
      <c r="Y292" s="157"/>
      <c r="Z292" s="147"/>
      <c r="AA292" s="147"/>
      <c r="AB292" s="147"/>
      <c r="AC292" s="147"/>
      <c r="AD292" s="147"/>
      <c r="AE292" s="147"/>
      <c r="AF292" s="147"/>
      <c r="AG292" s="147" t="s">
        <v>133</v>
      </c>
      <c r="AH292" s="147">
        <v>0</v>
      </c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3" x14ac:dyDescent="0.2">
      <c r="A293" s="154"/>
      <c r="B293" s="155"/>
      <c r="C293" s="192" t="s">
        <v>173</v>
      </c>
      <c r="D293" s="164"/>
      <c r="E293" s="165">
        <v>4</v>
      </c>
      <c r="F293" s="157"/>
      <c r="G293" s="157"/>
      <c r="H293" s="157"/>
      <c r="I293" s="157"/>
      <c r="J293" s="157"/>
      <c r="K293" s="157"/>
      <c r="L293" s="157"/>
      <c r="M293" s="157"/>
      <c r="N293" s="156"/>
      <c r="O293" s="156"/>
      <c r="P293" s="156"/>
      <c r="Q293" s="156"/>
      <c r="R293" s="157"/>
      <c r="S293" s="157"/>
      <c r="T293" s="157"/>
      <c r="U293" s="157"/>
      <c r="V293" s="157"/>
      <c r="W293" s="157"/>
      <c r="X293" s="157"/>
      <c r="Y293" s="157"/>
      <c r="Z293" s="147"/>
      <c r="AA293" s="147"/>
      <c r="AB293" s="147"/>
      <c r="AC293" s="147"/>
      <c r="AD293" s="147"/>
      <c r="AE293" s="147"/>
      <c r="AF293" s="147"/>
      <c r="AG293" s="147" t="s">
        <v>133</v>
      </c>
      <c r="AH293" s="147">
        <v>1</v>
      </c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3" x14ac:dyDescent="0.2">
      <c r="A294" s="154"/>
      <c r="B294" s="155"/>
      <c r="C294" s="190" t="s">
        <v>168</v>
      </c>
      <c r="D294" s="162"/>
      <c r="E294" s="163"/>
      <c r="F294" s="157"/>
      <c r="G294" s="157"/>
      <c r="H294" s="157"/>
      <c r="I294" s="157"/>
      <c r="J294" s="157"/>
      <c r="K294" s="157"/>
      <c r="L294" s="157"/>
      <c r="M294" s="157"/>
      <c r="N294" s="156"/>
      <c r="O294" s="156"/>
      <c r="P294" s="156"/>
      <c r="Q294" s="156"/>
      <c r="R294" s="157"/>
      <c r="S294" s="157"/>
      <c r="T294" s="157"/>
      <c r="U294" s="157"/>
      <c r="V294" s="157"/>
      <c r="W294" s="157"/>
      <c r="X294" s="157"/>
      <c r="Y294" s="157"/>
      <c r="Z294" s="147"/>
      <c r="AA294" s="147"/>
      <c r="AB294" s="147"/>
      <c r="AC294" s="147"/>
      <c r="AD294" s="147"/>
      <c r="AE294" s="147"/>
      <c r="AF294" s="147"/>
      <c r="AG294" s="147" t="s">
        <v>133</v>
      </c>
      <c r="AH294" s="147">
        <v>0</v>
      </c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3" x14ac:dyDescent="0.2">
      <c r="A295" s="154"/>
      <c r="B295" s="155"/>
      <c r="C295" s="190" t="s">
        <v>169</v>
      </c>
      <c r="D295" s="162"/>
      <c r="E295" s="163">
        <v>9.34</v>
      </c>
      <c r="F295" s="157"/>
      <c r="G295" s="157"/>
      <c r="H295" s="157"/>
      <c r="I295" s="157"/>
      <c r="J295" s="157"/>
      <c r="K295" s="157"/>
      <c r="L295" s="157"/>
      <c r="M295" s="157"/>
      <c r="N295" s="156"/>
      <c r="O295" s="156"/>
      <c r="P295" s="156"/>
      <c r="Q295" s="156"/>
      <c r="R295" s="157"/>
      <c r="S295" s="157"/>
      <c r="T295" s="157"/>
      <c r="U295" s="157"/>
      <c r="V295" s="157"/>
      <c r="W295" s="157"/>
      <c r="X295" s="157"/>
      <c r="Y295" s="157"/>
      <c r="Z295" s="147"/>
      <c r="AA295" s="147"/>
      <c r="AB295" s="147"/>
      <c r="AC295" s="147"/>
      <c r="AD295" s="147"/>
      <c r="AE295" s="147"/>
      <c r="AF295" s="147"/>
      <c r="AG295" s="147" t="s">
        <v>133</v>
      </c>
      <c r="AH295" s="147">
        <v>0</v>
      </c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3" x14ac:dyDescent="0.2">
      <c r="A296" s="154"/>
      <c r="B296" s="155"/>
      <c r="C296" s="190" t="s">
        <v>170</v>
      </c>
      <c r="D296" s="162"/>
      <c r="E296" s="163">
        <v>9.34</v>
      </c>
      <c r="F296" s="157"/>
      <c r="G296" s="157"/>
      <c r="H296" s="157"/>
      <c r="I296" s="157"/>
      <c r="J296" s="157"/>
      <c r="K296" s="157"/>
      <c r="L296" s="157"/>
      <c r="M296" s="157"/>
      <c r="N296" s="156"/>
      <c r="O296" s="156"/>
      <c r="P296" s="156"/>
      <c r="Q296" s="156"/>
      <c r="R296" s="157"/>
      <c r="S296" s="157"/>
      <c r="T296" s="157"/>
      <c r="U296" s="157"/>
      <c r="V296" s="157"/>
      <c r="W296" s="157"/>
      <c r="X296" s="157"/>
      <c r="Y296" s="157"/>
      <c r="Z296" s="147"/>
      <c r="AA296" s="147"/>
      <c r="AB296" s="147"/>
      <c r="AC296" s="147"/>
      <c r="AD296" s="147"/>
      <c r="AE296" s="147"/>
      <c r="AF296" s="147"/>
      <c r="AG296" s="147" t="s">
        <v>133</v>
      </c>
      <c r="AH296" s="147">
        <v>0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3" x14ac:dyDescent="0.2">
      <c r="A297" s="154"/>
      <c r="B297" s="155"/>
      <c r="C297" s="190" t="s">
        <v>171</v>
      </c>
      <c r="D297" s="162"/>
      <c r="E297" s="163">
        <v>12.51</v>
      </c>
      <c r="F297" s="157"/>
      <c r="G297" s="157"/>
      <c r="H297" s="157"/>
      <c r="I297" s="157"/>
      <c r="J297" s="157"/>
      <c r="K297" s="157"/>
      <c r="L297" s="157"/>
      <c r="M297" s="157"/>
      <c r="N297" s="156"/>
      <c r="O297" s="156"/>
      <c r="P297" s="156"/>
      <c r="Q297" s="156"/>
      <c r="R297" s="157"/>
      <c r="S297" s="157"/>
      <c r="T297" s="157"/>
      <c r="U297" s="157"/>
      <c r="V297" s="157"/>
      <c r="W297" s="157"/>
      <c r="X297" s="157"/>
      <c r="Y297" s="157"/>
      <c r="Z297" s="147"/>
      <c r="AA297" s="147"/>
      <c r="AB297" s="147"/>
      <c r="AC297" s="147"/>
      <c r="AD297" s="147"/>
      <c r="AE297" s="147"/>
      <c r="AF297" s="147"/>
      <c r="AG297" s="147" t="s">
        <v>133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3" x14ac:dyDescent="0.2">
      <c r="A298" s="154"/>
      <c r="B298" s="155"/>
      <c r="C298" s="190" t="s">
        <v>172</v>
      </c>
      <c r="D298" s="162"/>
      <c r="E298" s="163">
        <v>12.51</v>
      </c>
      <c r="F298" s="157"/>
      <c r="G298" s="157"/>
      <c r="H298" s="157"/>
      <c r="I298" s="157"/>
      <c r="J298" s="157"/>
      <c r="K298" s="157"/>
      <c r="L298" s="157"/>
      <c r="M298" s="157"/>
      <c r="N298" s="156"/>
      <c r="O298" s="156"/>
      <c r="P298" s="156"/>
      <c r="Q298" s="156"/>
      <c r="R298" s="157"/>
      <c r="S298" s="157"/>
      <c r="T298" s="157"/>
      <c r="U298" s="157"/>
      <c r="V298" s="157"/>
      <c r="W298" s="157"/>
      <c r="X298" s="157"/>
      <c r="Y298" s="157"/>
      <c r="Z298" s="147"/>
      <c r="AA298" s="147"/>
      <c r="AB298" s="147"/>
      <c r="AC298" s="147"/>
      <c r="AD298" s="147"/>
      <c r="AE298" s="147"/>
      <c r="AF298" s="147"/>
      <c r="AG298" s="147" t="s">
        <v>133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3" x14ac:dyDescent="0.2">
      <c r="A299" s="154"/>
      <c r="B299" s="155"/>
      <c r="C299" s="192" t="s">
        <v>173</v>
      </c>
      <c r="D299" s="164"/>
      <c r="E299" s="165">
        <v>43.7</v>
      </c>
      <c r="F299" s="157"/>
      <c r="G299" s="157"/>
      <c r="H299" s="157"/>
      <c r="I299" s="157"/>
      <c r="J299" s="157"/>
      <c r="K299" s="157"/>
      <c r="L299" s="157"/>
      <c r="M299" s="157"/>
      <c r="N299" s="156"/>
      <c r="O299" s="156"/>
      <c r="P299" s="156"/>
      <c r="Q299" s="156"/>
      <c r="R299" s="157"/>
      <c r="S299" s="157"/>
      <c r="T299" s="157"/>
      <c r="U299" s="157"/>
      <c r="V299" s="157"/>
      <c r="W299" s="157"/>
      <c r="X299" s="157"/>
      <c r="Y299" s="157"/>
      <c r="Z299" s="147"/>
      <c r="AA299" s="147"/>
      <c r="AB299" s="147"/>
      <c r="AC299" s="147"/>
      <c r="AD299" s="147"/>
      <c r="AE299" s="147"/>
      <c r="AF299" s="147"/>
      <c r="AG299" s="147" t="s">
        <v>133</v>
      </c>
      <c r="AH299" s="147">
        <v>1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1" x14ac:dyDescent="0.2">
      <c r="A300" s="175">
        <v>66</v>
      </c>
      <c r="B300" s="176" t="s">
        <v>358</v>
      </c>
      <c r="C300" s="189" t="s">
        <v>359</v>
      </c>
      <c r="D300" s="177" t="s">
        <v>166</v>
      </c>
      <c r="E300" s="178">
        <v>187.39750000000001</v>
      </c>
      <c r="F300" s="179"/>
      <c r="G300" s="180">
        <f>ROUND(E300*F300,2)</f>
        <v>0</v>
      </c>
      <c r="H300" s="158"/>
      <c r="I300" s="157">
        <f>ROUND(E300*H300,2)</f>
        <v>0</v>
      </c>
      <c r="J300" s="158"/>
      <c r="K300" s="157">
        <f>ROUND(E300*J300,2)</f>
        <v>0</v>
      </c>
      <c r="L300" s="157">
        <v>21</v>
      </c>
      <c r="M300" s="157">
        <f>G300*(1+L300/100)</f>
        <v>0</v>
      </c>
      <c r="N300" s="156">
        <v>1.4999999999999999E-4</v>
      </c>
      <c r="O300" s="156">
        <f>ROUND(E300*N300,2)</f>
        <v>0.03</v>
      </c>
      <c r="P300" s="156">
        <v>0</v>
      </c>
      <c r="Q300" s="156">
        <f>ROUND(E300*P300,2)</f>
        <v>0</v>
      </c>
      <c r="R300" s="157"/>
      <c r="S300" s="157" t="s">
        <v>167</v>
      </c>
      <c r="T300" s="157" t="s">
        <v>167</v>
      </c>
      <c r="U300" s="157">
        <v>0.1</v>
      </c>
      <c r="V300" s="157">
        <f>ROUND(E300*U300,2)</f>
        <v>18.739999999999998</v>
      </c>
      <c r="W300" s="157"/>
      <c r="X300" s="157" t="s">
        <v>127</v>
      </c>
      <c r="Y300" s="157" t="s">
        <v>128</v>
      </c>
      <c r="Z300" s="147"/>
      <c r="AA300" s="147"/>
      <c r="AB300" s="147"/>
      <c r="AC300" s="147"/>
      <c r="AD300" s="147"/>
      <c r="AE300" s="147"/>
      <c r="AF300" s="147"/>
      <c r="AG300" s="147" t="s">
        <v>129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2" x14ac:dyDescent="0.2">
      <c r="A301" s="154"/>
      <c r="B301" s="155"/>
      <c r="C301" s="190" t="s">
        <v>184</v>
      </c>
      <c r="D301" s="162"/>
      <c r="E301" s="163"/>
      <c r="F301" s="157"/>
      <c r="G301" s="157"/>
      <c r="H301" s="157"/>
      <c r="I301" s="157"/>
      <c r="J301" s="157"/>
      <c r="K301" s="157"/>
      <c r="L301" s="157"/>
      <c r="M301" s="157"/>
      <c r="N301" s="156"/>
      <c r="O301" s="156"/>
      <c r="P301" s="156"/>
      <c r="Q301" s="156"/>
      <c r="R301" s="157"/>
      <c r="S301" s="157"/>
      <c r="T301" s="157"/>
      <c r="U301" s="157"/>
      <c r="V301" s="157"/>
      <c r="W301" s="157"/>
      <c r="X301" s="157"/>
      <c r="Y301" s="157"/>
      <c r="Z301" s="147"/>
      <c r="AA301" s="147"/>
      <c r="AB301" s="147"/>
      <c r="AC301" s="147"/>
      <c r="AD301" s="147"/>
      <c r="AE301" s="147"/>
      <c r="AF301" s="147"/>
      <c r="AG301" s="147" t="s">
        <v>133</v>
      </c>
      <c r="AH301" s="147">
        <v>0</v>
      </c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3" x14ac:dyDescent="0.2">
      <c r="A302" s="154"/>
      <c r="B302" s="155"/>
      <c r="C302" s="190" t="s">
        <v>185</v>
      </c>
      <c r="D302" s="162"/>
      <c r="E302" s="163">
        <v>43.357500000000002</v>
      </c>
      <c r="F302" s="157"/>
      <c r="G302" s="157"/>
      <c r="H302" s="157"/>
      <c r="I302" s="157"/>
      <c r="J302" s="157"/>
      <c r="K302" s="157"/>
      <c r="L302" s="157"/>
      <c r="M302" s="157"/>
      <c r="N302" s="156"/>
      <c r="O302" s="156"/>
      <c r="P302" s="156"/>
      <c r="Q302" s="156"/>
      <c r="R302" s="157"/>
      <c r="S302" s="157"/>
      <c r="T302" s="157"/>
      <c r="U302" s="157"/>
      <c r="V302" s="157"/>
      <c r="W302" s="157"/>
      <c r="X302" s="157"/>
      <c r="Y302" s="157"/>
      <c r="Z302" s="147"/>
      <c r="AA302" s="147"/>
      <c r="AB302" s="147"/>
      <c r="AC302" s="147"/>
      <c r="AD302" s="147"/>
      <c r="AE302" s="147"/>
      <c r="AF302" s="147"/>
      <c r="AG302" s="147" t="s">
        <v>133</v>
      </c>
      <c r="AH302" s="147">
        <v>0</v>
      </c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3" x14ac:dyDescent="0.2">
      <c r="A303" s="154"/>
      <c r="B303" s="155"/>
      <c r="C303" s="190" t="s">
        <v>186</v>
      </c>
      <c r="D303" s="162"/>
      <c r="E303" s="163">
        <v>43.357500000000002</v>
      </c>
      <c r="F303" s="157"/>
      <c r="G303" s="157"/>
      <c r="H303" s="157"/>
      <c r="I303" s="157"/>
      <c r="J303" s="157"/>
      <c r="K303" s="157"/>
      <c r="L303" s="157"/>
      <c r="M303" s="157"/>
      <c r="N303" s="156"/>
      <c r="O303" s="156"/>
      <c r="P303" s="156"/>
      <c r="Q303" s="156"/>
      <c r="R303" s="157"/>
      <c r="S303" s="157"/>
      <c r="T303" s="157"/>
      <c r="U303" s="157"/>
      <c r="V303" s="157"/>
      <c r="W303" s="157"/>
      <c r="X303" s="157"/>
      <c r="Y303" s="157"/>
      <c r="Z303" s="147"/>
      <c r="AA303" s="147"/>
      <c r="AB303" s="147"/>
      <c r="AC303" s="147"/>
      <c r="AD303" s="147"/>
      <c r="AE303" s="147"/>
      <c r="AF303" s="147"/>
      <c r="AG303" s="147" t="s">
        <v>133</v>
      </c>
      <c r="AH303" s="147">
        <v>0</v>
      </c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3" x14ac:dyDescent="0.2">
      <c r="A304" s="154"/>
      <c r="B304" s="155"/>
      <c r="C304" s="190" t="s">
        <v>187</v>
      </c>
      <c r="D304" s="162"/>
      <c r="E304" s="163">
        <v>64.421250000000001</v>
      </c>
      <c r="F304" s="157"/>
      <c r="G304" s="157"/>
      <c r="H304" s="157"/>
      <c r="I304" s="157"/>
      <c r="J304" s="157"/>
      <c r="K304" s="157"/>
      <c r="L304" s="157"/>
      <c r="M304" s="157"/>
      <c r="N304" s="156"/>
      <c r="O304" s="156"/>
      <c r="P304" s="156"/>
      <c r="Q304" s="156"/>
      <c r="R304" s="157"/>
      <c r="S304" s="157"/>
      <c r="T304" s="157"/>
      <c r="U304" s="157"/>
      <c r="V304" s="157"/>
      <c r="W304" s="157"/>
      <c r="X304" s="157"/>
      <c r="Y304" s="157"/>
      <c r="Z304" s="147"/>
      <c r="AA304" s="147"/>
      <c r="AB304" s="147"/>
      <c r="AC304" s="147"/>
      <c r="AD304" s="147"/>
      <c r="AE304" s="147"/>
      <c r="AF304" s="147"/>
      <c r="AG304" s="147" t="s">
        <v>133</v>
      </c>
      <c r="AH304" s="147">
        <v>0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3" x14ac:dyDescent="0.2">
      <c r="A305" s="154"/>
      <c r="B305" s="155"/>
      <c r="C305" s="190" t="s">
        <v>188</v>
      </c>
      <c r="D305" s="162"/>
      <c r="E305" s="163">
        <v>64.421250000000001</v>
      </c>
      <c r="F305" s="157"/>
      <c r="G305" s="157"/>
      <c r="H305" s="157"/>
      <c r="I305" s="157"/>
      <c r="J305" s="157"/>
      <c r="K305" s="157"/>
      <c r="L305" s="157"/>
      <c r="M305" s="157"/>
      <c r="N305" s="156"/>
      <c r="O305" s="156"/>
      <c r="P305" s="156"/>
      <c r="Q305" s="156"/>
      <c r="R305" s="157"/>
      <c r="S305" s="157"/>
      <c r="T305" s="157"/>
      <c r="U305" s="157"/>
      <c r="V305" s="157"/>
      <c r="W305" s="157"/>
      <c r="X305" s="157"/>
      <c r="Y305" s="157"/>
      <c r="Z305" s="147"/>
      <c r="AA305" s="147"/>
      <c r="AB305" s="147"/>
      <c r="AC305" s="147"/>
      <c r="AD305" s="147"/>
      <c r="AE305" s="147"/>
      <c r="AF305" s="147"/>
      <c r="AG305" s="147" t="s">
        <v>133</v>
      </c>
      <c r="AH305" s="147">
        <v>0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3" x14ac:dyDescent="0.2">
      <c r="A306" s="154"/>
      <c r="B306" s="155"/>
      <c r="C306" s="190" t="s">
        <v>189</v>
      </c>
      <c r="D306" s="162"/>
      <c r="E306" s="163">
        <v>-75.86</v>
      </c>
      <c r="F306" s="157"/>
      <c r="G306" s="157"/>
      <c r="H306" s="157"/>
      <c r="I306" s="157"/>
      <c r="J306" s="157"/>
      <c r="K306" s="157"/>
      <c r="L306" s="157"/>
      <c r="M306" s="157"/>
      <c r="N306" s="156"/>
      <c r="O306" s="156"/>
      <c r="P306" s="156"/>
      <c r="Q306" s="156"/>
      <c r="R306" s="157"/>
      <c r="S306" s="157"/>
      <c r="T306" s="157"/>
      <c r="U306" s="157"/>
      <c r="V306" s="157"/>
      <c r="W306" s="157"/>
      <c r="X306" s="157"/>
      <c r="Y306" s="157"/>
      <c r="Z306" s="147"/>
      <c r="AA306" s="147"/>
      <c r="AB306" s="147"/>
      <c r="AC306" s="147"/>
      <c r="AD306" s="147"/>
      <c r="AE306" s="147"/>
      <c r="AF306" s="147"/>
      <c r="AG306" s="147" t="s">
        <v>133</v>
      </c>
      <c r="AH306" s="147">
        <v>0</v>
      </c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3" x14ac:dyDescent="0.2">
      <c r="A307" s="154"/>
      <c r="B307" s="155"/>
      <c r="C307" s="192" t="s">
        <v>173</v>
      </c>
      <c r="D307" s="164"/>
      <c r="E307" s="165">
        <v>139.69749999999999</v>
      </c>
      <c r="F307" s="157"/>
      <c r="G307" s="157"/>
      <c r="H307" s="157"/>
      <c r="I307" s="157"/>
      <c r="J307" s="157"/>
      <c r="K307" s="157"/>
      <c r="L307" s="157"/>
      <c r="M307" s="157"/>
      <c r="N307" s="156"/>
      <c r="O307" s="156"/>
      <c r="P307" s="156"/>
      <c r="Q307" s="156"/>
      <c r="R307" s="157"/>
      <c r="S307" s="157"/>
      <c r="T307" s="157"/>
      <c r="U307" s="157"/>
      <c r="V307" s="157"/>
      <c r="W307" s="157"/>
      <c r="X307" s="157"/>
      <c r="Y307" s="157"/>
      <c r="Z307" s="147"/>
      <c r="AA307" s="147"/>
      <c r="AB307" s="147"/>
      <c r="AC307" s="147"/>
      <c r="AD307" s="147"/>
      <c r="AE307" s="147"/>
      <c r="AF307" s="147"/>
      <c r="AG307" s="147" t="s">
        <v>133</v>
      </c>
      <c r="AH307" s="147">
        <v>1</v>
      </c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3" x14ac:dyDescent="0.2">
      <c r="A308" s="154"/>
      <c r="B308" s="155"/>
      <c r="C308" s="190" t="s">
        <v>190</v>
      </c>
      <c r="D308" s="162"/>
      <c r="E308" s="163">
        <v>4</v>
      </c>
      <c r="F308" s="157"/>
      <c r="G308" s="157"/>
      <c r="H308" s="157"/>
      <c r="I308" s="157"/>
      <c r="J308" s="157"/>
      <c r="K308" s="157"/>
      <c r="L308" s="157"/>
      <c r="M308" s="157"/>
      <c r="N308" s="156"/>
      <c r="O308" s="156"/>
      <c r="P308" s="156"/>
      <c r="Q308" s="156"/>
      <c r="R308" s="157"/>
      <c r="S308" s="157"/>
      <c r="T308" s="157"/>
      <c r="U308" s="157"/>
      <c r="V308" s="157"/>
      <c r="W308" s="157"/>
      <c r="X308" s="157"/>
      <c r="Y308" s="157"/>
      <c r="Z308" s="147"/>
      <c r="AA308" s="147"/>
      <c r="AB308" s="147"/>
      <c r="AC308" s="147"/>
      <c r="AD308" s="147"/>
      <c r="AE308" s="147"/>
      <c r="AF308" s="147"/>
      <c r="AG308" s="147" t="s">
        <v>133</v>
      </c>
      <c r="AH308" s="147">
        <v>0</v>
      </c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3" x14ac:dyDescent="0.2">
      <c r="A309" s="154"/>
      <c r="B309" s="155"/>
      <c r="C309" s="192" t="s">
        <v>173</v>
      </c>
      <c r="D309" s="164"/>
      <c r="E309" s="165">
        <v>4</v>
      </c>
      <c r="F309" s="157"/>
      <c r="G309" s="157"/>
      <c r="H309" s="157"/>
      <c r="I309" s="157"/>
      <c r="J309" s="157"/>
      <c r="K309" s="157"/>
      <c r="L309" s="157"/>
      <c r="M309" s="157"/>
      <c r="N309" s="156"/>
      <c r="O309" s="156"/>
      <c r="P309" s="156"/>
      <c r="Q309" s="156"/>
      <c r="R309" s="157"/>
      <c r="S309" s="157"/>
      <c r="T309" s="157"/>
      <c r="U309" s="157"/>
      <c r="V309" s="157"/>
      <c r="W309" s="157"/>
      <c r="X309" s="157"/>
      <c r="Y309" s="157"/>
      <c r="Z309" s="147"/>
      <c r="AA309" s="147"/>
      <c r="AB309" s="147"/>
      <c r="AC309" s="147"/>
      <c r="AD309" s="147"/>
      <c r="AE309" s="147"/>
      <c r="AF309" s="147"/>
      <c r="AG309" s="147" t="s">
        <v>133</v>
      </c>
      <c r="AH309" s="147">
        <v>1</v>
      </c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3" x14ac:dyDescent="0.2">
      <c r="A310" s="154"/>
      <c r="B310" s="155"/>
      <c r="C310" s="190" t="s">
        <v>168</v>
      </c>
      <c r="D310" s="162"/>
      <c r="E310" s="163"/>
      <c r="F310" s="157"/>
      <c r="G310" s="157"/>
      <c r="H310" s="157"/>
      <c r="I310" s="157"/>
      <c r="J310" s="157"/>
      <c r="K310" s="157"/>
      <c r="L310" s="157"/>
      <c r="M310" s="157"/>
      <c r="N310" s="156"/>
      <c r="O310" s="156"/>
      <c r="P310" s="156"/>
      <c r="Q310" s="156"/>
      <c r="R310" s="157"/>
      <c r="S310" s="157"/>
      <c r="T310" s="157"/>
      <c r="U310" s="157"/>
      <c r="V310" s="157"/>
      <c r="W310" s="157"/>
      <c r="X310" s="157"/>
      <c r="Y310" s="157"/>
      <c r="Z310" s="147"/>
      <c r="AA310" s="147"/>
      <c r="AB310" s="147"/>
      <c r="AC310" s="147"/>
      <c r="AD310" s="147"/>
      <c r="AE310" s="147"/>
      <c r="AF310" s="147"/>
      <c r="AG310" s="147" t="s">
        <v>133</v>
      </c>
      <c r="AH310" s="147">
        <v>0</v>
      </c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3" x14ac:dyDescent="0.2">
      <c r="A311" s="154"/>
      <c r="B311" s="155"/>
      <c r="C311" s="190" t="s">
        <v>169</v>
      </c>
      <c r="D311" s="162"/>
      <c r="E311" s="163">
        <v>9.34</v>
      </c>
      <c r="F311" s="157"/>
      <c r="G311" s="157"/>
      <c r="H311" s="157"/>
      <c r="I311" s="157"/>
      <c r="J311" s="157"/>
      <c r="K311" s="157"/>
      <c r="L311" s="157"/>
      <c r="M311" s="157"/>
      <c r="N311" s="156"/>
      <c r="O311" s="156"/>
      <c r="P311" s="156"/>
      <c r="Q311" s="156"/>
      <c r="R311" s="157"/>
      <c r="S311" s="157"/>
      <c r="T311" s="157"/>
      <c r="U311" s="157"/>
      <c r="V311" s="157"/>
      <c r="W311" s="157"/>
      <c r="X311" s="157"/>
      <c r="Y311" s="157"/>
      <c r="Z311" s="147"/>
      <c r="AA311" s="147"/>
      <c r="AB311" s="147"/>
      <c r="AC311" s="147"/>
      <c r="AD311" s="147"/>
      <c r="AE311" s="147"/>
      <c r="AF311" s="147"/>
      <c r="AG311" s="147" t="s">
        <v>133</v>
      </c>
      <c r="AH311" s="147">
        <v>0</v>
      </c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3" x14ac:dyDescent="0.2">
      <c r="A312" s="154"/>
      <c r="B312" s="155"/>
      <c r="C312" s="190" t="s">
        <v>170</v>
      </c>
      <c r="D312" s="162"/>
      <c r="E312" s="163">
        <v>9.34</v>
      </c>
      <c r="F312" s="157"/>
      <c r="G312" s="157"/>
      <c r="H312" s="157"/>
      <c r="I312" s="157"/>
      <c r="J312" s="157"/>
      <c r="K312" s="157"/>
      <c r="L312" s="157"/>
      <c r="M312" s="157"/>
      <c r="N312" s="156"/>
      <c r="O312" s="156"/>
      <c r="P312" s="156"/>
      <c r="Q312" s="156"/>
      <c r="R312" s="157"/>
      <c r="S312" s="157"/>
      <c r="T312" s="157"/>
      <c r="U312" s="157"/>
      <c r="V312" s="157"/>
      <c r="W312" s="157"/>
      <c r="X312" s="157"/>
      <c r="Y312" s="157"/>
      <c r="Z312" s="147"/>
      <c r="AA312" s="147"/>
      <c r="AB312" s="147"/>
      <c r="AC312" s="147"/>
      <c r="AD312" s="147"/>
      <c r="AE312" s="147"/>
      <c r="AF312" s="147"/>
      <c r="AG312" s="147" t="s">
        <v>133</v>
      </c>
      <c r="AH312" s="147">
        <v>0</v>
      </c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3" x14ac:dyDescent="0.2">
      <c r="A313" s="154"/>
      <c r="B313" s="155"/>
      <c r="C313" s="190" t="s">
        <v>171</v>
      </c>
      <c r="D313" s="162"/>
      <c r="E313" s="163">
        <v>12.51</v>
      </c>
      <c r="F313" s="157"/>
      <c r="G313" s="157"/>
      <c r="H313" s="157"/>
      <c r="I313" s="157"/>
      <c r="J313" s="157"/>
      <c r="K313" s="157"/>
      <c r="L313" s="157"/>
      <c r="M313" s="157"/>
      <c r="N313" s="156"/>
      <c r="O313" s="156"/>
      <c r="P313" s="156"/>
      <c r="Q313" s="156"/>
      <c r="R313" s="157"/>
      <c r="S313" s="157"/>
      <c r="T313" s="157"/>
      <c r="U313" s="157"/>
      <c r="V313" s="157"/>
      <c r="W313" s="157"/>
      <c r="X313" s="157"/>
      <c r="Y313" s="157"/>
      <c r="Z313" s="147"/>
      <c r="AA313" s="147"/>
      <c r="AB313" s="147"/>
      <c r="AC313" s="147"/>
      <c r="AD313" s="147"/>
      <c r="AE313" s="147"/>
      <c r="AF313" s="147"/>
      <c r="AG313" s="147" t="s">
        <v>133</v>
      </c>
      <c r="AH313" s="147">
        <v>0</v>
      </c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3" x14ac:dyDescent="0.2">
      <c r="A314" s="154"/>
      <c r="B314" s="155"/>
      <c r="C314" s="190" t="s">
        <v>172</v>
      </c>
      <c r="D314" s="162"/>
      <c r="E314" s="163">
        <v>12.51</v>
      </c>
      <c r="F314" s="157"/>
      <c r="G314" s="157"/>
      <c r="H314" s="157"/>
      <c r="I314" s="157"/>
      <c r="J314" s="157"/>
      <c r="K314" s="157"/>
      <c r="L314" s="157"/>
      <c r="M314" s="157"/>
      <c r="N314" s="156"/>
      <c r="O314" s="156"/>
      <c r="P314" s="156"/>
      <c r="Q314" s="156"/>
      <c r="R314" s="157"/>
      <c r="S314" s="157"/>
      <c r="T314" s="157"/>
      <c r="U314" s="157"/>
      <c r="V314" s="157"/>
      <c r="W314" s="157"/>
      <c r="X314" s="157"/>
      <c r="Y314" s="157"/>
      <c r="Z314" s="147"/>
      <c r="AA314" s="147"/>
      <c r="AB314" s="147"/>
      <c r="AC314" s="147"/>
      <c r="AD314" s="147"/>
      <c r="AE314" s="147"/>
      <c r="AF314" s="147"/>
      <c r="AG314" s="147" t="s">
        <v>133</v>
      </c>
      <c r="AH314" s="147">
        <v>0</v>
      </c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3" x14ac:dyDescent="0.2">
      <c r="A315" s="154"/>
      <c r="B315" s="155"/>
      <c r="C315" s="192" t="s">
        <v>173</v>
      </c>
      <c r="D315" s="164"/>
      <c r="E315" s="165">
        <v>43.7</v>
      </c>
      <c r="F315" s="157"/>
      <c r="G315" s="157"/>
      <c r="H315" s="157"/>
      <c r="I315" s="157"/>
      <c r="J315" s="157"/>
      <c r="K315" s="157"/>
      <c r="L315" s="157"/>
      <c r="M315" s="157"/>
      <c r="N315" s="156"/>
      <c r="O315" s="156"/>
      <c r="P315" s="156"/>
      <c r="Q315" s="156"/>
      <c r="R315" s="157"/>
      <c r="S315" s="157"/>
      <c r="T315" s="157"/>
      <c r="U315" s="157"/>
      <c r="V315" s="157"/>
      <c r="W315" s="157"/>
      <c r="X315" s="157"/>
      <c r="Y315" s="157"/>
      <c r="Z315" s="147"/>
      <c r="AA315" s="147"/>
      <c r="AB315" s="147"/>
      <c r="AC315" s="147"/>
      <c r="AD315" s="147"/>
      <c r="AE315" s="147"/>
      <c r="AF315" s="147"/>
      <c r="AG315" s="147" t="s">
        <v>133</v>
      </c>
      <c r="AH315" s="147">
        <v>1</v>
      </c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ht="22.5" outlineLevel="1" x14ac:dyDescent="0.2">
      <c r="A316" s="175">
        <v>67</v>
      </c>
      <c r="B316" s="176" t="s">
        <v>360</v>
      </c>
      <c r="C316" s="189" t="s">
        <v>361</v>
      </c>
      <c r="D316" s="177" t="s">
        <v>166</v>
      </c>
      <c r="E316" s="178">
        <v>43.7</v>
      </c>
      <c r="F316" s="179"/>
      <c r="G316" s="180">
        <f>ROUND(E316*F316,2)</f>
        <v>0</v>
      </c>
      <c r="H316" s="158"/>
      <c r="I316" s="157">
        <f>ROUND(E316*H316,2)</f>
        <v>0</v>
      </c>
      <c r="J316" s="158"/>
      <c r="K316" s="157">
        <f>ROUND(E316*J316,2)</f>
        <v>0</v>
      </c>
      <c r="L316" s="157">
        <v>21</v>
      </c>
      <c r="M316" s="157">
        <f>G316*(1+L316/100)</f>
        <v>0</v>
      </c>
      <c r="N316" s="156">
        <v>3.5E-4</v>
      </c>
      <c r="O316" s="156">
        <f>ROUND(E316*N316,2)</f>
        <v>0.02</v>
      </c>
      <c r="P316" s="156">
        <v>0</v>
      </c>
      <c r="Q316" s="156">
        <f>ROUND(E316*P316,2)</f>
        <v>0</v>
      </c>
      <c r="R316" s="157"/>
      <c r="S316" s="157" t="s">
        <v>167</v>
      </c>
      <c r="T316" s="157" t="s">
        <v>167</v>
      </c>
      <c r="U316" s="157">
        <v>1.35E-2</v>
      </c>
      <c r="V316" s="157">
        <f>ROUND(E316*U316,2)</f>
        <v>0.59</v>
      </c>
      <c r="W316" s="157"/>
      <c r="X316" s="157" t="s">
        <v>127</v>
      </c>
      <c r="Y316" s="157" t="s">
        <v>128</v>
      </c>
      <c r="Z316" s="147"/>
      <c r="AA316" s="147"/>
      <c r="AB316" s="147"/>
      <c r="AC316" s="147"/>
      <c r="AD316" s="147"/>
      <c r="AE316" s="147"/>
      <c r="AF316" s="147"/>
      <c r="AG316" s="147" t="s">
        <v>129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2" x14ac:dyDescent="0.2">
      <c r="A317" s="154"/>
      <c r="B317" s="155"/>
      <c r="C317" s="190" t="s">
        <v>169</v>
      </c>
      <c r="D317" s="162"/>
      <c r="E317" s="163">
        <v>9.34</v>
      </c>
      <c r="F317" s="157"/>
      <c r="G317" s="157"/>
      <c r="H317" s="157"/>
      <c r="I317" s="157"/>
      <c r="J317" s="157"/>
      <c r="K317" s="157"/>
      <c r="L317" s="157"/>
      <c r="M317" s="157"/>
      <c r="N317" s="156"/>
      <c r="O317" s="156"/>
      <c r="P317" s="156"/>
      <c r="Q317" s="156"/>
      <c r="R317" s="157"/>
      <c r="S317" s="157"/>
      <c r="T317" s="157"/>
      <c r="U317" s="157"/>
      <c r="V317" s="157"/>
      <c r="W317" s="157"/>
      <c r="X317" s="157"/>
      <c r="Y317" s="157"/>
      <c r="Z317" s="147"/>
      <c r="AA317" s="147"/>
      <c r="AB317" s="147"/>
      <c r="AC317" s="147"/>
      <c r="AD317" s="147"/>
      <c r="AE317" s="147"/>
      <c r="AF317" s="147"/>
      <c r="AG317" s="147" t="s">
        <v>133</v>
      </c>
      <c r="AH317" s="147">
        <v>0</v>
      </c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3" x14ac:dyDescent="0.2">
      <c r="A318" s="154"/>
      <c r="B318" s="155"/>
      <c r="C318" s="190" t="s">
        <v>170</v>
      </c>
      <c r="D318" s="162"/>
      <c r="E318" s="163">
        <v>9.34</v>
      </c>
      <c r="F318" s="157"/>
      <c r="G318" s="157"/>
      <c r="H318" s="157"/>
      <c r="I318" s="157"/>
      <c r="J318" s="157"/>
      <c r="K318" s="157"/>
      <c r="L318" s="157"/>
      <c r="M318" s="157"/>
      <c r="N318" s="156"/>
      <c r="O318" s="156"/>
      <c r="P318" s="156"/>
      <c r="Q318" s="156"/>
      <c r="R318" s="157"/>
      <c r="S318" s="157"/>
      <c r="T318" s="157"/>
      <c r="U318" s="157"/>
      <c r="V318" s="157"/>
      <c r="W318" s="157"/>
      <c r="X318" s="157"/>
      <c r="Y318" s="157"/>
      <c r="Z318" s="147"/>
      <c r="AA318" s="147"/>
      <c r="AB318" s="147"/>
      <c r="AC318" s="147"/>
      <c r="AD318" s="147"/>
      <c r="AE318" s="147"/>
      <c r="AF318" s="147"/>
      <c r="AG318" s="147" t="s">
        <v>133</v>
      </c>
      <c r="AH318" s="147">
        <v>0</v>
      </c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3" x14ac:dyDescent="0.2">
      <c r="A319" s="154"/>
      <c r="B319" s="155"/>
      <c r="C319" s="190" t="s">
        <v>171</v>
      </c>
      <c r="D319" s="162"/>
      <c r="E319" s="163">
        <v>12.51</v>
      </c>
      <c r="F319" s="157"/>
      <c r="G319" s="157"/>
      <c r="H319" s="157"/>
      <c r="I319" s="157"/>
      <c r="J319" s="157"/>
      <c r="K319" s="157"/>
      <c r="L319" s="157"/>
      <c r="M319" s="157"/>
      <c r="N319" s="156"/>
      <c r="O319" s="156"/>
      <c r="P319" s="156"/>
      <c r="Q319" s="156"/>
      <c r="R319" s="157"/>
      <c r="S319" s="157"/>
      <c r="T319" s="157"/>
      <c r="U319" s="157"/>
      <c r="V319" s="157"/>
      <c r="W319" s="157"/>
      <c r="X319" s="157"/>
      <c r="Y319" s="157"/>
      <c r="Z319" s="147"/>
      <c r="AA319" s="147"/>
      <c r="AB319" s="147"/>
      <c r="AC319" s="147"/>
      <c r="AD319" s="147"/>
      <c r="AE319" s="147"/>
      <c r="AF319" s="147"/>
      <c r="AG319" s="147" t="s">
        <v>133</v>
      </c>
      <c r="AH319" s="147">
        <v>0</v>
      </c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3" x14ac:dyDescent="0.2">
      <c r="A320" s="154"/>
      <c r="B320" s="155"/>
      <c r="C320" s="190" t="s">
        <v>172</v>
      </c>
      <c r="D320" s="162"/>
      <c r="E320" s="163">
        <v>12.51</v>
      </c>
      <c r="F320" s="157"/>
      <c r="G320" s="157"/>
      <c r="H320" s="157"/>
      <c r="I320" s="157"/>
      <c r="J320" s="157"/>
      <c r="K320" s="157"/>
      <c r="L320" s="157"/>
      <c r="M320" s="157"/>
      <c r="N320" s="156"/>
      <c r="O320" s="156"/>
      <c r="P320" s="156"/>
      <c r="Q320" s="156"/>
      <c r="R320" s="157"/>
      <c r="S320" s="157"/>
      <c r="T320" s="157"/>
      <c r="U320" s="157"/>
      <c r="V320" s="157"/>
      <c r="W320" s="157"/>
      <c r="X320" s="157"/>
      <c r="Y320" s="157"/>
      <c r="Z320" s="147"/>
      <c r="AA320" s="147"/>
      <c r="AB320" s="147"/>
      <c r="AC320" s="147"/>
      <c r="AD320" s="147"/>
      <c r="AE320" s="147"/>
      <c r="AF320" s="147"/>
      <c r="AG320" s="147" t="s">
        <v>133</v>
      </c>
      <c r="AH320" s="147">
        <v>0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x14ac:dyDescent="0.2">
      <c r="A321" s="168" t="s">
        <v>120</v>
      </c>
      <c r="B321" s="169" t="s">
        <v>87</v>
      </c>
      <c r="C321" s="188" t="s">
        <v>88</v>
      </c>
      <c r="D321" s="170"/>
      <c r="E321" s="171"/>
      <c r="F321" s="172"/>
      <c r="G321" s="173">
        <f>SUMIF(AG322:AG322,"&lt;&gt;NOR",G322:G322)</f>
        <v>0</v>
      </c>
      <c r="H321" s="167"/>
      <c r="I321" s="167">
        <f>SUM(I322:I322)</f>
        <v>0</v>
      </c>
      <c r="J321" s="167"/>
      <c r="K321" s="167">
        <f>SUM(K322:K322)</f>
        <v>0</v>
      </c>
      <c r="L321" s="167"/>
      <c r="M321" s="167">
        <f>SUM(M322:M322)</f>
        <v>0</v>
      </c>
      <c r="N321" s="166"/>
      <c r="O321" s="166">
        <f>SUM(O322:O322)</f>
        <v>0</v>
      </c>
      <c r="P321" s="166"/>
      <c r="Q321" s="166">
        <f>SUM(Q322:Q322)</f>
        <v>0</v>
      </c>
      <c r="R321" s="167"/>
      <c r="S321" s="167"/>
      <c r="T321" s="167"/>
      <c r="U321" s="167"/>
      <c r="V321" s="167">
        <f>SUM(V322:V322)</f>
        <v>0</v>
      </c>
      <c r="W321" s="167"/>
      <c r="X321" s="167"/>
      <c r="Y321" s="167"/>
      <c r="AG321" t="s">
        <v>121</v>
      </c>
    </row>
    <row r="322" spans="1:60" outlineLevel="1" x14ac:dyDescent="0.2">
      <c r="A322" s="181">
        <v>68</v>
      </c>
      <c r="B322" s="182" t="s">
        <v>362</v>
      </c>
      <c r="C322" s="193" t="s">
        <v>363</v>
      </c>
      <c r="D322" s="183" t="s">
        <v>264</v>
      </c>
      <c r="E322" s="184">
        <v>1</v>
      </c>
      <c r="F322" s="185"/>
      <c r="G322" s="186">
        <f>ROUND(E322*F322,2)</f>
        <v>0</v>
      </c>
      <c r="H322" s="158"/>
      <c r="I322" s="157">
        <f>ROUND(E322*H322,2)</f>
        <v>0</v>
      </c>
      <c r="J322" s="158"/>
      <c r="K322" s="157">
        <f>ROUND(E322*J322,2)</f>
        <v>0</v>
      </c>
      <c r="L322" s="157">
        <v>21</v>
      </c>
      <c r="M322" s="157">
        <f>G322*(1+L322/100)</f>
        <v>0</v>
      </c>
      <c r="N322" s="156">
        <v>0</v>
      </c>
      <c r="O322" s="156">
        <f>ROUND(E322*N322,2)</f>
        <v>0</v>
      </c>
      <c r="P322" s="156">
        <v>0</v>
      </c>
      <c r="Q322" s="156">
        <f>ROUND(E322*P322,2)</f>
        <v>0</v>
      </c>
      <c r="R322" s="157"/>
      <c r="S322" s="157" t="s">
        <v>125</v>
      </c>
      <c r="T322" s="157" t="s">
        <v>126</v>
      </c>
      <c r="U322" s="157">
        <v>0</v>
      </c>
      <c r="V322" s="157">
        <f>ROUND(E322*U322,2)</f>
        <v>0</v>
      </c>
      <c r="W322" s="157"/>
      <c r="X322" s="157" t="s">
        <v>127</v>
      </c>
      <c r="Y322" s="157" t="s">
        <v>128</v>
      </c>
      <c r="Z322" s="147"/>
      <c r="AA322" s="147"/>
      <c r="AB322" s="147"/>
      <c r="AC322" s="147"/>
      <c r="AD322" s="147"/>
      <c r="AE322" s="147"/>
      <c r="AF322" s="147"/>
      <c r="AG322" s="147" t="s">
        <v>129</v>
      </c>
      <c r="AH322" s="147"/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x14ac:dyDescent="0.2">
      <c r="A323" s="168" t="s">
        <v>120</v>
      </c>
      <c r="B323" s="169" t="s">
        <v>89</v>
      </c>
      <c r="C323" s="188" t="s">
        <v>90</v>
      </c>
      <c r="D323" s="170"/>
      <c r="E323" s="171"/>
      <c r="F323" s="172"/>
      <c r="G323" s="173">
        <f>SUMIF(AG324:AG330,"&lt;&gt;NOR",G324:G330)</f>
        <v>0</v>
      </c>
      <c r="H323" s="167"/>
      <c r="I323" s="167">
        <f>SUM(I324:I330)</f>
        <v>0</v>
      </c>
      <c r="J323" s="167"/>
      <c r="K323" s="167">
        <f>SUM(K324:K330)</f>
        <v>0</v>
      </c>
      <c r="L323" s="167"/>
      <c r="M323" s="167">
        <f>SUM(M324:M330)</f>
        <v>0</v>
      </c>
      <c r="N323" s="166"/>
      <c r="O323" s="166">
        <f>SUM(O324:O330)</f>
        <v>0</v>
      </c>
      <c r="P323" s="166"/>
      <c r="Q323" s="166">
        <f>SUM(Q324:Q330)</f>
        <v>0</v>
      </c>
      <c r="R323" s="167"/>
      <c r="S323" s="167"/>
      <c r="T323" s="167"/>
      <c r="U323" s="167"/>
      <c r="V323" s="167">
        <f>SUM(V324:V330)</f>
        <v>43.03</v>
      </c>
      <c r="W323" s="167"/>
      <c r="X323" s="167"/>
      <c r="Y323" s="167"/>
      <c r="AG323" t="s">
        <v>121</v>
      </c>
    </row>
    <row r="324" spans="1:60" outlineLevel="1" x14ac:dyDescent="0.2">
      <c r="A324" s="181">
        <v>69</v>
      </c>
      <c r="B324" s="182" t="s">
        <v>364</v>
      </c>
      <c r="C324" s="193" t="s">
        <v>365</v>
      </c>
      <c r="D324" s="183" t="s">
        <v>267</v>
      </c>
      <c r="E324" s="184">
        <v>9.5814500000000002</v>
      </c>
      <c r="F324" s="185"/>
      <c r="G324" s="186">
        <f>ROUND(E324*F324,2)</f>
        <v>0</v>
      </c>
      <c r="H324" s="158"/>
      <c r="I324" s="157">
        <f>ROUND(E324*H324,2)</f>
        <v>0</v>
      </c>
      <c r="J324" s="158"/>
      <c r="K324" s="157">
        <f>ROUND(E324*J324,2)</f>
        <v>0</v>
      </c>
      <c r="L324" s="157">
        <v>21</v>
      </c>
      <c r="M324" s="157">
        <f>G324*(1+L324/100)</f>
        <v>0</v>
      </c>
      <c r="N324" s="156">
        <v>0</v>
      </c>
      <c r="O324" s="156">
        <f>ROUND(E324*N324,2)</f>
        <v>0</v>
      </c>
      <c r="P324" s="156">
        <v>0</v>
      </c>
      <c r="Q324" s="156">
        <f>ROUND(E324*P324,2)</f>
        <v>0</v>
      </c>
      <c r="R324" s="157"/>
      <c r="S324" s="157" t="s">
        <v>167</v>
      </c>
      <c r="T324" s="157" t="s">
        <v>167</v>
      </c>
      <c r="U324" s="157">
        <v>2.0089999999999999</v>
      </c>
      <c r="V324" s="157">
        <f>ROUND(E324*U324,2)</f>
        <v>19.25</v>
      </c>
      <c r="W324" s="157"/>
      <c r="X324" s="157" t="s">
        <v>366</v>
      </c>
      <c r="Y324" s="157" t="s">
        <v>128</v>
      </c>
      <c r="Z324" s="147"/>
      <c r="AA324" s="147"/>
      <c r="AB324" s="147"/>
      <c r="AC324" s="147"/>
      <c r="AD324" s="147"/>
      <c r="AE324" s="147"/>
      <c r="AF324" s="147"/>
      <c r="AG324" s="147" t="s">
        <v>367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1" x14ac:dyDescent="0.2">
      <c r="A325" s="175">
        <v>70</v>
      </c>
      <c r="B325" s="176" t="s">
        <v>368</v>
      </c>
      <c r="C325" s="189" t="s">
        <v>369</v>
      </c>
      <c r="D325" s="177" t="s">
        <v>267</v>
      </c>
      <c r="E325" s="178">
        <v>9.5814500000000002</v>
      </c>
      <c r="F325" s="179"/>
      <c r="G325" s="180">
        <f>ROUND(E325*F325,2)</f>
        <v>0</v>
      </c>
      <c r="H325" s="158"/>
      <c r="I325" s="157">
        <f>ROUND(E325*H325,2)</f>
        <v>0</v>
      </c>
      <c r="J325" s="158"/>
      <c r="K325" s="157">
        <f>ROUND(E325*J325,2)</f>
        <v>0</v>
      </c>
      <c r="L325" s="157">
        <v>21</v>
      </c>
      <c r="M325" s="157">
        <f>G325*(1+L325/100)</f>
        <v>0</v>
      </c>
      <c r="N325" s="156">
        <v>0</v>
      </c>
      <c r="O325" s="156">
        <f>ROUND(E325*N325,2)</f>
        <v>0</v>
      </c>
      <c r="P325" s="156">
        <v>0</v>
      </c>
      <c r="Q325" s="156">
        <f>ROUND(E325*P325,2)</f>
        <v>0</v>
      </c>
      <c r="R325" s="157"/>
      <c r="S325" s="157" t="s">
        <v>167</v>
      </c>
      <c r="T325" s="157" t="s">
        <v>167</v>
      </c>
      <c r="U325" s="157">
        <v>0.49</v>
      </c>
      <c r="V325" s="157">
        <f>ROUND(E325*U325,2)</f>
        <v>4.6900000000000004</v>
      </c>
      <c r="W325" s="157"/>
      <c r="X325" s="157" t="s">
        <v>366</v>
      </c>
      <c r="Y325" s="157" t="s">
        <v>128</v>
      </c>
      <c r="Z325" s="147"/>
      <c r="AA325" s="147"/>
      <c r="AB325" s="147"/>
      <c r="AC325" s="147"/>
      <c r="AD325" s="147"/>
      <c r="AE325" s="147"/>
      <c r="AF325" s="147"/>
      <c r="AG325" s="147" t="s">
        <v>367</v>
      </c>
      <c r="AH325" s="147"/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2" x14ac:dyDescent="0.2">
      <c r="A326" s="154"/>
      <c r="B326" s="155"/>
      <c r="C326" s="254" t="s">
        <v>370</v>
      </c>
      <c r="D326" s="255"/>
      <c r="E326" s="255"/>
      <c r="F326" s="255"/>
      <c r="G326" s="255"/>
      <c r="H326" s="157"/>
      <c r="I326" s="157"/>
      <c r="J326" s="157"/>
      <c r="K326" s="157"/>
      <c r="L326" s="157"/>
      <c r="M326" s="157"/>
      <c r="N326" s="156"/>
      <c r="O326" s="156"/>
      <c r="P326" s="156"/>
      <c r="Q326" s="156"/>
      <c r="R326" s="157"/>
      <c r="S326" s="157"/>
      <c r="T326" s="157"/>
      <c r="U326" s="157"/>
      <c r="V326" s="157"/>
      <c r="W326" s="157"/>
      <c r="X326" s="157"/>
      <c r="Y326" s="157"/>
      <c r="Z326" s="147"/>
      <c r="AA326" s="147"/>
      <c r="AB326" s="147"/>
      <c r="AC326" s="147"/>
      <c r="AD326" s="147"/>
      <c r="AE326" s="147"/>
      <c r="AF326" s="147"/>
      <c r="AG326" s="147" t="s">
        <v>131</v>
      </c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 x14ac:dyDescent="0.2">
      <c r="A327" s="181">
        <v>71</v>
      </c>
      <c r="B327" s="182" t="s">
        <v>371</v>
      </c>
      <c r="C327" s="193" t="s">
        <v>372</v>
      </c>
      <c r="D327" s="183" t="s">
        <v>267</v>
      </c>
      <c r="E327" s="184">
        <v>182.04750999999999</v>
      </c>
      <c r="F327" s="185"/>
      <c r="G327" s="186">
        <f>ROUND(E327*F327,2)</f>
        <v>0</v>
      </c>
      <c r="H327" s="158"/>
      <c r="I327" s="157">
        <f>ROUND(E327*H327,2)</f>
        <v>0</v>
      </c>
      <c r="J327" s="158"/>
      <c r="K327" s="157">
        <f>ROUND(E327*J327,2)</f>
        <v>0</v>
      </c>
      <c r="L327" s="157">
        <v>21</v>
      </c>
      <c r="M327" s="157">
        <f>G327*(1+L327/100)</f>
        <v>0</v>
      </c>
      <c r="N327" s="156">
        <v>0</v>
      </c>
      <c r="O327" s="156">
        <f>ROUND(E327*N327,2)</f>
        <v>0</v>
      </c>
      <c r="P327" s="156">
        <v>0</v>
      </c>
      <c r="Q327" s="156">
        <f>ROUND(E327*P327,2)</f>
        <v>0</v>
      </c>
      <c r="R327" s="157"/>
      <c r="S327" s="157" t="s">
        <v>167</v>
      </c>
      <c r="T327" s="157" t="s">
        <v>167</v>
      </c>
      <c r="U327" s="157">
        <v>0</v>
      </c>
      <c r="V327" s="157">
        <f>ROUND(E327*U327,2)</f>
        <v>0</v>
      </c>
      <c r="W327" s="157"/>
      <c r="X327" s="157" t="s">
        <v>366</v>
      </c>
      <c r="Y327" s="157" t="s">
        <v>128</v>
      </c>
      <c r="Z327" s="147"/>
      <c r="AA327" s="147"/>
      <c r="AB327" s="147"/>
      <c r="AC327" s="147"/>
      <c r="AD327" s="147"/>
      <c r="AE327" s="147"/>
      <c r="AF327" s="147"/>
      <c r="AG327" s="147" t="s">
        <v>367</v>
      </c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81">
        <v>72</v>
      </c>
      <c r="B328" s="182" t="s">
        <v>373</v>
      </c>
      <c r="C328" s="193" t="s">
        <v>374</v>
      </c>
      <c r="D328" s="183" t="s">
        <v>267</v>
      </c>
      <c r="E328" s="184">
        <v>9.5814500000000002</v>
      </c>
      <c r="F328" s="185"/>
      <c r="G328" s="186">
        <f>ROUND(E328*F328,2)</f>
        <v>0</v>
      </c>
      <c r="H328" s="158"/>
      <c r="I328" s="157">
        <f>ROUND(E328*H328,2)</f>
        <v>0</v>
      </c>
      <c r="J328" s="158"/>
      <c r="K328" s="157">
        <f>ROUND(E328*J328,2)</f>
        <v>0</v>
      </c>
      <c r="L328" s="157">
        <v>21</v>
      </c>
      <c r="M328" s="157">
        <f>G328*(1+L328/100)</f>
        <v>0</v>
      </c>
      <c r="N328" s="156">
        <v>0</v>
      </c>
      <c r="O328" s="156">
        <f>ROUND(E328*N328,2)</f>
        <v>0</v>
      </c>
      <c r="P328" s="156">
        <v>0</v>
      </c>
      <c r="Q328" s="156">
        <f>ROUND(E328*P328,2)</f>
        <v>0</v>
      </c>
      <c r="R328" s="157"/>
      <c r="S328" s="157" t="s">
        <v>167</v>
      </c>
      <c r="T328" s="157" t="s">
        <v>167</v>
      </c>
      <c r="U328" s="157">
        <v>0.94199999999999995</v>
      </c>
      <c r="V328" s="157">
        <f>ROUND(E328*U328,2)</f>
        <v>9.0299999999999994</v>
      </c>
      <c r="W328" s="157"/>
      <c r="X328" s="157" t="s">
        <v>366</v>
      </c>
      <c r="Y328" s="157" t="s">
        <v>128</v>
      </c>
      <c r="Z328" s="147"/>
      <c r="AA328" s="147"/>
      <c r="AB328" s="147"/>
      <c r="AC328" s="147"/>
      <c r="AD328" s="147"/>
      <c r="AE328" s="147"/>
      <c r="AF328" s="147"/>
      <c r="AG328" s="147" t="s">
        <v>367</v>
      </c>
      <c r="AH328" s="147"/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1" x14ac:dyDescent="0.2">
      <c r="A329" s="181">
        <v>73</v>
      </c>
      <c r="B329" s="182" t="s">
        <v>375</v>
      </c>
      <c r="C329" s="193" t="s">
        <v>376</v>
      </c>
      <c r="D329" s="183" t="s">
        <v>267</v>
      </c>
      <c r="E329" s="184">
        <v>95.814480000000003</v>
      </c>
      <c r="F329" s="185"/>
      <c r="G329" s="186">
        <f>ROUND(E329*F329,2)</f>
        <v>0</v>
      </c>
      <c r="H329" s="158"/>
      <c r="I329" s="157">
        <f>ROUND(E329*H329,2)</f>
        <v>0</v>
      </c>
      <c r="J329" s="158"/>
      <c r="K329" s="157">
        <f>ROUND(E329*J329,2)</f>
        <v>0</v>
      </c>
      <c r="L329" s="157">
        <v>21</v>
      </c>
      <c r="M329" s="157">
        <f>G329*(1+L329/100)</f>
        <v>0</v>
      </c>
      <c r="N329" s="156">
        <v>0</v>
      </c>
      <c r="O329" s="156">
        <f>ROUND(E329*N329,2)</f>
        <v>0</v>
      </c>
      <c r="P329" s="156">
        <v>0</v>
      </c>
      <c r="Q329" s="156">
        <f>ROUND(E329*P329,2)</f>
        <v>0</v>
      </c>
      <c r="R329" s="157"/>
      <c r="S329" s="157" t="s">
        <v>167</v>
      </c>
      <c r="T329" s="157" t="s">
        <v>167</v>
      </c>
      <c r="U329" s="157">
        <v>0.105</v>
      </c>
      <c r="V329" s="157">
        <f>ROUND(E329*U329,2)</f>
        <v>10.06</v>
      </c>
      <c r="W329" s="157"/>
      <c r="X329" s="157" t="s">
        <v>366</v>
      </c>
      <c r="Y329" s="157" t="s">
        <v>128</v>
      </c>
      <c r="Z329" s="147"/>
      <c r="AA329" s="147"/>
      <c r="AB329" s="147"/>
      <c r="AC329" s="147"/>
      <c r="AD329" s="147"/>
      <c r="AE329" s="147"/>
      <c r="AF329" s="147"/>
      <c r="AG329" s="147" t="s">
        <v>367</v>
      </c>
      <c r="AH329" s="147"/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1" x14ac:dyDescent="0.2">
      <c r="A330" s="181">
        <v>74</v>
      </c>
      <c r="B330" s="182" t="s">
        <v>377</v>
      </c>
      <c r="C330" s="193" t="s">
        <v>378</v>
      </c>
      <c r="D330" s="183" t="s">
        <v>267</v>
      </c>
      <c r="E330" s="184">
        <v>9.5814500000000002</v>
      </c>
      <c r="F330" s="185"/>
      <c r="G330" s="186">
        <f>ROUND(E330*F330,2)</f>
        <v>0</v>
      </c>
      <c r="H330" s="158"/>
      <c r="I330" s="157">
        <f>ROUND(E330*H330,2)</f>
        <v>0</v>
      </c>
      <c r="J330" s="158"/>
      <c r="K330" s="157">
        <f>ROUND(E330*J330,2)</f>
        <v>0</v>
      </c>
      <c r="L330" s="157">
        <v>21</v>
      </c>
      <c r="M330" s="157">
        <f>G330*(1+L330/100)</f>
        <v>0</v>
      </c>
      <c r="N330" s="156">
        <v>0</v>
      </c>
      <c r="O330" s="156">
        <f>ROUND(E330*N330,2)</f>
        <v>0</v>
      </c>
      <c r="P330" s="156">
        <v>0</v>
      </c>
      <c r="Q330" s="156">
        <f>ROUND(E330*P330,2)</f>
        <v>0</v>
      </c>
      <c r="R330" s="157"/>
      <c r="S330" s="157" t="s">
        <v>167</v>
      </c>
      <c r="T330" s="157" t="s">
        <v>167</v>
      </c>
      <c r="U330" s="157">
        <v>0</v>
      </c>
      <c r="V330" s="157">
        <f>ROUND(E330*U330,2)</f>
        <v>0</v>
      </c>
      <c r="W330" s="157"/>
      <c r="X330" s="157" t="s">
        <v>366</v>
      </c>
      <c r="Y330" s="157" t="s">
        <v>128</v>
      </c>
      <c r="Z330" s="147"/>
      <c r="AA330" s="147"/>
      <c r="AB330" s="147"/>
      <c r="AC330" s="147"/>
      <c r="AD330" s="147"/>
      <c r="AE330" s="147"/>
      <c r="AF330" s="147"/>
      <c r="AG330" s="147" t="s">
        <v>367</v>
      </c>
      <c r="AH330" s="147"/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x14ac:dyDescent="0.2">
      <c r="A331" s="168" t="s">
        <v>120</v>
      </c>
      <c r="B331" s="169" t="s">
        <v>92</v>
      </c>
      <c r="C331" s="188" t="s">
        <v>29</v>
      </c>
      <c r="D331" s="170"/>
      <c r="E331" s="171"/>
      <c r="F331" s="172"/>
      <c r="G331" s="173">
        <f>SUMIF(AG332:AG343,"&lt;&gt;NOR",G332:G343)</f>
        <v>0</v>
      </c>
      <c r="H331" s="167"/>
      <c r="I331" s="167">
        <f>SUM(I332:I343)</f>
        <v>0</v>
      </c>
      <c r="J331" s="167"/>
      <c r="K331" s="167">
        <f>SUM(K332:K343)</f>
        <v>0</v>
      </c>
      <c r="L331" s="167"/>
      <c r="M331" s="167">
        <f>SUM(M332:M343)</f>
        <v>0</v>
      </c>
      <c r="N331" s="166"/>
      <c r="O331" s="166">
        <f>SUM(O332:O343)</f>
        <v>0</v>
      </c>
      <c r="P331" s="166"/>
      <c r="Q331" s="166">
        <f>SUM(Q332:Q343)</f>
        <v>0</v>
      </c>
      <c r="R331" s="167"/>
      <c r="S331" s="167"/>
      <c r="T331" s="167"/>
      <c r="U331" s="167"/>
      <c r="V331" s="167">
        <f>SUM(V332:V343)</f>
        <v>0</v>
      </c>
      <c r="W331" s="167"/>
      <c r="X331" s="167"/>
      <c r="Y331" s="167"/>
      <c r="AG331" t="s">
        <v>121</v>
      </c>
    </row>
    <row r="332" spans="1:60" outlineLevel="1" x14ac:dyDescent="0.2">
      <c r="A332" s="175">
        <v>75</v>
      </c>
      <c r="B332" s="176" t="s">
        <v>379</v>
      </c>
      <c r="C332" s="189" t="s">
        <v>380</v>
      </c>
      <c r="D332" s="177" t="s">
        <v>381</v>
      </c>
      <c r="E332" s="178">
        <v>1</v>
      </c>
      <c r="F332" s="179"/>
      <c r="G332" s="180">
        <f>ROUND(E332*F332,2)</f>
        <v>0</v>
      </c>
      <c r="H332" s="158"/>
      <c r="I332" s="157">
        <f>ROUND(E332*H332,2)</f>
        <v>0</v>
      </c>
      <c r="J332" s="158"/>
      <c r="K332" s="157">
        <f>ROUND(E332*J332,2)</f>
        <v>0</v>
      </c>
      <c r="L332" s="157">
        <v>21</v>
      </c>
      <c r="M332" s="157">
        <f>G332*(1+L332/100)</f>
        <v>0</v>
      </c>
      <c r="N332" s="156">
        <v>0</v>
      </c>
      <c r="O332" s="156">
        <f>ROUND(E332*N332,2)</f>
        <v>0</v>
      </c>
      <c r="P332" s="156">
        <v>0</v>
      </c>
      <c r="Q332" s="156">
        <f>ROUND(E332*P332,2)</f>
        <v>0</v>
      </c>
      <c r="R332" s="157"/>
      <c r="S332" s="157" t="s">
        <v>167</v>
      </c>
      <c r="T332" s="157" t="s">
        <v>126</v>
      </c>
      <c r="U332" s="157">
        <v>0</v>
      </c>
      <c r="V332" s="157">
        <f>ROUND(E332*U332,2)</f>
        <v>0</v>
      </c>
      <c r="W332" s="157"/>
      <c r="X332" s="157" t="s">
        <v>382</v>
      </c>
      <c r="Y332" s="157" t="s">
        <v>128</v>
      </c>
      <c r="Z332" s="147"/>
      <c r="AA332" s="147"/>
      <c r="AB332" s="147"/>
      <c r="AC332" s="147"/>
      <c r="AD332" s="147"/>
      <c r="AE332" s="147"/>
      <c r="AF332" s="147"/>
      <c r="AG332" s="147" t="s">
        <v>383</v>
      </c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ht="45" outlineLevel="2" x14ac:dyDescent="0.2">
      <c r="A333" s="154"/>
      <c r="B333" s="155"/>
      <c r="C333" s="254" t="s">
        <v>384</v>
      </c>
      <c r="D333" s="255"/>
      <c r="E333" s="255"/>
      <c r="F333" s="255"/>
      <c r="G333" s="255"/>
      <c r="H333" s="157"/>
      <c r="I333" s="157"/>
      <c r="J333" s="157"/>
      <c r="K333" s="157"/>
      <c r="L333" s="157"/>
      <c r="M333" s="157"/>
      <c r="N333" s="156"/>
      <c r="O333" s="156"/>
      <c r="P333" s="156"/>
      <c r="Q333" s="156"/>
      <c r="R333" s="157"/>
      <c r="S333" s="157"/>
      <c r="T333" s="157"/>
      <c r="U333" s="157"/>
      <c r="V333" s="157"/>
      <c r="W333" s="157"/>
      <c r="X333" s="157"/>
      <c r="Y333" s="157"/>
      <c r="Z333" s="147"/>
      <c r="AA333" s="147"/>
      <c r="AB333" s="147"/>
      <c r="AC333" s="147"/>
      <c r="AD333" s="147"/>
      <c r="AE333" s="147"/>
      <c r="AF333" s="147"/>
      <c r="AG333" s="147" t="s">
        <v>131</v>
      </c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87" t="str">
        <f>C333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">
      <c r="A334" s="175">
        <v>76</v>
      </c>
      <c r="B334" s="176" t="s">
        <v>385</v>
      </c>
      <c r="C334" s="189" t="s">
        <v>386</v>
      </c>
      <c r="D334" s="177" t="s">
        <v>381</v>
      </c>
      <c r="E334" s="178">
        <v>1</v>
      </c>
      <c r="F334" s="179"/>
      <c r="G334" s="180">
        <f>ROUND(E334*F334,2)</f>
        <v>0</v>
      </c>
      <c r="H334" s="158"/>
      <c r="I334" s="157">
        <f>ROUND(E334*H334,2)</f>
        <v>0</v>
      </c>
      <c r="J334" s="158"/>
      <c r="K334" s="157">
        <f>ROUND(E334*J334,2)</f>
        <v>0</v>
      </c>
      <c r="L334" s="157">
        <v>21</v>
      </c>
      <c r="M334" s="157">
        <f>G334*(1+L334/100)</f>
        <v>0</v>
      </c>
      <c r="N334" s="156">
        <v>0</v>
      </c>
      <c r="O334" s="156">
        <f>ROUND(E334*N334,2)</f>
        <v>0</v>
      </c>
      <c r="P334" s="156">
        <v>0</v>
      </c>
      <c r="Q334" s="156">
        <f>ROUND(E334*P334,2)</f>
        <v>0</v>
      </c>
      <c r="R334" s="157"/>
      <c r="S334" s="157" t="s">
        <v>167</v>
      </c>
      <c r="T334" s="157" t="s">
        <v>126</v>
      </c>
      <c r="U334" s="157">
        <v>0</v>
      </c>
      <c r="V334" s="157">
        <f>ROUND(E334*U334,2)</f>
        <v>0</v>
      </c>
      <c r="W334" s="157"/>
      <c r="X334" s="157" t="s">
        <v>382</v>
      </c>
      <c r="Y334" s="157" t="s">
        <v>128</v>
      </c>
      <c r="Z334" s="147"/>
      <c r="AA334" s="147"/>
      <c r="AB334" s="147"/>
      <c r="AC334" s="147"/>
      <c r="AD334" s="147"/>
      <c r="AE334" s="147"/>
      <c r="AF334" s="147"/>
      <c r="AG334" s="147" t="s">
        <v>383</v>
      </c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ht="33.75" outlineLevel="2" x14ac:dyDescent="0.2">
      <c r="A335" s="154"/>
      <c r="B335" s="155"/>
      <c r="C335" s="254" t="s">
        <v>387</v>
      </c>
      <c r="D335" s="255"/>
      <c r="E335" s="255"/>
      <c r="F335" s="255"/>
      <c r="G335" s="255"/>
      <c r="H335" s="157"/>
      <c r="I335" s="157"/>
      <c r="J335" s="157"/>
      <c r="K335" s="157"/>
      <c r="L335" s="157"/>
      <c r="M335" s="157"/>
      <c r="N335" s="156"/>
      <c r="O335" s="156"/>
      <c r="P335" s="156"/>
      <c r="Q335" s="156"/>
      <c r="R335" s="157"/>
      <c r="S335" s="157"/>
      <c r="T335" s="157"/>
      <c r="U335" s="157"/>
      <c r="V335" s="157"/>
      <c r="W335" s="157"/>
      <c r="X335" s="157"/>
      <c r="Y335" s="157"/>
      <c r="Z335" s="147"/>
      <c r="AA335" s="147"/>
      <c r="AB335" s="147"/>
      <c r="AC335" s="147"/>
      <c r="AD335" s="147"/>
      <c r="AE335" s="147"/>
      <c r="AF335" s="147"/>
      <c r="AG335" s="147" t="s">
        <v>131</v>
      </c>
      <c r="AH335" s="147"/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87" t="str">
        <f>C335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335" s="147"/>
      <c r="BC335" s="147"/>
      <c r="BD335" s="147"/>
      <c r="BE335" s="147"/>
      <c r="BF335" s="147"/>
      <c r="BG335" s="147"/>
      <c r="BH335" s="147"/>
    </row>
    <row r="336" spans="1:60" outlineLevel="1" x14ac:dyDescent="0.2">
      <c r="A336" s="175">
        <v>77</v>
      </c>
      <c r="B336" s="176" t="s">
        <v>388</v>
      </c>
      <c r="C336" s="189" t="s">
        <v>389</v>
      </c>
      <c r="D336" s="177" t="s">
        <v>381</v>
      </c>
      <c r="E336" s="178">
        <v>1</v>
      </c>
      <c r="F336" s="179"/>
      <c r="G336" s="180">
        <f>ROUND(E336*F336,2)</f>
        <v>0</v>
      </c>
      <c r="H336" s="158"/>
      <c r="I336" s="157">
        <f>ROUND(E336*H336,2)</f>
        <v>0</v>
      </c>
      <c r="J336" s="158"/>
      <c r="K336" s="157">
        <f>ROUND(E336*J336,2)</f>
        <v>0</v>
      </c>
      <c r="L336" s="157">
        <v>21</v>
      </c>
      <c r="M336" s="157">
        <f>G336*(1+L336/100)</f>
        <v>0</v>
      </c>
      <c r="N336" s="156">
        <v>0</v>
      </c>
      <c r="O336" s="156">
        <f>ROUND(E336*N336,2)</f>
        <v>0</v>
      </c>
      <c r="P336" s="156">
        <v>0</v>
      </c>
      <c r="Q336" s="156">
        <f>ROUND(E336*P336,2)</f>
        <v>0</v>
      </c>
      <c r="R336" s="157"/>
      <c r="S336" s="157" t="s">
        <v>167</v>
      </c>
      <c r="T336" s="157" t="s">
        <v>126</v>
      </c>
      <c r="U336" s="157">
        <v>0</v>
      </c>
      <c r="V336" s="157">
        <f>ROUND(E336*U336,2)</f>
        <v>0</v>
      </c>
      <c r="W336" s="157"/>
      <c r="X336" s="157" t="s">
        <v>382</v>
      </c>
      <c r="Y336" s="157" t="s">
        <v>128</v>
      </c>
      <c r="Z336" s="147"/>
      <c r="AA336" s="147"/>
      <c r="AB336" s="147"/>
      <c r="AC336" s="147"/>
      <c r="AD336" s="147"/>
      <c r="AE336" s="147"/>
      <c r="AF336" s="147"/>
      <c r="AG336" s="147" t="s">
        <v>383</v>
      </c>
      <c r="AH336" s="147"/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ht="33.75" outlineLevel="2" x14ac:dyDescent="0.2">
      <c r="A337" s="154"/>
      <c r="B337" s="155"/>
      <c r="C337" s="254" t="s">
        <v>390</v>
      </c>
      <c r="D337" s="255"/>
      <c r="E337" s="255"/>
      <c r="F337" s="255"/>
      <c r="G337" s="255"/>
      <c r="H337" s="157"/>
      <c r="I337" s="157"/>
      <c r="J337" s="157"/>
      <c r="K337" s="157"/>
      <c r="L337" s="157"/>
      <c r="M337" s="157"/>
      <c r="N337" s="156"/>
      <c r="O337" s="156"/>
      <c r="P337" s="156"/>
      <c r="Q337" s="156"/>
      <c r="R337" s="157"/>
      <c r="S337" s="157"/>
      <c r="T337" s="157"/>
      <c r="U337" s="157"/>
      <c r="V337" s="157"/>
      <c r="W337" s="157"/>
      <c r="X337" s="157"/>
      <c r="Y337" s="157"/>
      <c r="Z337" s="147"/>
      <c r="AA337" s="147"/>
      <c r="AB337" s="147"/>
      <c r="AC337" s="147"/>
      <c r="AD337" s="147"/>
      <c r="AE337" s="147"/>
      <c r="AF337" s="147"/>
      <c r="AG337" s="147" t="s">
        <v>131</v>
      </c>
      <c r="AH337" s="147"/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87" t="str">
        <f>C337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337" s="147"/>
      <c r="BC337" s="147"/>
      <c r="BD337" s="147"/>
      <c r="BE337" s="147"/>
      <c r="BF337" s="147"/>
      <c r="BG337" s="147"/>
      <c r="BH337" s="147"/>
    </row>
    <row r="338" spans="1:60" outlineLevel="1" x14ac:dyDescent="0.2">
      <c r="A338" s="175">
        <v>78</v>
      </c>
      <c r="B338" s="176" t="s">
        <v>391</v>
      </c>
      <c r="C338" s="189" t="s">
        <v>392</v>
      </c>
      <c r="D338" s="177" t="s">
        <v>381</v>
      </c>
      <c r="E338" s="178">
        <v>1</v>
      </c>
      <c r="F338" s="179"/>
      <c r="G338" s="180">
        <f>ROUND(E338*F338,2)</f>
        <v>0</v>
      </c>
      <c r="H338" s="158"/>
      <c r="I338" s="157">
        <f>ROUND(E338*H338,2)</f>
        <v>0</v>
      </c>
      <c r="J338" s="158"/>
      <c r="K338" s="157">
        <f>ROUND(E338*J338,2)</f>
        <v>0</v>
      </c>
      <c r="L338" s="157">
        <v>21</v>
      </c>
      <c r="M338" s="157">
        <f>G338*(1+L338/100)</f>
        <v>0</v>
      </c>
      <c r="N338" s="156">
        <v>0</v>
      </c>
      <c r="O338" s="156">
        <f>ROUND(E338*N338,2)</f>
        <v>0</v>
      </c>
      <c r="P338" s="156">
        <v>0</v>
      </c>
      <c r="Q338" s="156">
        <f>ROUND(E338*P338,2)</f>
        <v>0</v>
      </c>
      <c r="R338" s="157"/>
      <c r="S338" s="157" t="s">
        <v>167</v>
      </c>
      <c r="T338" s="157" t="s">
        <v>126</v>
      </c>
      <c r="U338" s="157">
        <v>0</v>
      </c>
      <c r="V338" s="157">
        <f>ROUND(E338*U338,2)</f>
        <v>0</v>
      </c>
      <c r="W338" s="157"/>
      <c r="X338" s="157" t="s">
        <v>382</v>
      </c>
      <c r="Y338" s="157" t="s">
        <v>128</v>
      </c>
      <c r="Z338" s="147"/>
      <c r="AA338" s="147"/>
      <c r="AB338" s="147"/>
      <c r="AC338" s="147"/>
      <c r="AD338" s="147"/>
      <c r="AE338" s="147"/>
      <c r="AF338" s="147"/>
      <c r="AG338" s="147" t="s">
        <v>393</v>
      </c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ht="22.5" outlineLevel="2" x14ac:dyDescent="0.2">
      <c r="A339" s="154"/>
      <c r="B339" s="155"/>
      <c r="C339" s="254" t="s">
        <v>394</v>
      </c>
      <c r="D339" s="255"/>
      <c r="E339" s="255"/>
      <c r="F339" s="255"/>
      <c r="G339" s="255"/>
      <c r="H339" s="157"/>
      <c r="I339" s="157"/>
      <c r="J339" s="157"/>
      <c r="K339" s="157"/>
      <c r="L339" s="157"/>
      <c r="M339" s="157"/>
      <c r="N339" s="156"/>
      <c r="O339" s="156"/>
      <c r="P339" s="156"/>
      <c r="Q339" s="156"/>
      <c r="R339" s="157"/>
      <c r="S339" s="157"/>
      <c r="T339" s="157"/>
      <c r="U339" s="157"/>
      <c r="V339" s="157"/>
      <c r="W339" s="157"/>
      <c r="X339" s="157"/>
      <c r="Y339" s="157"/>
      <c r="Z339" s="147"/>
      <c r="AA339" s="147"/>
      <c r="AB339" s="147"/>
      <c r="AC339" s="147"/>
      <c r="AD339" s="147"/>
      <c r="AE339" s="147"/>
      <c r="AF339" s="147"/>
      <c r="AG339" s="147" t="s">
        <v>131</v>
      </c>
      <c r="AH339" s="147"/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87" t="str">
        <f>C339</f>
        <v>Náklady na ztížené provádění stavebních prací v důsledku nepřerušeného provozu na staveništi nebo v případech nepřerušeného provozu v objektech v nichž se stavební práce provádí.</v>
      </c>
      <c r="BB339" s="147"/>
      <c r="BC339" s="147"/>
      <c r="BD339" s="147"/>
      <c r="BE339" s="147"/>
      <c r="BF339" s="147"/>
      <c r="BG339" s="147"/>
      <c r="BH339" s="147"/>
    </row>
    <row r="340" spans="1:60" outlineLevel="1" x14ac:dyDescent="0.2">
      <c r="A340" s="175">
        <v>79</v>
      </c>
      <c r="B340" s="176" t="s">
        <v>395</v>
      </c>
      <c r="C340" s="189" t="s">
        <v>396</v>
      </c>
      <c r="D340" s="177" t="s">
        <v>381</v>
      </c>
      <c r="E340" s="178">
        <v>1</v>
      </c>
      <c r="F340" s="179"/>
      <c r="G340" s="180">
        <f>ROUND(E340*F340,2)</f>
        <v>0</v>
      </c>
      <c r="H340" s="158"/>
      <c r="I340" s="157">
        <f>ROUND(E340*H340,2)</f>
        <v>0</v>
      </c>
      <c r="J340" s="158"/>
      <c r="K340" s="157">
        <f>ROUND(E340*J340,2)</f>
        <v>0</v>
      </c>
      <c r="L340" s="157">
        <v>21</v>
      </c>
      <c r="M340" s="157">
        <f>G340*(1+L340/100)</f>
        <v>0</v>
      </c>
      <c r="N340" s="156">
        <v>0</v>
      </c>
      <c r="O340" s="156">
        <f>ROUND(E340*N340,2)</f>
        <v>0</v>
      </c>
      <c r="P340" s="156">
        <v>0</v>
      </c>
      <c r="Q340" s="156">
        <f>ROUND(E340*P340,2)</f>
        <v>0</v>
      </c>
      <c r="R340" s="157"/>
      <c r="S340" s="157" t="s">
        <v>167</v>
      </c>
      <c r="T340" s="157" t="s">
        <v>126</v>
      </c>
      <c r="U340" s="157">
        <v>0</v>
      </c>
      <c r="V340" s="157">
        <f>ROUND(E340*U340,2)</f>
        <v>0</v>
      </c>
      <c r="W340" s="157"/>
      <c r="X340" s="157" t="s">
        <v>382</v>
      </c>
      <c r="Y340" s="157" t="s">
        <v>128</v>
      </c>
      <c r="Z340" s="147"/>
      <c r="AA340" s="147"/>
      <c r="AB340" s="147"/>
      <c r="AC340" s="147"/>
      <c r="AD340" s="147"/>
      <c r="AE340" s="147"/>
      <c r="AF340" s="147"/>
      <c r="AG340" s="147" t="s">
        <v>383</v>
      </c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2" x14ac:dyDescent="0.2">
      <c r="A341" s="154"/>
      <c r="B341" s="155"/>
      <c r="C341" s="254" t="s">
        <v>397</v>
      </c>
      <c r="D341" s="255"/>
      <c r="E341" s="255"/>
      <c r="F341" s="255"/>
      <c r="G341" s="255"/>
      <c r="H341" s="157"/>
      <c r="I341" s="157"/>
      <c r="J341" s="157"/>
      <c r="K341" s="157"/>
      <c r="L341" s="157"/>
      <c r="M341" s="157"/>
      <c r="N341" s="156"/>
      <c r="O341" s="156"/>
      <c r="P341" s="156"/>
      <c r="Q341" s="156"/>
      <c r="R341" s="157"/>
      <c r="S341" s="157"/>
      <c r="T341" s="157"/>
      <c r="U341" s="157"/>
      <c r="V341" s="157"/>
      <c r="W341" s="157"/>
      <c r="X341" s="157"/>
      <c r="Y341" s="157"/>
      <c r="Z341" s="147"/>
      <c r="AA341" s="147"/>
      <c r="AB341" s="147"/>
      <c r="AC341" s="147"/>
      <c r="AD341" s="147"/>
      <c r="AE341" s="147"/>
      <c r="AF341" s="147"/>
      <c r="AG341" s="147" t="s">
        <v>131</v>
      </c>
      <c r="AH341" s="147"/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3" x14ac:dyDescent="0.2">
      <c r="A342" s="154"/>
      <c r="B342" s="155"/>
      <c r="C342" s="191" t="s">
        <v>158</v>
      </c>
      <c r="D342" s="159"/>
      <c r="E342" s="160"/>
      <c r="F342" s="161"/>
      <c r="G342" s="161"/>
      <c r="H342" s="157"/>
      <c r="I342" s="157"/>
      <c r="J342" s="157"/>
      <c r="K342" s="157"/>
      <c r="L342" s="157"/>
      <c r="M342" s="157"/>
      <c r="N342" s="156"/>
      <c r="O342" s="156"/>
      <c r="P342" s="156"/>
      <c r="Q342" s="156"/>
      <c r="R342" s="157"/>
      <c r="S342" s="157"/>
      <c r="T342" s="157"/>
      <c r="U342" s="157"/>
      <c r="V342" s="157"/>
      <c r="W342" s="157"/>
      <c r="X342" s="157"/>
      <c r="Y342" s="157"/>
      <c r="Z342" s="147"/>
      <c r="AA342" s="147"/>
      <c r="AB342" s="147"/>
      <c r="AC342" s="147"/>
      <c r="AD342" s="147"/>
      <c r="AE342" s="147"/>
      <c r="AF342" s="147"/>
      <c r="AG342" s="147" t="s">
        <v>131</v>
      </c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3" x14ac:dyDescent="0.2">
      <c r="A343" s="154"/>
      <c r="B343" s="155"/>
      <c r="C343" s="256" t="s">
        <v>398</v>
      </c>
      <c r="D343" s="257"/>
      <c r="E343" s="257"/>
      <c r="F343" s="257"/>
      <c r="G343" s="257"/>
      <c r="H343" s="157"/>
      <c r="I343" s="157"/>
      <c r="J343" s="157"/>
      <c r="K343" s="157"/>
      <c r="L343" s="157"/>
      <c r="M343" s="157"/>
      <c r="N343" s="156"/>
      <c r="O343" s="156"/>
      <c r="P343" s="156"/>
      <c r="Q343" s="156"/>
      <c r="R343" s="157"/>
      <c r="S343" s="157"/>
      <c r="T343" s="157"/>
      <c r="U343" s="157"/>
      <c r="V343" s="157"/>
      <c r="W343" s="157"/>
      <c r="X343" s="157"/>
      <c r="Y343" s="157"/>
      <c r="Z343" s="147"/>
      <c r="AA343" s="147"/>
      <c r="AB343" s="147"/>
      <c r="AC343" s="147"/>
      <c r="AD343" s="147"/>
      <c r="AE343" s="147"/>
      <c r="AF343" s="147"/>
      <c r="AG343" s="147" t="s">
        <v>131</v>
      </c>
      <c r="AH343" s="147"/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x14ac:dyDescent="0.2">
      <c r="A344" s="168" t="s">
        <v>120</v>
      </c>
      <c r="B344" s="169" t="s">
        <v>93</v>
      </c>
      <c r="C344" s="188" t="s">
        <v>30</v>
      </c>
      <c r="D344" s="170"/>
      <c r="E344" s="171"/>
      <c r="F344" s="172"/>
      <c r="G344" s="173">
        <f>SUMIF(AG345:AG347,"&lt;&gt;NOR",G345:G347)</f>
        <v>0</v>
      </c>
      <c r="H344" s="167"/>
      <c r="I344" s="167">
        <f>SUM(I345:I347)</f>
        <v>0</v>
      </c>
      <c r="J344" s="167"/>
      <c r="K344" s="167">
        <f>SUM(K345:K347)</f>
        <v>0</v>
      </c>
      <c r="L344" s="167"/>
      <c r="M344" s="167">
        <f>SUM(M345:M347)</f>
        <v>0</v>
      </c>
      <c r="N344" s="166"/>
      <c r="O344" s="166">
        <f>SUM(O345:O347)</f>
        <v>0</v>
      </c>
      <c r="P344" s="166"/>
      <c r="Q344" s="166">
        <f>SUM(Q345:Q347)</f>
        <v>0</v>
      </c>
      <c r="R344" s="167"/>
      <c r="S344" s="167"/>
      <c r="T344" s="167"/>
      <c r="U344" s="167"/>
      <c r="V344" s="167">
        <f>SUM(V345:V347)</f>
        <v>0</v>
      </c>
      <c r="W344" s="167"/>
      <c r="X344" s="167"/>
      <c r="Y344" s="167"/>
      <c r="AG344" t="s">
        <v>121</v>
      </c>
    </row>
    <row r="345" spans="1:60" outlineLevel="1" x14ac:dyDescent="0.2">
      <c r="A345" s="181">
        <v>80</v>
      </c>
      <c r="B345" s="182" t="s">
        <v>399</v>
      </c>
      <c r="C345" s="193" t="s">
        <v>400</v>
      </c>
      <c r="D345" s="183" t="s">
        <v>381</v>
      </c>
      <c r="E345" s="184">
        <v>1</v>
      </c>
      <c r="F345" s="185"/>
      <c r="G345" s="186">
        <f>ROUND(E345*F345,2)</f>
        <v>0</v>
      </c>
      <c r="H345" s="158"/>
      <c r="I345" s="157">
        <f>ROUND(E345*H345,2)</f>
        <v>0</v>
      </c>
      <c r="J345" s="158"/>
      <c r="K345" s="157">
        <f>ROUND(E345*J345,2)</f>
        <v>0</v>
      </c>
      <c r="L345" s="157">
        <v>21</v>
      </c>
      <c r="M345" s="157">
        <f>G345*(1+L345/100)</f>
        <v>0</v>
      </c>
      <c r="N345" s="156">
        <v>0</v>
      </c>
      <c r="O345" s="156">
        <f>ROUND(E345*N345,2)</f>
        <v>0</v>
      </c>
      <c r="P345" s="156">
        <v>0</v>
      </c>
      <c r="Q345" s="156">
        <f>ROUND(E345*P345,2)</f>
        <v>0</v>
      </c>
      <c r="R345" s="157"/>
      <c r="S345" s="157" t="s">
        <v>167</v>
      </c>
      <c r="T345" s="157" t="s">
        <v>126</v>
      </c>
      <c r="U345" s="157">
        <v>0</v>
      </c>
      <c r="V345" s="157">
        <f>ROUND(E345*U345,2)</f>
        <v>0</v>
      </c>
      <c r="W345" s="157"/>
      <c r="X345" s="157" t="s">
        <v>382</v>
      </c>
      <c r="Y345" s="157" t="s">
        <v>128</v>
      </c>
      <c r="Z345" s="147"/>
      <c r="AA345" s="147"/>
      <c r="AB345" s="147"/>
      <c r="AC345" s="147"/>
      <c r="AD345" s="147"/>
      <c r="AE345" s="147"/>
      <c r="AF345" s="147"/>
      <c r="AG345" s="147" t="s">
        <v>401</v>
      </c>
      <c r="AH345" s="147"/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1" x14ac:dyDescent="0.2">
      <c r="A346" s="175">
        <v>81</v>
      </c>
      <c r="B346" s="176" t="s">
        <v>402</v>
      </c>
      <c r="C346" s="189" t="s">
        <v>403</v>
      </c>
      <c r="D346" s="177" t="s">
        <v>381</v>
      </c>
      <c r="E346" s="178">
        <v>1</v>
      </c>
      <c r="F346" s="179"/>
      <c r="G346" s="180">
        <f>ROUND(E346*F346,2)</f>
        <v>0</v>
      </c>
      <c r="H346" s="158"/>
      <c r="I346" s="157">
        <f>ROUND(E346*H346,2)</f>
        <v>0</v>
      </c>
      <c r="J346" s="158"/>
      <c r="K346" s="157">
        <f>ROUND(E346*J346,2)</f>
        <v>0</v>
      </c>
      <c r="L346" s="157">
        <v>21</v>
      </c>
      <c r="M346" s="157">
        <f>G346*(1+L346/100)</f>
        <v>0</v>
      </c>
      <c r="N346" s="156">
        <v>0</v>
      </c>
      <c r="O346" s="156">
        <f>ROUND(E346*N346,2)</f>
        <v>0</v>
      </c>
      <c r="P346" s="156">
        <v>0</v>
      </c>
      <c r="Q346" s="156">
        <f>ROUND(E346*P346,2)</f>
        <v>0</v>
      </c>
      <c r="R346" s="157"/>
      <c r="S346" s="157" t="s">
        <v>167</v>
      </c>
      <c r="T346" s="157" t="s">
        <v>126</v>
      </c>
      <c r="U346" s="157">
        <v>0</v>
      </c>
      <c r="V346" s="157">
        <f>ROUND(E346*U346,2)</f>
        <v>0</v>
      </c>
      <c r="W346" s="157"/>
      <c r="X346" s="157" t="s">
        <v>382</v>
      </c>
      <c r="Y346" s="157" t="s">
        <v>128</v>
      </c>
      <c r="Z346" s="147"/>
      <c r="AA346" s="147"/>
      <c r="AB346" s="147"/>
      <c r="AC346" s="147"/>
      <c r="AD346" s="147"/>
      <c r="AE346" s="147"/>
      <c r="AF346" s="147"/>
      <c r="AG346" s="147" t="s">
        <v>401</v>
      </c>
      <c r="AH346" s="147"/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ht="22.5" outlineLevel="2" x14ac:dyDescent="0.2">
      <c r="A347" s="154"/>
      <c r="B347" s="155"/>
      <c r="C347" s="254" t="s">
        <v>404</v>
      </c>
      <c r="D347" s="255"/>
      <c r="E347" s="255"/>
      <c r="F347" s="255"/>
      <c r="G347" s="255"/>
      <c r="H347" s="157"/>
      <c r="I347" s="157"/>
      <c r="J347" s="157"/>
      <c r="K347" s="157"/>
      <c r="L347" s="157"/>
      <c r="M347" s="157"/>
      <c r="N347" s="156"/>
      <c r="O347" s="156"/>
      <c r="P347" s="156"/>
      <c r="Q347" s="156"/>
      <c r="R347" s="157"/>
      <c r="S347" s="157"/>
      <c r="T347" s="157"/>
      <c r="U347" s="157"/>
      <c r="V347" s="157"/>
      <c r="W347" s="157"/>
      <c r="X347" s="157"/>
      <c r="Y347" s="157"/>
      <c r="Z347" s="147"/>
      <c r="AA347" s="147"/>
      <c r="AB347" s="147"/>
      <c r="AC347" s="147"/>
      <c r="AD347" s="147"/>
      <c r="AE347" s="147"/>
      <c r="AF347" s="147"/>
      <c r="AG347" s="147" t="s">
        <v>131</v>
      </c>
      <c r="AH347" s="147"/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87" t="str">
        <f>C347</f>
        <v>Náklady na vyhotovení dokumentace skutečného provedení stavby a její předání objednateli v požadované formě a požadovaném počtu.</v>
      </c>
      <c r="BB347" s="147"/>
      <c r="BC347" s="147"/>
      <c r="BD347" s="147"/>
      <c r="BE347" s="147"/>
      <c r="BF347" s="147"/>
      <c r="BG347" s="147"/>
      <c r="BH347" s="147"/>
    </row>
    <row r="348" spans="1:60" x14ac:dyDescent="0.2">
      <c r="A348" s="3"/>
      <c r="B348" s="4"/>
      <c r="C348" s="194"/>
      <c r="D348" s="6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AE348">
        <v>12</v>
      </c>
      <c r="AF348">
        <v>21</v>
      </c>
      <c r="AG348" t="s">
        <v>106</v>
      </c>
    </row>
    <row r="349" spans="1:60" x14ac:dyDescent="0.2">
      <c r="A349" s="150"/>
      <c r="B349" s="151" t="s">
        <v>31</v>
      </c>
      <c r="C349" s="195"/>
      <c r="D349" s="152"/>
      <c r="E349" s="153"/>
      <c r="F349" s="153"/>
      <c r="G349" s="174">
        <f>G8+G60+G118+G134+G138+G144+G150+G189+G191+G198+G200+G207+G222+G243+G263+G269+G321+G323+G331+G344</f>
        <v>0</v>
      </c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AE349">
        <f>SUMIF(L7:L347,AE348,G7:G347)</f>
        <v>0</v>
      </c>
      <c r="AF349">
        <f>SUMIF(L7:L347,AF348,G7:G347)</f>
        <v>0</v>
      </c>
      <c r="AG349" t="s">
        <v>405</v>
      </c>
    </row>
    <row r="350" spans="1:60" x14ac:dyDescent="0.2">
      <c r="A350" s="3"/>
      <c r="B350" s="4"/>
      <c r="C350" s="194"/>
      <c r="D350" s="6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1:60" x14ac:dyDescent="0.2">
      <c r="A351" s="3"/>
      <c r="B351" s="4"/>
      <c r="C351" s="194"/>
      <c r="D351" s="6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spans="1:60" x14ac:dyDescent="0.2">
      <c r="A352" s="265" t="s">
        <v>406</v>
      </c>
      <c r="B352" s="265"/>
      <c r="C352" s="266"/>
      <c r="D352" s="6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33" x14ac:dyDescent="0.2">
      <c r="A353" s="267"/>
      <c r="B353" s="268"/>
      <c r="C353" s="269"/>
      <c r="D353" s="268"/>
      <c r="E353" s="268"/>
      <c r="F353" s="268"/>
      <c r="G353" s="270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AG353" t="s">
        <v>407</v>
      </c>
    </row>
    <row r="354" spans="1:33" x14ac:dyDescent="0.2">
      <c r="A354" s="271"/>
      <c r="B354" s="272"/>
      <c r="C354" s="273"/>
      <c r="D354" s="272"/>
      <c r="E354" s="272"/>
      <c r="F354" s="272"/>
      <c r="G354" s="274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spans="1:33" x14ac:dyDescent="0.2">
      <c r="A355" s="271"/>
      <c r="B355" s="272"/>
      <c r="C355" s="273"/>
      <c r="D355" s="272"/>
      <c r="E355" s="272"/>
      <c r="F355" s="272"/>
      <c r="G355" s="274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spans="1:33" x14ac:dyDescent="0.2">
      <c r="A356" s="271"/>
      <c r="B356" s="272"/>
      <c r="C356" s="273"/>
      <c r="D356" s="272"/>
      <c r="E356" s="272"/>
      <c r="F356" s="272"/>
      <c r="G356" s="274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spans="1:33" x14ac:dyDescent="0.2">
      <c r="A357" s="275"/>
      <c r="B357" s="276"/>
      <c r="C357" s="277"/>
      <c r="D357" s="276"/>
      <c r="E357" s="276"/>
      <c r="F357" s="276"/>
      <c r="G357" s="278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spans="1:33" x14ac:dyDescent="0.2">
      <c r="A358" s="3"/>
      <c r="B358" s="4"/>
      <c r="C358" s="194"/>
      <c r="D358" s="6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spans="1:33" x14ac:dyDescent="0.2">
      <c r="C359" s="196"/>
      <c r="D359" s="10"/>
      <c r="AG359" t="s">
        <v>415</v>
      </c>
    </row>
    <row r="360" spans="1:33" x14ac:dyDescent="0.2">
      <c r="D360" s="10"/>
    </row>
    <row r="361" spans="1:33" x14ac:dyDescent="0.2">
      <c r="D361" s="10"/>
    </row>
    <row r="362" spans="1:33" x14ac:dyDescent="0.2">
      <c r="D362" s="10"/>
    </row>
    <row r="363" spans="1:33" x14ac:dyDescent="0.2">
      <c r="D363" s="10"/>
    </row>
    <row r="364" spans="1:33" x14ac:dyDescent="0.2">
      <c r="D364" s="10"/>
    </row>
    <row r="365" spans="1:33" x14ac:dyDescent="0.2">
      <c r="D365" s="10"/>
    </row>
    <row r="366" spans="1:33" x14ac:dyDescent="0.2">
      <c r="D366" s="10"/>
    </row>
    <row r="367" spans="1:33" x14ac:dyDescent="0.2">
      <c r="D367" s="10"/>
    </row>
    <row r="368" spans="1:33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4">
    <mergeCell ref="A353:G357"/>
    <mergeCell ref="C10:G10"/>
    <mergeCell ref="C13:G13"/>
    <mergeCell ref="C16:G16"/>
    <mergeCell ref="C19:G19"/>
    <mergeCell ref="A1:G1"/>
    <mergeCell ref="C2:G2"/>
    <mergeCell ref="C3:G3"/>
    <mergeCell ref="C4:G4"/>
    <mergeCell ref="A352:C352"/>
    <mergeCell ref="C45:G45"/>
    <mergeCell ref="C22:G22"/>
    <mergeCell ref="C26:G26"/>
    <mergeCell ref="C29:G29"/>
    <mergeCell ref="C32:G32"/>
    <mergeCell ref="C35:G35"/>
    <mergeCell ref="C38:G38"/>
    <mergeCell ref="C40:G40"/>
    <mergeCell ref="C41:G41"/>
    <mergeCell ref="C42:G42"/>
    <mergeCell ref="C43:G43"/>
    <mergeCell ref="C44:G44"/>
    <mergeCell ref="C237:G237"/>
    <mergeCell ref="C48:G48"/>
    <mergeCell ref="C50:G50"/>
    <mergeCell ref="C51:G51"/>
    <mergeCell ref="C52:G52"/>
    <mergeCell ref="C53:G53"/>
    <mergeCell ref="C54:G54"/>
    <mergeCell ref="C55:G55"/>
    <mergeCell ref="C56:G56"/>
    <mergeCell ref="C57:G57"/>
    <mergeCell ref="C58:G58"/>
    <mergeCell ref="C195:G195"/>
    <mergeCell ref="C339:G339"/>
    <mergeCell ref="C341:G341"/>
    <mergeCell ref="C343:G343"/>
    <mergeCell ref="C347:G347"/>
    <mergeCell ref="C245:G245"/>
    <mergeCell ref="C265:G265"/>
    <mergeCell ref="C326:G326"/>
    <mergeCell ref="C333:G333"/>
    <mergeCell ref="C335:G335"/>
    <mergeCell ref="C337:G337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Vlasta Vargová</cp:lastModifiedBy>
  <cp:lastPrinted>2019-03-19T12:27:02Z</cp:lastPrinted>
  <dcterms:created xsi:type="dcterms:W3CDTF">2009-04-08T07:15:50Z</dcterms:created>
  <dcterms:modified xsi:type="dcterms:W3CDTF">2024-09-23T08:10:00Z</dcterms:modified>
</cp:coreProperties>
</file>