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sharejih.mmo.cz\sharejih$\jih_users\koukalovama\Dokumenty\Markéta\2025\ZŠ 2025\ITI 2025\ZŘ\PD ZŠ Krestova 36a\ZŠ Krestova 36a - IT vybavení a pomůcky\"/>
    </mc:Choice>
  </mc:AlternateContent>
  <xr:revisionPtr revIDLastSave="0" documentId="13_ncr:1_{DA53545C-0DEF-4133-BEC2-9620CAF45C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Restova_ITaPomuck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I26" i="1" s="1"/>
  <c r="G26" i="1"/>
  <c r="H25" i="1"/>
  <c r="I25" i="1" s="1"/>
  <c r="G25" i="1"/>
  <c r="H24" i="1"/>
  <c r="I24" i="1" s="1"/>
  <c r="G24" i="1"/>
  <c r="H23" i="1"/>
  <c r="I23" i="1" s="1"/>
  <c r="G23" i="1"/>
  <c r="H22" i="1"/>
  <c r="I22" i="1" s="1"/>
  <c r="G22" i="1"/>
  <c r="H21" i="1"/>
  <c r="I21" i="1" s="1"/>
  <c r="G21" i="1"/>
  <c r="H20" i="1"/>
  <c r="I20" i="1" s="1"/>
  <c r="G20" i="1"/>
  <c r="H19" i="1"/>
  <c r="I19" i="1" s="1"/>
  <c r="G19" i="1"/>
  <c r="H18" i="1"/>
  <c r="I18" i="1" s="1"/>
  <c r="G18" i="1"/>
  <c r="H17" i="1"/>
  <c r="I17" i="1" s="1"/>
  <c r="G17" i="1"/>
  <c r="H16" i="1"/>
  <c r="I16" i="1" s="1"/>
  <c r="G16" i="1"/>
  <c r="H15" i="1"/>
  <c r="I15" i="1" s="1"/>
  <c r="G15" i="1"/>
  <c r="H14" i="1"/>
  <c r="I14" i="1" s="1"/>
  <c r="G14" i="1"/>
  <c r="H13" i="1"/>
  <c r="I13" i="1" s="1"/>
  <c r="G13" i="1"/>
  <c r="H12" i="1"/>
  <c r="I12" i="1" s="1"/>
  <c r="G12" i="1"/>
  <c r="H11" i="1"/>
  <c r="I11" i="1" s="1"/>
  <c r="G11" i="1"/>
  <c r="H10" i="1"/>
  <c r="I10" i="1" s="1"/>
  <c r="G10" i="1"/>
  <c r="H9" i="1"/>
  <c r="I9" i="1" s="1"/>
  <c r="G9" i="1"/>
  <c r="H8" i="1"/>
  <c r="I8" i="1" s="1"/>
  <c r="G8" i="1"/>
  <c r="H7" i="1"/>
  <c r="I7" i="1" s="1"/>
  <c r="G7" i="1"/>
  <c r="H6" i="1"/>
  <c r="I6" i="1" s="1"/>
  <c r="G6" i="1"/>
  <c r="H5" i="1"/>
  <c r="I5" i="1" s="1"/>
  <c r="G5" i="1"/>
  <c r="H4" i="1"/>
  <c r="I4" i="1" s="1"/>
  <c r="G4" i="1"/>
  <c r="I27" i="1" l="1"/>
  <c r="H27" i="1"/>
  <c r="C32" i="1" s="1"/>
  <c r="C34" i="1" s="1"/>
  <c r="C33" i="1" s="1"/>
</calcChain>
</file>

<file path=xl/sharedStrings.xml><?xml version="1.0" encoding="utf-8"?>
<sst xmlns="http://schemas.openxmlformats.org/spreadsheetml/2006/main" count="106" uniqueCount="65">
  <si>
    <t>CENOVÝ ROZPOČET - Pomůcky a  IT pro ZŠ Krestova</t>
  </si>
  <si>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</si>
  <si>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poř.č.</t>
  </si>
  <si>
    <t>Název položky</t>
  </si>
  <si>
    <t>Specifikace položky - minimální požadavky</t>
  </si>
  <si>
    <t>Jedn.</t>
  </si>
  <si>
    <t>Počet ks</t>
  </si>
  <si>
    <t>ks bez DPH</t>
  </si>
  <si>
    <t>ks vč.DPH</t>
  </si>
  <si>
    <t>Celkem bez DPH</t>
  </si>
  <si>
    <t>Celkem s DPH</t>
  </si>
  <si>
    <t>Název výrobce a PN produktu (případně jiná specifikace)</t>
  </si>
  <si>
    <t>počítač pro správu VR Brýlí</t>
  </si>
  <si>
    <t xml:space="preserve">Výkonné učitelské PC s monitorem pro práci s VR
PC typu minitower,tower,sff
operační systém 
výkon CPU min. 18000 bodu dle nezávislého testu https://www.cpubenchmark.net/cpu_list.php
pamět: min. 16GB DDR4
SSD: min. 512GB  
grafická karta výkon min. 19000 bodu dle nezávislého testu https://www.videocardbenchmark.net/gpu_list.php
konektory min. 5 x USB 3.X, audio, RJ45
Monitor 
úhlopříčka min. 27 palců 
rozlišení min. 3 840x2 160 
jas min. 300cd/m2
odezva max. 5 ms
konektoty kompatibilní s dodaným PC
set klávesnice + myš       </t>
  </si>
  <si>
    <t>ks</t>
  </si>
  <si>
    <t>Uchazeč doplní název výrobce a PN produktu (případně jiné specifikace)</t>
  </si>
  <si>
    <t>VR Brýle</t>
  </si>
  <si>
    <t>humanoidní robot</t>
  </si>
  <si>
    <t>školení v oblati využití VR</t>
  </si>
  <si>
    <t>zaškolení v oblasti využití VR - min 8h. Použití VR ve výuce, tvroba modelů, tvorba výukových materiálů,</t>
  </si>
  <si>
    <t>3D tiskárna</t>
  </si>
  <si>
    <t>silikonové obaly na VR brýle</t>
  </si>
  <si>
    <t xml:space="preserve">Mikroskop </t>
  </si>
  <si>
    <t>Bezdrátový senzor kyslíku umožňuje měřit koncentraci plynného kyslíku, vlhkost a teplotu vzduchu. Připojení min.  Bluetooth a USB; rozsah 0-100% koncentrace plynného kyslíku;</t>
  </si>
  <si>
    <t xml:space="preserve">Resustitační sada dítě </t>
  </si>
  <si>
    <t>Chytrá váha s měřením tuku</t>
  </si>
  <si>
    <t xml:space="preserve"> Senzor pro měření etanolu v plynné formě v maximální koncentraci 3 %. Přesnost min.  20 % z měřené hodnoty</t>
  </si>
  <si>
    <t>Tablety- min. 10,2" dotykový displej,rozlišení kamer min.-8 MP a 12 MP kamera,min. 64GB úložiště, Stereo reproduktory, Wi-Fi min. pásmo 802.11ac, Výdrž baterie až 10 hodin</t>
  </si>
  <si>
    <t>kufr pro přenos tabletů</t>
  </si>
  <si>
    <t>software</t>
  </si>
  <si>
    <t>Kancelářský balík pro tablety</t>
  </si>
  <si>
    <t>příslušenství</t>
  </si>
  <si>
    <t>Obal a dotykové pero kompatibilní s výše uvedenými tablety</t>
  </si>
  <si>
    <t>MDM pro správu</t>
  </si>
  <si>
    <t>Software pro hromadnou správu tabletů, managmenet restrikcí, hromadné instalace, hromadné tvoření účtů.</t>
  </si>
  <si>
    <t xml:space="preserve">Konektivita učebny </t>
  </si>
  <si>
    <t>Konektivita učebny - zapojení, Lan síť</t>
  </si>
  <si>
    <t>SOUHRN:</t>
  </si>
  <si>
    <t>UCHAZEČ VYPLNÍ POUZE ŽLUTĚ PODBARVENÁ POLE!!</t>
  </si>
  <si>
    <t>SHRNUTÍ POMŮCKY</t>
  </si>
  <si>
    <t>Cena celkem bez DPH</t>
  </si>
  <si>
    <t>DPH 21 %</t>
  </si>
  <si>
    <t>Cena celkem s DPH</t>
  </si>
  <si>
    <t>Licence je platná pro databázi min. 999 osob. Min. 5 let bezplatný maintanence. Databáze musí obsahovat vzdělávací 3D modely pro výuku cizích jazyků, přírodních věd, dějepisu, zeměpisu a technických předmětů pro základní školy a střední školy. Je požadováno minimálně 50 vizualizací (3Dmodel, 360°model nebo panoramatická fotografie) učiva pro výuku každého z uvedených předmětů. Databáze musí obsahovat vzdělávací 3D modely pro výuku dalších vzdělávacích oblastí pro základní školy.
Databáze výukových materiálů pro práci v prostředí interaktivních zařízení. Databáze testů musí být plně kompatibilní s nabídnutými virtuálními brýlemi. Možnost práce s rozšířenou realitou, která bude obsahovat 3D animace. Simulace skutečného nebo fiktivního prostředí a interakce v něm. Možnost kombinace se všemi operačními systémy (Windows, Android, iOS) a speciálními VR brýlemi .  Možnost se s VR headsetem pohybovat v celém prostředí e-learningového portálu. Možnost manipulace s 3D modelem, zobrazení popisků, změna jazyku a práce na konkrétních úkolech. Sdílení promítaného obsahu s jinými žáky nebo pedagogy. 
Učitelské rozhraní
Učitelské rozhraní musí umožňovat plný přístup k úkolům, testům a událostem spojeným s výukou. Systém musí umožňovat zobrazení všech dostupných úkolů a testů, včetně možnosti jejich editace a správy. Události musí být spravovatelné s možností nastavení začátku, konce a typu události (třídní oznámení, oznámení k předmětům, celoškolní oznámení), včetně názvu.
Možnost vytváření tříd zahrnuje funkce pro definici symbolu třídy, rok počátku a ukončení studia, a přidání popisu třídy. Třídy musí být spravovatelné s možností vytvářet třídní události, přikládat dokumenty a zobrazit přehled studentů. Učitel musí mít možnost spravovat předměty, včetně zadání názvu, přiřazení ikony, zobrazení přehledu a tvorby úkolů a testů. Úkoly a testy musí umožňovat definici názvu, počátku, konce, typu, přikládání dokumentů a možnost požadovat dokumenty od studentů. Rovněž musí být možné upravovat, mazat nebo spravovat obsah předmětů, včetně dokumentů a osnov. Kalendář musí zobrazovat veškeré vytvořené události spojené s výukou.
Funkce přímého odkazu přes ikonu na modelovací nástroj pro vytváření 3D návrhů z 2D kreslení, zaměřený na přípravu modelů pro 3D tisk. Uživatelé mohou skicovat nebo importovat obrázky a následně je upravovat do 3D podoby. Možný export do min. *.stl, *.obj, *.gcode
Virtuální realita musí nabízet možnost zobrazení 360° panoramatických fotografií a 3D modelů, s možností nahrání vlastního obsahu. Osnovy musí být dostupné pro zobrazení všech vytvořených osnov.
Žákovské rozhraní
Žákovské rozhraní musí umožňovat přístup k úkolům, testům a událostem spojeným s výukou. Studenti musí mít možnost zobrazit přehled třídy, třídní události, dokumenty a seznam studentů. Přehled předmětu, ve kterém je student zařazen, musí být zobrazen včetně událostí, úkolů a testů. Úkoly a testy musí umožňovat zobrazení názvu, počátku, odevzdání a typu, stejně jako zobrazení a přikládání dokumentů.
Technické požadavky
E-learningový portál musí být instalovatelný jak na fyzický server školy, tak na virtuální server. Systém musí umožňovat import uživatelů z existujícího školního systému Bakaláři. Je požadovaná kompletní česká lokalizace. Je nutné aby veškeré požadované funkce byly přístupné z jedné internetové domény. Doména elearningového portálu musí být unikátní a vytvořená přímo pro účely školy v rámci dodávky</t>
  </si>
  <si>
    <t xml:space="preserve">Výukový software pro přírodní vědy - školní multilicence.
software s výukovým obsahem pro interaktivní učebny přírodních věd v českém jazyce založený na moderních zobrazovacích metodách, jako jsou 3D modely, hluboké zoomy (mikroskopické zoomy),
animace, videa a rozšířená realita. Obsah zahrnuje minimálně tyto knihovny pokrývající tematicky učivo : biologie člověka, biologie rostlin, biologie zvířat, chemie, fyzika, geometrie, geologie, paleontologie Obsah každé jednotlivé knihovny čítá minimálně 150 položek (tematických jednotek, které jsou zpracované moderními zobrazovacími metodami).                                                                                                                             </t>
  </si>
  <si>
    <t xml:space="preserve">3D tiskárna (stavebnice), rozměry min. 240x200x210mm, Průměr filametu min 1,75mm, Výška vrstvy 0,05-0,30 mm, Extruder, Podporované materiály min.: PLA, PETG, ABS, ASA, Flex, HIPS, PA, PVA, PC, PP, CPE, PVB, NGEN, kompozitní filamenty, </t>
  </si>
  <si>
    <t>videomikroskop s integrovanou kamerou do hlavice mikroskopu; širokoúhlý N-WF 10x/20 mm (2 ks), dioptrické doostřování obou okulárů ±5 D, gumové očnice; Zvětšení v min rozsahu: 40x až 1000x;</t>
  </si>
  <si>
    <t>licence digitální knihovny (e-learningu)</t>
  </si>
  <si>
    <t>přenosný kufr pro tablety, umožňující napájet všechny tabelty, zamykatelny. Uskladnění min. 13 tabletů</t>
  </si>
  <si>
    <t>digitální diagnostická, nosnost  až 150 kg, měření tuku, měření svalů a uložení dat, materiál desky plast, přesnost měření min. 100 g,</t>
  </si>
  <si>
    <t xml:space="preserve">Balíček pomůcek „Fyzikální sada: Základy mechaniky“  pro provádění následujících experimentů: Průměrná a aktuální rychlost; Grafický záznam pohybu; Grafy rychlosti; Práce a kinetická energie; Newtonův druhý zákon; Koeficienty tření; Hybnost a impuls síly; Periodický pohyb závaží na pružině; </t>
  </si>
  <si>
    <t>Sada s témeatem Biologie: Sada obsahuje min.: Bezdrátové senzory teploty, CO2, O2, krevního tlaku, EKG a bezdrátový senzor počasí s anemometrem a GPS. Součástí sady je USB s 46 žákovskými úlohami, tištěná metodika úloh a licence software . Úložný box.</t>
  </si>
  <si>
    <t>Sada pro nácvik kardiopulmonální resuscitace pomocí min. 3 velikostí figurín. Sada obsahuje min. 1 figurínu standard, 1x Junior a 1x miminko. Dodáváno v v transportním kufru.</t>
  </si>
  <si>
    <t>Balíček pomůcek „Fyzikální sada: Optika“ j; bsahuje základní nabídku optických prvků a lze provádět experimenty min: Sférický zrcadlový odraz; Snellův zákon; Ohnisková vzdálenost čočky; Zdánlivé a skutečné obrazy; Dalekohled a mikroskop; Stíny</t>
  </si>
  <si>
    <t xml:space="preserve">Interaktivni projektor:
Barevný světelný výstup: min.4.000 lumenů - v souladu s normou IDMS15.4
Bílý světelný výstup: min. 4.000 lumenů-  s normou  ISO 21118:2020
Rozlišení: min 1080p
Poměr stran obrazu: 16 : 9
Kontrastní poměr: min. 2.400.000 : 1
Zdroj světla: Laser
Zdroj světla: min.20.000 Hodiny
Korekce lichoběžníku: Manuální vertikální: ± 3 °, Manuální horizontální ± 3 °
Editace videa: 10 bitů
2D vertikální obnovovací frekvence: 192 Hz - 240 Hz
Pylonový pojezd s křídly (BBBBB)
Dotyková jednotka pro výše uvedený projektor. Plně kompatibilní. Dotyk perem i prstem, rameno, zapojení, instalace
</t>
  </si>
  <si>
    <t>Interaktivní set laserový</t>
  </si>
  <si>
    <t>Měčící sada  -Biologie</t>
  </si>
  <si>
    <t>Senzor Kyslík bezdrát plynného O2</t>
  </si>
  <si>
    <t>Sada - mechanika základy</t>
  </si>
  <si>
    <t>Sada světlo barvy a optika</t>
  </si>
  <si>
    <t>VR brýle samostatně fungující, celkové rozlišení min. 4K  - 3664 × 1920 px (na jedno oko min. QHD 1832 × 1920 px), frekvence min. 120 Hz, připojení přes Wi-Fi a USB-C, 2x ovladač součástí balení, mikrofon, sluchátka, 256 GB</t>
  </si>
  <si>
    <t>Plně programovatelný Interaktivní robot s podporou AI,min.  2x kamera s rozlišením min. 5 MP, hmatové senzory, senzory polohy, 4 všesměrové mikrofony, 8 rezistorů citlivých na sílu. Úplný přístup k SDK a API programovatelným zdrojům. Podpora programovacích jazyků Drag&amp;Drop, C++, Python, Java</t>
  </si>
  <si>
    <t xml:space="preserve">Senzor ethanol  </t>
  </si>
  <si>
    <t>tablety</t>
  </si>
  <si>
    <t>Software pro VR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</si>
</sst>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1" x14ac:knownFonts="1">
    <font>
      <sz val="11"/>
      <color indexed="8"/>
      <name val="Calibri"/>
    </font>
    <font>
      <b/>
      <sz val="20"/>
      <color indexed="8"/>
      <name val="Calibri"/>
    </font>
    <font>
      <b/>
      <sz val="18"/>
      <color indexed="8"/>
      <name val="Calibri"/>
    </font>
    <font>
      <sz val="10"/>
      <color indexed="8"/>
      <name val="Arial"/>
    </font>
    <font>
      <b/>
      <sz val="10"/>
      <color indexed="8"/>
      <name val="Verdana"/>
    </font>
    <font>
      <sz val="10"/>
      <color indexed="8"/>
      <name val="Calibri"/>
    </font>
    <font>
      <b/>
      <sz val="10"/>
      <color indexed="8"/>
      <name val="Calibri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8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59">
    <xf numFmtId="0" fontId="0" fillId="0" borderId="0" xfId="0"/>
    <xf numFmtId="0" fontId="0" fillId="0" borderId="0" xfId="0" applyNumberFormat="1"/>
    <xf numFmtId="0" fontId="0" fillId="0" borderId="2" xfId="0" applyBorder="1"/>
    <xf numFmtId="0" fontId="0" fillId="0" borderId="3" xfId="0" applyBorder="1"/>
    <xf numFmtId="49" fontId="3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/>
    </xf>
    <xf numFmtId="49" fontId="5" fillId="4" borderId="6" xfId="0" applyNumberFormat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49" fontId="3" fillId="8" borderId="6" xfId="0" applyNumberFormat="1" applyFont="1" applyFill="1" applyBorder="1" applyAlignment="1">
      <alignment horizontal="center" vertical="center"/>
    </xf>
    <xf numFmtId="164" fontId="3" fillId="8" borderId="6" xfId="0" applyNumberFormat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5" fillId="0" borderId="14" xfId="0" applyFont="1" applyBorder="1"/>
    <xf numFmtId="0" fontId="5" fillId="6" borderId="15" xfId="0" applyFont="1" applyFill="1" applyBorder="1"/>
    <xf numFmtId="49" fontId="6" fillId="6" borderId="15" xfId="0" applyNumberFormat="1" applyFont="1" applyFill="1" applyBorder="1" applyAlignment="1">
      <alignment horizontal="center"/>
    </xf>
    <xf numFmtId="0" fontId="5" fillId="0" borderId="5" xfId="0" applyFont="1" applyBorder="1"/>
    <xf numFmtId="0" fontId="5" fillId="0" borderId="4" xfId="0" applyFont="1" applyBorder="1"/>
    <xf numFmtId="0" fontId="5" fillId="0" borderId="16" xfId="0" applyFont="1" applyBorder="1"/>
    <xf numFmtId="0" fontId="0" fillId="0" borderId="17" xfId="0" applyBorder="1"/>
    <xf numFmtId="0" fontId="5" fillId="0" borderId="21" xfId="0" applyFont="1" applyBorder="1"/>
    <xf numFmtId="0" fontId="5" fillId="0" borderId="3" xfId="0" applyFont="1" applyBorder="1"/>
    <xf numFmtId="49" fontId="6" fillId="4" borderId="6" xfId="0" applyNumberFormat="1" applyFont="1" applyFill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/>
    </xf>
    <xf numFmtId="49" fontId="8" fillId="5" borderId="6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horizontal="center" vertical="center"/>
    </xf>
    <xf numFmtId="164" fontId="8" fillId="3" borderId="6" xfId="0" applyNumberFormat="1" applyFont="1" applyFill="1" applyBorder="1" applyAlignment="1">
      <alignment horizontal="center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8" fillId="5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vertical="center" wrapText="1"/>
    </xf>
    <xf numFmtId="49" fontId="8" fillId="3" borderId="6" xfId="0" applyNumberFormat="1" applyFont="1" applyFill="1" applyBorder="1" applyAlignment="1">
      <alignment horizontal="center" vertical="center"/>
    </xf>
    <xf numFmtId="0" fontId="8" fillId="3" borderId="6" xfId="0" applyNumberFormat="1" applyFont="1" applyFill="1" applyBorder="1" applyAlignment="1">
      <alignment horizontal="center" vertical="center"/>
    </xf>
    <xf numFmtId="164" fontId="8" fillId="6" borderId="6" xfId="0" applyNumberFormat="1" applyFont="1" applyFill="1" applyBorder="1" applyAlignment="1">
      <alignment horizontal="center" vertical="center"/>
    </xf>
    <xf numFmtId="0" fontId="8" fillId="10" borderId="23" xfId="0" applyFont="1" applyFill="1" applyBorder="1" applyAlignment="1">
      <alignment horizontal="center" vertical="center"/>
    </xf>
    <xf numFmtId="0" fontId="10" fillId="10" borderId="23" xfId="0" applyFont="1" applyFill="1" applyBorder="1" applyAlignment="1">
      <alignment wrapText="1"/>
    </xf>
    <xf numFmtId="0" fontId="7" fillId="10" borderId="6" xfId="0" applyFont="1" applyFill="1" applyBorder="1" applyAlignment="1">
      <alignment vertical="center" wrapText="1"/>
    </xf>
    <xf numFmtId="0" fontId="10" fillId="10" borderId="24" xfId="0" applyFont="1" applyFill="1" applyBorder="1" applyAlignment="1">
      <alignment vertical="center" wrapText="1"/>
    </xf>
    <xf numFmtId="49" fontId="10" fillId="10" borderId="7" xfId="0" applyNumberFormat="1" applyFont="1" applyFill="1" applyBorder="1" applyAlignment="1">
      <alignment vertical="center" wrapText="1"/>
    </xf>
    <xf numFmtId="49" fontId="7" fillId="10" borderId="7" xfId="0" applyNumberFormat="1" applyFont="1" applyFill="1" applyBorder="1" applyAlignment="1">
      <alignment vertical="center" wrapText="1"/>
    </xf>
    <xf numFmtId="0" fontId="10" fillId="10" borderId="25" xfId="0" applyFont="1" applyFill="1" applyBorder="1" applyAlignment="1">
      <alignment vertical="center" wrapText="1"/>
    </xf>
    <xf numFmtId="49" fontId="10" fillId="10" borderId="26" xfId="0" applyNumberFormat="1" applyFont="1" applyFill="1" applyBorder="1" applyAlignment="1">
      <alignment vertical="center" wrapText="1"/>
    </xf>
    <xf numFmtId="0" fontId="10" fillId="10" borderId="7" xfId="0" applyFont="1" applyFill="1" applyBorder="1" applyAlignment="1">
      <alignment vertical="center" wrapText="1"/>
    </xf>
    <xf numFmtId="49" fontId="10" fillId="10" borderId="8" xfId="0" applyNumberFormat="1" applyFont="1" applyFill="1" applyBorder="1" applyAlignment="1">
      <alignment vertical="center" wrapText="1"/>
    </xf>
    <xf numFmtId="49" fontId="10" fillId="10" borderId="6" xfId="0" applyNumberFormat="1" applyFont="1" applyFill="1" applyBorder="1" applyAlignment="1">
      <alignment vertical="center"/>
    </xf>
    <xf numFmtId="0" fontId="10" fillId="10" borderId="23" xfId="0" applyFont="1" applyFill="1" applyBorder="1" applyAlignment="1">
      <alignment vertical="center" wrapText="1"/>
    </xf>
    <xf numFmtId="0" fontId="10" fillId="10" borderId="23" xfId="0" applyFont="1" applyFill="1" applyBorder="1" applyAlignment="1">
      <alignment vertical="center"/>
    </xf>
    <xf numFmtId="164" fontId="6" fillId="9" borderId="18" xfId="0" applyNumberFormat="1" applyFont="1" applyFill="1" applyBorder="1"/>
    <xf numFmtId="0" fontId="0" fillId="0" borderId="22" xfId="0" applyBorder="1"/>
    <xf numFmtId="49" fontId="1" fillId="2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49" fontId="2" fillId="3" borderId="4" xfId="0" applyNumberFormat="1" applyFont="1" applyFill="1" applyBorder="1" applyAlignment="1">
      <alignment horizontal="center" vertical="center" wrapText="1"/>
    </xf>
    <xf numFmtId="0" fontId="0" fillId="0" borderId="5" xfId="0" applyBorder="1"/>
    <xf numFmtId="49" fontId="6" fillId="4" borderId="18" xfId="0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20" xfId="0" applyBorder="1"/>
  </cellXfs>
  <cellStyles count="1">
    <cellStyle name="Normální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4B084"/>
      <rgbColor rgb="FFAAAAAA"/>
      <rgbColor rgb="FFFFFFFF"/>
      <rgbColor rgb="FFF4B083"/>
      <rgbColor rgb="FFFF0000"/>
      <rgbColor rgb="FFE2EFD9"/>
      <rgbColor rgb="FFFFFF00"/>
      <rgbColor rgb="FFF19D64"/>
      <rgbColor rgb="FFED7D31"/>
      <rgbColor rgb="FF0563C1"/>
      <rgbColor rgb="FFD8D8D8"/>
      <rgbColor rgb="FFFFCC00"/>
      <rgbColor rgb="FFFBE4D5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asco.cz/senzory-a-cidla/13-sady/286-fyzikalni-sada-optik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showGridLines="0" tabSelected="1" workbookViewId="0">
      <selection activeCell="C4" sqref="C4"/>
    </sheetView>
  </sheetViews>
  <sheetFormatPr defaultColWidth="14.42578125" defaultRowHeight="15" customHeight="1" x14ac:dyDescent="0.25"/>
  <cols>
    <col min="1" max="1" width="8" style="1" customWidth="1"/>
    <col min="2" max="2" width="53.42578125" style="1" customWidth="1"/>
    <col min="3" max="3" width="109" style="1" customWidth="1"/>
    <col min="4" max="4" width="8" style="1" customWidth="1"/>
    <col min="5" max="5" width="15.85546875" style="1" customWidth="1"/>
    <col min="6" max="7" width="14.7109375" style="1" customWidth="1"/>
    <col min="8" max="9" width="16.28515625" style="1" customWidth="1"/>
    <col min="10" max="10" width="26.7109375" style="1" customWidth="1"/>
    <col min="11" max="11" width="14.42578125" style="1" customWidth="1"/>
    <col min="12" max="16384" width="14.42578125" style="1"/>
  </cols>
  <sheetData>
    <row r="1" spans="1:10" ht="26.25" customHeight="1" x14ac:dyDescent="0.25">
      <c r="A1" s="51" t="s">
        <v>0</v>
      </c>
      <c r="B1" s="52"/>
      <c r="C1" s="53"/>
      <c r="D1" s="53"/>
      <c r="E1" s="53"/>
      <c r="F1" s="53"/>
      <c r="G1" s="53"/>
      <c r="H1" s="53"/>
      <c r="I1" s="53"/>
      <c r="J1" s="53"/>
    </row>
    <row r="2" spans="1:10" ht="105" customHeight="1" x14ac:dyDescent="0.25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25.5" customHeight="1" x14ac:dyDescent="0.25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6" t="s">
        <v>11</v>
      </c>
    </row>
    <row r="4" spans="1:10" ht="191.25" x14ac:dyDescent="0.25">
      <c r="A4" s="7"/>
      <c r="B4" s="26" t="s">
        <v>12</v>
      </c>
      <c r="C4" s="32" t="s">
        <v>13</v>
      </c>
      <c r="D4" s="33" t="s">
        <v>14</v>
      </c>
      <c r="E4" s="34">
        <v>1</v>
      </c>
      <c r="F4" s="35">
        <v>0</v>
      </c>
      <c r="G4" s="28">
        <f t="shared" ref="G4:G26" si="0">F4*1.21</f>
        <v>0</v>
      </c>
      <c r="H4" s="28">
        <f t="shared" ref="H4:H26" si="1">F4*E4</f>
        <v>0</v>
      </c>
      <c r="I4" s="28">
        <f t="shared" ref="I4:I26" si="2">H4*1.21</f>
        <v>0</v>
      </c>
      <c r="J4" s="29" t="s">
        <v>15</v>
      </c>
    </row>
    <row r="5" spans="1:10" ht="409.6" x14ac:dyDescent="0.25">
      <c r="A5" s="7"/>
      <c r="B5" s="36" t="s">
        <v>47</v>
      </c>
      <c r="C5" s="37" t="s">
        <v>43</v>
      </c>
      <c r="D5" s="33" t="s">
        <v>14</v>
      </c>
      <c r="E5" s="34">
        <v>1</v>
      </c>
      <c r="F5" s="35">
        <v>0</v>
      </c>
      <c r="G5" s="28">
        <f t="shared" si="0"/>
        <v>0</v>
      </c>
      <c r="H5" s="28">
        <f t="shared" si="1"/>
        <v>0</v>
      </c>
      <c r="I5" s="28">
        <f t="shared" si="2"/>
        <v>0</v>
      </c>
      <c r="J5" s="29" t="s">
        <v>15</v>
      </c>
    </row>
    <row r="6" spans="1:10" ht="34.5" customHeight="1" x14ac:dyDescent="0.25">
      <c r="A6" s="7"/>
      <c r="B6" s="26" t="s">
        <v>16</v>
      </c>
      <c r="C6" s="37" t="s">
        <v>60</v>
      </c>
      <c r="D6" s="33" t="s">
        <v>14</v>
      </c>
      <c r="E6" s="34">
        <v>29</v>
      </c>
      <c r="F6" s="35">
        <v>0</v>
      </c>
      <c r="G6" s="28">
        <f t="shared" si="0"/>
        <v>0</v>
      </c>
      <c r="H6" s="28">
        <f t="shared" si="1"/>
        <v>0</v>
      </c>
      <c r="I6" s="28">
        <f t="shared" si="2"/>
        <v>0</v>
      </c>
      <c r="J6" s="29" t="s">
        <v>15</v>
      </c>
    </row>
    <row r="7" spans="1:10" ht="38.25" x14ac:dyDescent="0.25">
      <c r="A7" s="7"/>
      <c r="B7" s="26" t="s">
        <v>17</v>
      </c>
      <c r="C7" s="38" t="s">
        <v>61</v>
      </c>
      <c r="D7" s="33" t="s">
        <v>14</v>
      </c>
      <c r="E7" s="34">
        <v>1</v>
      </c>
      <c r="F7" s="35">
        <v>0</v>
      </c>
      <c r="G7" s="28">
        <f t="shared" si="0"/>
        <v>0</v>
      </c>
      <c r="H7" s="28">
        <f t="shared" si="1"/>
        <v>0</v>
      </c>
      <c r="I7" s="28">
        <f t="shared" si="2"/>
        <v>0</v>
      </c>
      <c r="J7" s="29" t="s">
        <v>15</v>
      </c>
    </row>
    <row r="8" spans="1:10" ht="78" customHeight="1" x14ac:dyDescent="0.25">
      <c r="A8" s="7"/>
      <c r="B8" s="26" t="s">
        <v>64</v>
      </c>
      <c r="C8" s="37" t="s">
        <v>44</v>
      </c>
      <c r="D8" s="33" t="s">
        <v>14</v>
      </c>
      <c r="E8" s="34">
        <v>1</v>
      </c>
      <c r="F8" s="35">
        <v>0</v>
      </c>
      <c r="G8" s="28">
        <f t="shared" si="0"/>
        <v>0</v>
      </c>
      <c r="H8" s="28">
        <f t="shared" si="1"/>
        <v>0</v>
      </c>
      <c r="I8" s="28">
        <f t="shared" si="2"/>
        <v>0</v>
      </c>
      <c r="J8" s="29" t="s">
        <v>15</v>
      </c>
    </row>
    <row r="9" spans="1:10" ht="38.25" customHeight="1" x14ac:dyDescent="0.25">
      <c r="A9" s="7"/>
      <c r="B9" s="26" t="s">
        <v>18</v>
      </c>
      <c r="C9" s="39" t="s">
        <v>19</v>
      </c>
      <c r="D9" s="33" t="s">
        <v>14</v>
      </c>
      <c r="E9" s="34">
        <v>1</v>
      </c>
      <c r="F9" s="35">
        <v>0</v>
      </c>
      <c r="G9" s="28">
        <f t="shared" si="0"/>
        <v>0</v>
      </c>
      <c r="H9" s="28">
        <f t="shared" si="1"/>
        <v>0</v>
      </c>
      <c r="I9" s="28">
        <f t="shared" si="2"/>
        <v>0</v>
      </c>
      <c r="J9" s="29" t="s">
        <v>15</v>
      </c>
    </row>
    <row r="10" spans="1:10" ht="38.25" x14ac:dyDescent="0.25">
      <c r="A10" s="7"/>
      <c r="B10" s="26" t="s">
        <v>20</v>
      </c>
      <c r="C10" s="37" t="s">
        <v>45</v>
      </c>
      <c r="D10" s="33" t="s">
        <v>14</v>
      </c>
      <c r="E10" s="34">
        <v>1</v>
      </c>
      <c r="F10" s="35">
        <v>0</v>
      </c>
      <c r="G10" s="28">
        <f t="shared" si="0"/>
        <v>0</v>
      </c>
      <c r="H10" s="28">
        <f t="shared" si="1"/>
        <v>0</v>
      </c>
      <c r="I10" s="28">
        <f t="shared" si="2"/>
        <v>0</v>
      </c>
      <c r="J10" s="29" t="s">
        <v>15</v>
      </c>
    </row>
    <row r="11" spans="1:10" ht="38.25" customHeight="1" x14ac:dyDescent="0.25">
      <c r="A11" s="7"/>
      <c r="B11" s="26" t="s">
        <v>21</v>
      </c>
      <c r="C11" s="40" t="s">
        <v>21</v>
      </c>
      <c r="D11" s="33" t="s">
        <v>14</v>
      </c>
      <c r="E11" s="34">
        <v>29</v>
      </c>
      <c r="F11" s="35">
        <v>0</v>
      </c>
      <c r="G11" s="28">
        <f t="shared" si="0"/>
        <v>0</v>
      </c>
      <c r="H11" s="28">
        <f t="shared" si="1"/>
        <v>0</v>
      </c>
      <c r="I11" s="28">
        <f t="shared" si="2"/>
        <v>0</v>
      </c>
      <c r="J11" s="29" t="s">
        <v>15</v>
      </c>
    </row>
    <row r="12" spans="1:10" ht="48" customHeight="1" x14ac:dyDescent="0.25">
      <c r="A12" s="7"/>
      <c r="B12" s="30" t="s">
        <v>55</v>
      </c>
      <c r="C12" s="41" t="s">
        <v>54</v>
      </c>
      <c r="D12" s="33" t="s">
        <v>14</v>
      </c>
      <c r="E12" s="34">
        <v>1</v>
      </c>
      <c r="F12" s="35">
        <v>0</v>
      </c>
      <c r="G12" s="28">
        <f t="shared" si="0"/>
        <v>0</v>
      </c>
      <c r="H12" s="28">
        <f t="shared" si="1"/>
        <v>0</v>
      </c>
      <c r="I12" s="28">
        <f t="shared" si="2"/>
        <v>0</v>
      </c>
      <c r="J12" s="29" t="s">
        <v>15</v>
      </c>
    </row>
    <row r="13" spans="1:10" ht="38.25" customHeight="1" x14ac:dyDescent="0.25">
      <c r="A13" s="7"/>
      <c r="B13" s="26" t="s">
        <v>22</v>
      </c>
      <c r="C13" s="40" t="s">
        <v>46</v>
      </c>
      <c r="D13" s="33" t="s">
        <v>14</v>
      </c>
      <c r="E13" s="34">
        <v>1</v>
      </c>
      <c r="F13" s="35">
        <v>0</v>
      </c>
      <c r="G13" s="28">
        <f t="shared" si="0"/>
        <v>0</v>
      </c>
      <c r="H13" s="28">
        <f t="shared" si="1"/>
        <v>0</v>
      </c>
      <c r="I13" s="28">
        <f t="shared" si="2"/>
        <v>0</v>
      </c>
      <c r="J13" s="29" t="s">
        <v>15</v>
      </c>
    </row>
    <row r="14" spans="1:10" ht="38.25" customHeight="1" x14ac:dyDescent="0.25">
      <c r="A14" s="7"/>
      <c r="B14" s="26" t="s">
        <v>56</v>
      </c>
      <c r="C14" s="42" t="s">
        <v>51</v>
      </c>
      <c r="D14" s="33" t="s">
        <v>14</v>
      </c>
      <c r="E14" s="34">
        <v>4</v>
      </c>
      <c r="F14" s="35">
        <v>0</v>
      </c>
      <c r="G14" s="28">
        <f t="shared" si="0"/>
        <v>0</v>
      </c>
      <c r="H14" s="28">
        <f t="shared" si="1"/>
        <v>0</v>
      </c>
      <c r="I14" s="28">
        <f t="shared" si="2"/>
        <v>0</v>
      </c>
      <c r="J14" s="29" t="s">
        <v>15</v>
      </c>
    </row>
    <row r="15" spans="1:10" ht="38.25" customHeight="1" x14ac:dyDescent="0.25">
      <c r="A15" s="7"/>
      <c r="B15" s="25" t="s">
        <v>57</v>
      </c>
      <c r="C15" s="43" t="s">
        <v>23</v>
      </c>
      <c r="D15" s="33" t="s">
        <v>14</v>
      </c>
      <c r="E15" s="34">
        <v>6</v>
      </c>
      <c r="F15" s="35">
        <v>0</v>
      </c>
      <c r="G15" s="28">
        <f t="shared" si="0"/>
        <v>0</v>
      </c>
      <c r="H15" s="28">
        <f t="shared" si="1"/>
        <v>0</v>
      </c>
      <c r="I15" s="28">
        <f t="shared" si="2"/>
        <v>0</v>
      </c>
      <c r="J15" s="29" t="s">
        <v>15</v>
      </c>
    </row>
    <row r="16" spans="1:10" ht="38.25" customHeight="1" x14ac:dyDescent="0.25">
      <c r="A16" s="7"/>
      <c r="B16" s="25" t="s">
        <v>58</v>
      </c>
      <c r="C16" s="44" t="s">
        <v>50</v>
      </c>
      <c r="D16" s="33" t="s">
        <v>14</v>
      </c>
      <c r="E16" s="34">
        <v>6</v>
      </c>
      <c r="F16" s="35">
        <v>0</v>
      </c>
      <c r="G16" s="28">
        <f t="shared" si="0"/>
        <v>0</v>
      </c>
      <c r="H16" s="28">
        <f t="shared" si="1"/>
        <v>0</v>
      </c>
      <c r="I16" s="28">
        <f t="shared" si="2"/>
        <v>0</v>
      </c>
      <c r="J16" s="29" t="s">
        <v>15</v>
      </c>
    </row>
    <row r="17" spans="1:10" ht="38.25" customHeight="1" x14ac:dyDescent="0.25">
      <c r="A17" s="7"/>
      <c r="B17" s="26" t="s">
        <v>24</v>
      </c>
      <c r="C17" s="40" t="s">
        <v>52</v>
      </c>
      <c r="D17" s="33" t="s">
        <v>14</v>
      </c>
      <c r="E17" s="34">
        <v>1</v>
      </c>
      <c r="F17" s="35">
        <v>0</v>
      </c>
      <c r="G17" s="28">
        <f t="shared" si="0"/>
        <v>0</v>
      </c>
      <c r="H17" s="28">
        <f t="shared" si="1"/>
        <v>0</v>
      </c>
      <c r="I17" s="28">
        <f t="shared" si="2"/>
        <v>0</v>
      </c>
      <c r="J17" s="29" t="s">
        <v>15</v>
      </c>
    </row>
    <row r="18" spans="1:10" ht="38.25" customHeight="1" x14ac:dyDescent="0.25">
      <c r="A18" s="7"/>
      <c r="B18" s="26" t="s">
        <v>25</v>
      </c>
      <c r="C18" s="44" t="s">
        <v>49</v>
      </c>
      <c r="D18" s="33" t="s">
        <v>14</v>
      </c>
      <c r="E18" s="34">
        <v>1</v>
      </c>
      <c r="F18" s="35">
        <v>0</v>
      </c>
      <c r="G18" s="28">
        <f t="shared" si="0"/>
        <v>0</v>
      </c>
      <c r="H18" s="28">
        <f t="shared" si="1"/>
        <v>0</v>
      </c>
      <c r="I18" s="28">
        <f t="shared" si="2"/>
        <v>0</v>
      </c>
      <c r="J18" s="29" t="s">
        <v>15</v>
      </c>
    </row>
    <row r="19" spans="1:10" ht="38.25" customHeight="1" x14ac:dyDescent="0.25">
      <c r="A19" s="7"/>
      <c r="B19" s="27" t="s">
        <v>59</v>
      </c>
      <c r="C19" s="45" t="s">
        <v>53</v>
      </c>
      <c r="D19" s="33" t="s">
        <v>14</v>
      </c>
      <c r="E19" s="34">
        <v>3</v>
      </c>
      <c r="F19" s="35">
        <v>0</v>
      </c>
      <c r="G19" s="28">
        <f t="shared" si="0"/>
        <v>0</v>
      </c>
      <c r="H19" s="28">
        <f t="shared" si="1"/>
        <v>0</v>
      </c>
      <c r="I19" s="28">
        <f t="shared" si="2"/>
        <v>0</v>
      </c>
      <c r="J19" s="29" t="s">
        <v>15</v>
      </c>
    </row>
    <row r="20" spans="1:10" ht="38.25" customHeight="1" x14ac:dyDescent="0.25">
      <c r="A20" s="7"/>
      <c r="B20" s="26" t="s">
        <v>62</v>
      </c>
      <c r="C20" s="46" t="s">
        <v>26</v>
      </c>
      <c r="D20" s="33" t="s">
        <v>14</v>
      </c>
      <c r="E20" s="34">
        <v>6</v>
      </c>
      <c r="F20" s="35">
        <v>0</v>
      </c>
      <c r="G20" s="28">
        <f t="shared" si="0"/>
        <v>0</v>
      </c>
      <c r="H20" s="28">
        <f t="shared" si="1"/>
        <v>0</v>
      </c>
      <c r="I20" s="28">
        <f t="shared" si="2"/>
        <v>0</v>
      </c>
      <c r="J20" s="29" t="s">
        <v>15</v>
      </c>
    </row>
    <row r="21" spans="1:10" ht="38.25" customHeight="1" x14ac:dyDescent="0.25">
      <c r="A21" s="7"/>
      <c r="B21" s="26" t="s">
        <v>63</v>
      </c>
      <c r="C21" s="47" t="s">
        <v>27</v>
      </c>
      <c r="D21" s="33" t="s">
        <v>14</v>
      </c>
      <c r="E21" s="34">
        <v>30</v>
      </c>
      <c r="F21" s="35">
        <v>0</v>
      </c>
      <c r="G21" s="28">
        <f t="shared" si="0"/>
        <v>0</v>
      </c>
      <c r="H21" s="28">
        <f t="shared" si="1"/>
        <v>0</v>
      </c>
      <c r="I21" s="28">
        <f t="shared" si="2"/>
        <v>0</v>
      </c>
      <c r="J21" s="29" t="s">
        <v>15</v>
      </c>
    </row>
    <row r="22" spans="1:10" ht="38.25" customHeight="1" x14ac:dyDescent="0.25">
      <c r="A22" s="7"/>
      <c r="B22" s="26" t="s">
        <v>28</v>
      </c>
      <c r="C22" s="48" t="s">
        <v>48</v>
      </c>
      <c r="D22" s="33" t="s">
        <v>14</v>
      </c>
      <c r="E22" s="34">
        <v>2</v>
      </c>
      <c r="F22" s="35">
        <v>0</v>
      </c>
      <c r="G22" s="28">
        <f t="shared" si="0"/>
        <v>0</v>
      </c>
      <c r="H22" s="28">
        <f t="shared" si="1"/>
        <v>0</v>
      </c>
      <c r="I22" s="28">
        <f t="shared" si="2"/>
        <v>0</v>
      </c>
      <c r="J22" s="29" t="s">
        <v>15</v>
      </c>
    </row>
    <row r="23" spans="1:10" ht="13.7" customHeight="1" x14ac:dyDescent="0.25">
      <c r="A23" s="7"/>
      <c r="B23" s="26" t="s">
        <v>29</v>
      </c>
      <c r="C23" s="48" t="s">
        <v>30</v>
      </c>
      <c r="D23" s="33" t="s">
        <v>14</v>
      </c>
      <c r="E23" s="34">
        <v>30</v>
      </c>
      <c r="F23" s="35">
        <v>0</v>
      </c>
      <c r="G23" s="28">
        <f t="shared" si="0"/>
        <v>0</v>
      </c>
      <c r="H23" s="28">
        <f t="shared" si="1"/>
        <v>0</v>
      </c>
      <c r="I23" s="28">
        <f t="shared" si="2"/>
        <v>0</v>
      </c>
      <c r="J23" s="31"/>
    </row>
    <row r="24" spans="1:10" ht="13.7" customHeight="1" x14ac:dyDescent="0.25">
      <c r="A24" s="7"/>
      <c r="B24" s="26" t="s">
        <v>31</v>
      </c>
      <c r="C24" s="48" t="s">
        <v>32</v>
      </c>
      <c r="D24" s="33" t="s">
        <v>14</v>
      </c>
      <c r="E24" s="34">
        <v>30</v>
      </c>
      <c r="F24" s="35">
        <v>0</v>
      </c>
      <c r="G24" s="28">
        <f t="shared" si="0"/>
        <v>0</v>
      </c>
      <c r="H24" s="28">
        <f t="shared" si="1"/>
        <v>0</v>
      </c>
      <c r="I24" s="28">
        <f t="shared" si="2"/>
        <v>0</v>
      </c>
      <c r="J24" s="31"/>
    </row>
    <row r="25" spans="1:10" ht="13.7" customHeight="1" x14ac:dyDescent="0.25">
      <c r="A25" s="7"/>
      <c r="B25" s="26" t="s">
        <v>33</v>
      </c>
      <c r="C25" s="48" t="s">
        <v>34</v>
      </c>
      <c r="D25" s="33" t="s">
        <v>14</v>
      </c>
      <c r="E25" s="34">
        <v>1</v>
      </c>
      <c r="F25" s="35">
        <v>0</v>
      </c>
      <c r="G25" s="28">
        <f t="shared" si="0"/>
        <v>0</v>
      </c>
      <c r="H25" s="28">
        <f t="shared" si="1"/>
        <v>0</v>
      </c>
      <c r="I25" s="28">
        <f t="shared" si="2"/>
        <v>0</v>
      </c>
      <c r="J25" s="31"/>
    </row>
    <row r="26" spans="1:10" ht="13.7" customHeight="1" x14ac:dyDescent="0.25">
      <c r="A26" s="7"/>
      <c r="B26" s="26" t="s">
        <v>35</v>
      </c>
      <c r="C26" s="48" t="s">
        <v>36</v>
      </c>
      <c r="D26" s="33" t="s">
        <v>14</v>
      </c>
      <c r="E26" s="34">
        <v>1</v>
      </c>
      <c r="F26" s="35">
        <v>0</v>
      </c>
      <c r="G26" s="28">
        <f t="shared" si="0"/>
        <v>0</v>
      </c>
      <c r="H26" s="28">
        <f t="shared" si="1"/>
        <v>0</v>
      </c>
      <c r="I26" s="28">
        <f t="shared" si="2"/>
        <v>0</v>
      </c>
      <c r="J26" s="31"/>
    </row>
    <row r="27" spans="1:10" ht="13.7" customHeight="1" x14ac:dyDescent="0.25">
      <c r="A27" s="8"/>
      <c r="B27" s="8"/>
      <c r="C27" s="8"/>
      <c r="D27" s="8"/>
      <c r="E27" s="8"/>
      <c r="F27" s="9"/>
      <c r="G27" s="10" t="s">
        <v>37</v>
      </c>
      <c r="H27" s="11">
        <f>SUM(H4:H26)</f>
        <v>0</v>
      </c>
      <c r="I27" s="11">
        <f>SUM(I4:I26)</f>
        <v>0</v>
      </c>
      <c r="J27" s="12"/>
    </row>
    <row r="28" spans="1:10" ht="13.5" customHeight="1" x14ac:dyDescent="0.25">
      <c r="A28" s="3"/>
      <c r="B28" s="3"/>
      <c r="C28" s="13"/>
      <c r="D28" s="13"/>
      <c r="E28" s="13"/>
      <c r="F28" s="13"/>
      <c r="G28" s="14"/>
      <c r="H28" s="8"/>
      <c r="I28" s="8"/>
      <c r="J28" s="3"/>
    </row>
    <row r="29" spans="1:10" ht="15.75" customHeight="1" x14ac:dyDescent="0.25">
      <c r="A29" s="3"/>
      <c r="B29" s="15"/>
      <c r="C29" s="16"/>
      <c r="D29" s="17" t="s">
        <v>38</v>
      </c>
      <c r="E29" s="16"/>
      <c r="F29" s="16"/>
      <c r="G29" s="16"/>
      <c r="H29" s="2"/>
      <c r="I29" s="3"/>
      <c r="J29" s="3"/>
    </row>
    <row r="30" spans="1:10" ht="15.75" customHeight="1" x14ac:dyDescent="0.25">
      <c r="A30" s="3"/>
      <c r="B30" s="18"/>
      <c r="C30" s="19"/>
      <c r="D30" s="19"/>
      <c r="E30" s="20"/>
      <c r="F30" s="20"/>
      <c r="G30" s="20"/>
      <c r="H30" s="3"/>
      <c r="I30" s="3"/>
      <c r="J30" s="3"/>
    </row>
    <row r="31" spans="1:10" ht="15.75" customHeight="1" x14ac:dyDescent="0.25">
      <c r="A31" s="21"/>
      <c r="B31" s="56" t="s">
        <v>39</v>
      </c>
      <c r="C31" s="57"/>
      <c r="D31" s="58"/>
      <c r="E31" s="22"/>
      <c r="F31" s="23"/>
      <c r="G31" s="23"/>
      <c r="H31" s="3"/>
      <c r="I31" s="3"/>
      <c r="J31" s="3"/>
    </row>
    <row r="32" spans="1:10" ht="15.75" customHeight="1" x14ac:dyDescent="0.25">
      <c r="A32" s="21"/>
      <c r="B32" s="24" t="s">
        <v>40</v>
      </c>
      <c r="C32" s="49">
        <f>H27</f>
        <v>0</v>
      </c>
      <c r="D32" s="50"/>
      <c r="E32" s="22"/>
      <c r="F32" s="23"/>
      <c r="G32" s="23"/>
      <c r="H32" s="3"/>
      <c r="I32" s="3"/>
      <c r="J32" s="3"/>
    </row>
    <row r="33" spans="1:10" ht="15.75" customHeight="1" x14ac:dyDescent="0.25">
      <c r="A33" s="21"/>
      <c r="B33" s="24" t="s">
        <v>41</v>
      </c>
      <c r="C33" s="49">
        <f>C34-C32</f>
        <v>0</v>
      </c>
      <c r="D33" s="50"/>
      <c r="E33" s="22"/>
      <c r="F33" s="23"/>
      <c r="G33" s="23"/>
      <c r="H33" s="3"/>
      <c r="I33" s="3"/>
      <c r="J33" s="3"/>
    </row>
    <row r="34" spans="1:10" ht="15.75" customHeight="1" x14ac:dyDescent="0.25">
      <c r="A34" s="21"/>
      <c r="B34" s="24" t="s">
        <v>42</v>
      </c>
      <c r="C34" s="49">
        <f>C32*1.21</f>
        <v>0</v>
      </c>
      <c r="D34" s="50"/>
      <c r="E34" s="22"/>
      <c r="F34" s="23"/>
      <c r="G34" s="23"/>
      <c r="H34" s="3"/>
      <c r="I34" s="3"/>
      <c r="J34" s="3"/>
    </row>
  </sheetData>
  <mergeCells count="6">
    <mergeCell ref="C34:D34"/>
    <mergeCell ref="A1:J1"/>
    <mergeCell ref="A2:J2"/>
    <mergeCell ref="B31:D31"/>
    <mergeCell ref="C32:D32"/>
    <mergeCell ref="C33:D33"/>
  </mergeCells>
  <conditionalFormatting sqref="G3:I3">
    <cfRule type="cellIs" dxfId="0" priority="1" stopIfTrue="1" operator="lessThan">
      <formula>0</formula>
    </cfRule>
  </conditionalFormatting>
  <hyperlinks>
    <hyperlink ref="B19" r:id="rId1" display="https://pasco.cz/senzory-a-cidla/13-sady/286-fyzikalni-sada-optika" xr:uid="{00000000-0004-0000-0000-000000000000}"/>
  </hyperlinks>
  <pageMargins left="0.7" right="0.7" top="0.78740200000000005" bottom="0.78740200000000005" header="0" footer="0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KRestova_ITaPomucky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Koukalová Markéta</dc:creator>
  <cp:lastModifiedBy>Koukalová Markéta</cp:lastModifiedBy>
  <dcterms:created xsi:type="dcterms:W3CDTF">2025-02-05T14:23:26Z</dcterms:created>
  <dcterms:modified xsi:type="dcterms:W3CDTF">2025-02-06T08:32:37Z</dcterms:modified>
</cp:coreProperties>
</file>