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av\Documents\práce 2014x\ostatní\Wampin\W92-2025 Bezbariérová koupelna\"/>
    </mc:Choice>
  </mc:AlternateContent>
  <xr:revisionPtr revIDLastSave="0" documentId="8_{68F2393D-C408-4CA9-ADC1-ADC19F2FC5F5}" xr6:coauthVersionLast="47" xr6:coauthVersionMax="47" xr10:uidLastSave="{00000000-0000-0000-0000-000000000000}"/>
  <bookViews>
    <workbookView xWindow="-103" yWindow="-103" windowWidth="22149" windowHeight="132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Pol'!$A$1:$Y$124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14" i="12"/>
  <c r="BA43" i="12"/>
  <c r="O8" i="12"/>
  <c r="Q8" i="12"/>
  <c r="V8" i="12"/>
  <c r="G9" i="12"/>
  <c r="G8" i="12" s="1"/>
  <c r="I9" i="12"/>
  <c r="I8" i="12" s="1"/>
  <c r="K9" i="12"/>
  <c r="K8" i="12" s="1"/>
  <c r="M9" i="12"/>
  <c r="M8" i="12" s="1"/>
  <c r="O9" i="12"/>
  <c r="Q9" i="12"/>
  <c r="V9" i="12"/>
  <c r="G12" i="12"/>
  <c r="M12" i="12" s="1"/>
  <c r="M11" i="12" s="1"/>
  <c r="I12" i="12"/>
  <c r="I11" i="12" s="1"/>
  <c r="K12" i="12"/>
  <c r="O12" i="12"/>
  <c r="Q12" i="12"/>
  <c r="V12" i="12"/>
  <c r="G13" i="12"/>
  <c r="I13" i="12"/>
  <c r="K13" i="12"/>
  <c r="K11" i="12" s="1"/>
  <c r="M13" i="12"/>
  <c r="O13" i="12"/>
  <c r="O11" i="12" s="1"/>
  <c r="Q13" i="12"/>
  <c r="Q11" i="12" s="1"/>
  <c r="V13" i="12"/>
  <c r="V11" i="12" s="1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I20" i="12"/>
  <c r="K20" i="12"/>
  <c r="G21" i="12"/>
  <c r="I21" i="12"/>
  <c r="K21" i="12"/>
  <c r="M21" i="12"/>
  <c r="O21" i="12"/>
  <c r="O20" i="12" s="1"/>
  <c r="Q21" i="12"/>
  <c r="Q20" i="12" s="1"/>
  <c r="V21" i="12"/>
  <c r="V20" i="12" s="1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G26" i="12"/>
  <c r="I26" i="12"/>
  <c r="K26" i="12"/>
  <c r="M26" i="12"/>
  <c r="O26" i="12"/>
  <c r="O25" i="12" s="1"/>
  <c r="Q26" i="12"/>
  <c r="Q25" i="12" s="1"/>
  <c r="V26" i="12"/>
  <c r="V25" i="12" s="1"/>
  <c r="G27" i="12"/>
  <c r="I27" i="12"/>
  <c r="G28" i="12"/>
  <c r="I28" i="12"/>
  <c r="K28" i="12"/>
  <c r="K27" i="12" s="1"/>
  <c r="M28" i="12"/>
  <c r="M27" i="12" s="1"/>
  <c r="O28" i="12"/>
  <c r="O27" i="12" s="1"/>
  <c r="Q28" i="12"/>
  <c r="Q27" i="12" s="1"/>
  <c r="V28" i="12"/>
  <c r="V27" i="12" s="1"/>
  <c r="G30" i="12"/>
  <c r="G29" i="12" s="1"/>
  <c r="I30" i="12"/>
  <c r="I29" i="12" s="1"/>
  <c r="K30" i="12"/>
  <c r="K29" i="12" s="1"/>
  <c r="M30" i="12"/>
  <c r="O30" i="12"/>
  <c r="O29" i="12" s="1"/>
  <c r="Q30" i="12"/>
  <c r="V30" i="12"/>
  <c r="G32" i="12"/>
  <c r="I32" i="12"/>
  <c r="K32" i="12"/>
  <c r="M32" i="12"/>
  <c r="O32" i="12"/>
  <c r="Q32" i="12"/>
  <c r="Q29" i="12" s="1"/>
  <c r="V32" i="12"/>
  <c r="V29" i="12" s="1"/>
  <c r="G33" i="12"/>
  <c r="M33" i="12" s="1"/>
  <c r="I33" i="12"/>
  <c r="K33" i="12"/>
  <c r="O33" i="12"/>
  <c r="Q33" i="12"/>
  <c r="V33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G38" i="12"/>
  <c r="I38" i="12"/>
  <c r="K38" i="12"/>
  <c r="M38" i="12"/>
  <c r="O38" i="12"/>
  <c r="Q38" i="12"/>
  <c r="V38" i="12"/>
  <c r="V37" i="12" s="1"/>
  <c r="K39" i="12"/>
  <c r="G40" i="12"/>
  <c r="I40" i="12"/>
  <c r="K40" i="12"/>
  <c r="M40" i="12"/>
  <c r="O40" i="12"/>
  <c r="O39" i="12" s="1"/>
  <c r="Q40" i="12"/>
  <c r="Q39" i="12" s="1"/>
  <c r="V40" i="12"/>
  <c r="V39" i="12" s="1"/>
  <c r="G41" i="12"/>
  <c r="G39" i="12" s="1"/>
  <c r="I41" i="12"/>
  <c r="I39" i="12" s="1"/>
  <c r="K41" i="12"/>
  <c r="O41" i="12"/>
  <c r="Q41" i="12"/>
  <c r="V41" i="12"/>
  <c r="G42" i="12"/>
  <c r="I42" i="12"/>
  <c r="K42" i="12"/>
  <c r="M42" i="12"/>
  <c r="O42" i="12"/>
  <c r="Q42" i="12"/>
  <c r="V42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G48" i="12"/>
  <c r="I48" i="12"/>
  <c r="K48" i="12"/>
  <c r="M48" i="12"/>
  <c r="O48" i="12"/>
  <c r="Q48" i="12"/>
  <c r="Q47" i="12" s="1"/>
  <c r="V48" i="12"/>
  <c r="V47" i="12" s="1"/>
  <c r="K49" i="12"/>
  <c r="G50" i="12"/>
  <c r="I50" i="12"/>
  <c r="K50" i="12"/>
  <c r="M50" i="12"/>
  <c r="O50" i="12"/>
  <c r="O49" i="12" s="1"/>
  <c r="Q50" i="12"/>
  <c r="Q49" i="12" s="1"/>
  <c r="V50" i="12"/>
  <c r="V49" i="12" s="1"/>
  <c r="G51" i="12"/>
  <c r="G49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I49" i="12" s="1"/>
  <c r="K56" i="12"/>
  <c r="O56" i="12"/>
  <c r="Q56" i="12"/>
  <c r="V56" i="12"/>
  <c r="G57" i="12"/>
  <c r="I57" i="12"/>
  <c r="K57" i="12"/>
  <c r="M57" i="12"/>
  <c r="O57" i="12"/>
  <c r="Q57" i="12"/>
  <c r="V57" i="12"/>
  <c r="Q58" i="12"/>
  <c r="V58" i="12"/>
  <c r="G59" i="12"/>
  <c r="G58" i="12" s="1"/>
  <c r="I59" i="12"/>
  <c r="I58" i="12" s="1"/>
  <c r="K59" i="12"/>
  <c r="K58" i="12" s="1"/>
  <c r="M59" i="12"/>
  <c r="M58" i="12" s="1"/>
  <c r="O59" i="12"/>
  <c r="O58" i="12" s="1"/>
  <c r="Q59" i="12"/>
  <c r="V59" i="12"/>
  <c r="G67" i="12"/>
  <c r="M67" i="12" s="1"/>
  <c r="I67" i="12"/>
  <c r="I66" i="12" s="1"/>
  <c r="K67" i="12"/>
  <c r="K66" i="12" s="1"/>
  <c r="O67" i="12"/>
  <c r="Q67" i="12"/>
  <c r="V67" i="12"/>
  <c r="G68" i="12"/>
  <c r="I68" i="12"/>
  <c r="K68" i="12"/>
  <c r="M68" i="12"/>
  <c r="O68" i="12"/>
  <c r="O66" i="12" s="1"/>
  <c r="Q68" i="12"/>
  <c r="Q66" i="12" s="1"/>
  <c r="V68" i="12"/>
  <c r="V66" i="12" s="1"/>
  <c r="G70" i="12"/>
  <c r="M70" i="12" s="1"/>
  <c r="I70" i="12"/>
  <c r="K70" i="12"/>
  <c r="O70" i="12"/>
  <c r="Q70" i="12"/>
  <c r="V70" i="12"/>
  <c r="O71" i="12"/>
  <c r="Q71" i="12"/>
  <c r="G72" i="12"/>
  <c r="I72" i="12"/>
  <c r="K72" i="12"/>
  <c r="M72" i="12"/>
  <c r="O72" i="12"/>
  <c r="Q72" i="12"/>
  <c r="V72" i="12"/>
  <c r="V71" i="12" s="1"/>
  <c r="G75" i="12"/>
  <c r="G71" i="12" s="1"/>
  <c r="I75" i="12"/>
  <c r="I71" i="12" s="1"/>
  <c r="K75" i="12"/>
  <c r="K71" i="12" s="1"/>
  <c r="M75" i="12"/>
  <c r="M71" i="12" s="1"/>
  <c r="O75" i="12"/>
  <c r="Q75" i="12"/>
  <c r="V75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3" i="12"/>
  <c r="G82" i="12" s="1"/>
  <c r="I83" i="12"/>
  <c r="I82" i="12" s="1"/>
  <c r="K83" i="12"/>
  <c r="K82" i="12" s="1"/>
  <c r="M83" i="12"/>
  <c r="M82" i="12" s="1"/>
  <c r="O83" i="12"/>
  <c r="O82" i="12" s="1"/>
  <c r="Q83" i="12"/>
  <c r="V83" i="12"/>
  <c r="G86" i="12"/>
  <c r="I86" i="12"/>
  <c r="K86" i="12"/>
  <c r="M86" i="12"/>
  <c r="O86" i="12"/>
  <c r="Q86" i="12"/>
  <c r="Q82" i="12" s="1"/>
  <c r="V86" i="12"/>
  <c r="V82" i="12" s="1"/>
  <c r="G87" i="12"/>
  <c r="M87" i="12" s="1"/>
  <c r="I87" i="12"/>
  <c r="K87" i="12"/>
  <c r="O87" i="12"/>
  <c r="Q87" i="12"/>
  <c r="V87" i="12"/>
  <c r="G90" i="12"/>
  <c r="I90" i="12"/>
  <c r="K90" i="12"/>
  <c r="M90" i="12"/>
  <c r="O90" i="12"/>
  <c r="Q90" i="12"/>
  <c r="V90" i="12"/>
  <c r="G91" i="12"/>
  <c r="G92" i="12"/>
  <c r="I92" i="12"/>
  <c r="I91" i="12" s="1"/>
  <c r="K92" i="12"/>
  <c r="K91" i="12" s="1"/>
  <c r="M92" i="12"/>
  <c r="M91" i="12" s="1"/>
  <c r="O92" i="12"/>
  <c r="O91" i="12" s="1"/>
  <c r="Q92" i="12"/>
  <c r="Q91" i="12" s="1"/>
  <c r="V92" i="12"/>
  <c r="G93" i="12"/>
  <c r="I93" i="12"/>
  <c r="K93" i="12"/>
  <c r="M93" i="12"/>
  <c r="O93" i="12"/>
  <c r="Q93" i="12"/>
  <c r="V93" i="12"/>
  <c r="V91" i="12" s="1"/>
  <c r="K99" i="12"/>
  <c r="G100" i="12"/>
  <c r="I100" i="12"/>
  <c r="K100" i="12"/>
  <c r="M100" i="12"/>
  <c r="O100" i="12"/>
  <c r="O99" i="12" s="1"/>
  <c r="Q100" i="12"/>
  <c r="Q99" i="12" s="1"/>
  <c r="V100" i="12"/>
  <c r="V99" i="12" s="1"/>
  <c r="G101" i="12"/>
  <c r="M101" i="12" s="1"/>
  <c r="M99" i="12" s="1"/>
  <c r="I101" i="12"/>
  <c r="I99" i="12" s="1"/>
  <c r="K101" i="12"/>
  <c r="O101" i="12"/>
  <c r="Q101" i="12"/>
  <c r="V101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7" i="12"/>
  <c r="M107" i="12" s="1"/>
  <c r="M106" i="12" s="1"/>
  <c r="I107" i="12"/>
  <c r="I106" i="12" s="1"/>
  <c r="K107" i="12"/>
  <c r="K106" i="12" s="1"/>
  <c r="O107" i="12"/>
  <c r="Q107" i="12"/>
  <c r="V107" i="12"/>
  <c r="G109" i="12"/>
  <c r="I109" i="12"/>
  <c r="K109" i="12"/>
  <c r="M109" i="12"/>
  <c r="O109" i="12"/>
  <c r="O106" i="12" s="1"/>
  <c r="Q109" i="12"/>
  <c r="Q106" i="12" s="1"/>
  <c r="V109" i="12"/>
  <c r="V106" i="12" s="1"/>
  <c r="AE114" i="12"/>
  <c r="AF114" i="12"/>
  <c r="I20" i="1"/>
  <c r="I19" i="1"/>
  <c r="I18" i="1"/>
  <c r="I17" i="1"/>
  <c r="I16" i="1"/>
  <c r="I66" i="1"/>
  <c r="J51" i="1" s="1"/>
  <c r="F42" i="1"/>
  <c r="G23" i="1" s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65" i="1" l="1"/>
  <c r="J59" i="1"/>
  <c r="J52" i="1"/>
  <c r="J53" i="1"/>
  <c r="J58" i="1"/>
  <c r="J64" i="1"/>
  <c r="J49" i="1"/>
  <c r="J55" i="1"/>
  <c r="J61" i="1"/>
  <c r="J60" i="1"/>
  <c r="J54" i="1"/>
  <c r="J56" i="1"/>
  <c r="J57" i="1"/>
  <c r="J63" i="1"/>
  <c r="J50" i="1"/>
  <c r="J62" i="1"/>
  <c r="A26" i="1"/>
  <c r="G26" i="1"/>
  <c r="A23" i="1"/>
  <c r="G28" i="1"/>
  <c r="M20" i="12"/>
  <c r="M66" i="12"/>
  <c r="M29" i="12"/>
  <c r="G99" i="12"/>
  <c r="G11" i="12"/>
  <c r="G20" i="12"/>
  <c r="G66" i="12"/>
  <c r="M51" i="12"/>
  <c r="M49" i="12" s="1"/>
  <c r="G106" i="12"/>
  <c r="M41" i="12"/>
  <c r="M39" i="12" s="1"/>
  <c r="I21" i="1"/>
  <c r="H42" i="1"/>
  <c r="J39" i="1"/>
  <c r="J42" i="1" s="1"/>
  <c r="J41" i="1"/>
  <c r="J40" i="1"/>
  <c r="J66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Víchová</author>
  </authors>
  <commentList>
    <comment ref="S6" authorId="0" shapeId="0" xr:uid="{5EF5EDAC-E92F-4F1C-BF75-8068730759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B495E4-A5F3-4973-AFAD-D3321AE317A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<sst xmlns="http://schemas.openxmlformats.org/spreadsheetml/2006/main" count="738" uniqueCount="285">
  <si>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</si>
  <si>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</si>
  <si>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</si>
  <si>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</si>
  <si>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</si>
  <si>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</si>
  <si>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</si>
  <si>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</si>
  <si>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</si>
  <si>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</si>
  <si>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</si>
  <si>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</si>
  <si>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</si>
  <si>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</si>
  <si>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</si>
  <si>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</si>
  <si>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</si>
  <si>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</si>
  <si>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</si>
  <si>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</si>
  <si>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</si>
  <si>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</si>
  <si>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</si>
  <si>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</si>
  <si>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</si>
  <si>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</si>
  <si>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</si>
  <si>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</si>
  <si>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</si>
  <si>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</si>
  <si>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</si>
  <si>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</si>
  <si>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</si>
  <si>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</si>
  <si>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</si>
  <si>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</si>
  <si>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</si>
  <si>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</si>
  <si>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</si>
  <si>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</si>
  <si>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</si>
  <si>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</si>
  <si>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</si>
  <si>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</si>
  <si>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Architektonicko-stavební řešení</t>
  </si>
  <si>
    <t>SO 01</t>
  </si>
  <si>
    <t>Rekonstrukce koupelny</t>
  </si>
  <si>
    <t>Objekt:</t>
  </si>
  <si>
    <t>Rozpočet:</t>
  </si>
  <si>
    <t>W92-2025</t>
  </si>
  <si>
    <t>Horní 3033/12, Ostrava - Bělský Les, 2NP, bytč.4</t>
  </si>
  <si>
    <t>Stavba</t>
  </si>
  <si>
    <t>Celkem za stavbu</t>
  </si>
  <si>
    <t>CZK</t>
  </si>
  <si>
    <t>Rekapitulace dílů</t>
  </si>
  <si>
    <t>Typ dílu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</si>
  <si>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</si>
  <si>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</si>
  <si>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</si>
  <si>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</si>
  <si>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</si>
  <si>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</si>
  <si>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</si>
  <si>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</si>
  <si>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</si>
  <si>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</si>
  <si>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</si>
  <si>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</si>
  <si>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</si>
  <si>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</si>
  <si>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</si>
  <si>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</si>
  <si>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</si>
  <si>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</si>
  <si>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</si>
  <si>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</si>
  <si>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730</t>
  </si>
  <si>
    <t>Vytápění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</si>
  <si>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</si>
  <si>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</si>
  <si>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</si>
  <si>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</si>
  <si>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</si>
  <si>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</si>
  <si>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</si>
  <si>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</si>
  <si>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</si>
  <si>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</si>
  <si>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</si>
  <si>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</si>
  <si>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</si>
  <si>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</si>
  <si>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</si>
  <si>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</si>
  <si>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</si>
  <si>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</si>
  <si>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</si>
  <si>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</si>
  <si>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</si>
  <si>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</si>
  <si>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</si>
  <si>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</si>
  <si>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</si>
  <si>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</si>
  <si>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</si>
  <si>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</si>
  <si>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</si>
  <si>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</si>
  <si>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</si>
  <si>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</si>
  <si>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</si>
  <si>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</si>
  <si>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</si>
  <si>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</si>
  <si>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</si>
  <si>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</si>
  <si>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</si>
  <si>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</si>
  <si>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</si>
  <si>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342266111RT3</t>
  </si>
  <si>
    <t>Obklad stěn a stropů sádrokartonem na ocelovou konstrukci desky standard impreg. tl. 12,5 mm, izolace MV tl.5 cm</t>
  </si>
  <si>
    <t>m2</t>
  </si>
  <si>
    <t>RTS 24/ II</t>
  </si>
  <si>
    <t>Práce</t>
  </si>
  <si>
    <t>Běžná</t>
  </si>
  <si>
    <t>POL1_</t>
  </si>
  <si>
    <t>pod stropem ve spodním bytě : 2*(0,2+0,15)</t>
  </si>
  <si>
    <t>VV</t>
  </si>
  <si>
    <t>601011141RT3</t>
  </si>
  <si>
    <t>Omítka na stropech/podhledech štuková vápenná, vnitřní, ručně tloušťka vrstvy 4 mm</t>
  </si>
  <si>
    <t>601016191R00</t>
  </si>
  <si>
    <t>Penetrační nátěr stropů</t>
  </si>
  <si>
    <t>602011112R00</t>
  </si>
  <si>
    <t>Omítka na stěnách jádrová vápenocementová, ručně</t>
  </si>
  <si>
    <t>(4,1+2)*2*2-0,9*2</t>
  </si>
  <si>
    <t>602011141RT3</t>
  </si>
  <si>
    <t>Omítka na stěnách štuková vápenná vnitřní, ručně tloušťka vrstvy 4 mm</t>
  </si>
  <si>
    <t>(4,1+2)*2*0,6</t>
  </si>
  <si>
    <t>602031101R00</t>
  </si>
  <si>
    <t>Přilnavostní a penetrační nátěr stěn</t>
  </si>
  <si>
    <t>(4,1+2)*2*2,6-0,9*2</t>
  </si>
  <si>
    <t>631343891R00</t>
  </si>
  <si>
    <t>Penetrace hloubková</t>
  </si>
  <si>
    <t>632411110R00</t>
  </si>
  <si>
    <t>Samonivelační stěrka, ruční zpracování tl. 10 mm</t>
  </si>
  <si>
    <t>632451022R00</t>
  </si>
  <si>
    <t>Vyrovnávací potěr, v pásu, tl. 30 mm</t>
  </si>
  <si>
    <t>63-001.RXX</t>
  </si>
  <si>
    <t>Spádování cementového potěru k vpusti</t>
  </si>
  <si>
    <t>kus</t>
  </si>
  <si>
    <t>Vlastní</t>
  </si>
  <si>
    <t>Indiv</t>
  </si>
  <si>
    <t>941955001R00</t>
  </si>
  <si>
    <t>Lešení lehké pomocné, výška podlahy do 1,2 m</t>
  </si>
  <si>
    <t>952901111R00</t>
  </si>
  <si>
    <t>Vyčištění budov o výšce podlaží do 4 m</t>
  </si>
  <si>
    <t>965042141RT1</t>
  </si>
  <si>
    <t>Bourání mazanin betonových tl. 10 cm, nad 4 m2 ručně tl. mazaniny 5 - 8 cm</t>
  </si>
  <si>
    <t>m3</t>
  </si>
  <si>
    <t>tl. 30-50 mm : 7,6*0,04</t>
  </si>
  <si>
    <t>965048150R00</t>
  </si>
  <si>
    <t xml:space="preserve">Dočištění povrchu </t>
  </si>
  <si>
    <t>965081713RT1</t>
  </si>
  <si>
    <t>Bourání dlažeb keramických tl.10 mm, nad 1 m2 ručně, dlaždice keramické</t>
  </si>
  <si>
    <t>978059531R00</t>
  </si>
  <si>
    <t>Odsekání vnitřních obkladů stěn nad 2 m2</t>
  </si>
  <si>
    <t>96-001.RXX</t>
  </si>
  <si>
    <t>Průraz ve stropní kce pro podlahovou vpusť</t>
  </si>
  <si>
    <t>999281105R00</t>
  </si>
  <si>
    <t>Přesun hmot pro opravy a údržbu do výšky 6 m</t>
  </si>
  <si>
    <t>t</t>
  </si>
  <si>
    <t>Přesun hmot</t>
  </si>
  <si>
    <t>POL7_</t>
  </si>
  <si>
    <t>711212000RT4</t>
  </si>
  <si>
    <t xml:space="preserve">Penetrace podkladu pod hydroizolační hmoty včetně dodávky </t>
  </si>
  <si>
    <t>711-001.RXX</t>
  </si>
  <si>
    <t>Zaizolování vpusti</t>
  </si>
  <si>
    <t>711210020RA0</t>
  </si>
  <si>
    <t>Stěrka hydroizolační těsnicí hmotou</t>
  </si>
  <si>
    <t>Součtová</t>
  </si>
  <si>
    <t>Agregovaná položka</t>
  </si>
  <si>
    <t>POL2_</t>
  </si>
  <si>
    <t>Nanesení hydroizolační stěrky ve dvou vrstvách. Vlepení těsnicí pásky do spoje podlaha-stěna, stěna-stěna přitlačení a uhlazení, přetažení pásky další vrstvou izolační stěrky.</t>
  </si>
  <si>
    <t>POP</t>
  </si>
  <si>
    <t>pod dlažbu : 7,6</t>
  </si>
  <si>
    <t>pod obklad : (4,1+2)*2*0,15+8</t>
  </si>
  <si>
    <t>998711101R00</t>
  </si>
  <si>
    <t>Přesun hmot pro izolace proti vodě, výšky do 6 m</t>
  </si>
  <si>
    <t>720-001.RXX</t>
  </si>
  <si>
    <t>Zdravotechnická instalace viz samostatný položkový rozpočet</t>
  </si>
  <si>
    <t>soub</t>
  </si>
  <si>
    <t>725-003.RXX</t>
  </si>
  <si>
    <t>D+M madlo wc sklopné nerez</t>
  </si>
  <si>
    <t>725-004.RXX</t>
  </si>
  <si>
    <t>D+M madlo sklopné svislé nerez</t>
  </si>
  <si>
    <t>725-005.RXX</t>
  </si>
  <si>
    <t>D+M vodorovné madlo nerez</t>
  </si>
  <si>
    <t>725-006.RXX</t>
  </si>
  <si>
    <t>D+M madlo pevné nerez</t>
  </si>
  <si>
    <t>725-007.RXX</t>
  </si>
  <si>
    <t>D+M sklopný úchyt ve tvaru U s držákem na ručníky nerez</t>
  </si>
  <si>
    <t>725-008.RXX</t>
  </si>
  <si>
    <t>D+M sedátko do sprchového koutu</t>
  </si>
  <si>
    <t>725-009.RXX</t>
  </si>
  <si>
    <t>D+M zatahovací závěs na tyči vč. kotvení</t>
  </si>
  <si>
    <t>998725201R00</t>
  </si>
  <si>
    <t>Přesun hmot pro zařizovací předměty, výšky do 6 m</t>
  </si>
  <si>
    <t>730-001.RXX</t>
  </si>
  <si>
    <t>Úprava ústředního vytápění</t>
  </si>
  <si>
    <t>- demontáž otopného tělesa vč. očištění</t>
  </si>
  <si>
    <t>- zpětná montáž otopného tělesa</t>
  </si>
  <si>
    <t>- nátěr stávajících trubních rozvodů (odstranění nátěru, 2x základ, 2x email)</t>
  </si>
  <si>
    <t>- napuštění otopného systému</t>
  </si>
  <si>
    <t>- zkouška</t>
  </si>
  <si>
    <t>771575109R00</t>
  </si>
  <si>
    <t>Montáž keramické dlažby, hladké, na tmel, 300 x 300 m</t>
  </si>
  <si>
    <t>597623141R</t>
  </si>
  <si>
    <t>Dlaždice 300 x 300 mm R10</t>
  </si>
  <si>
    <t>SPCM</t>
  </si>
  <si>
    <t>Specifikace</t>
  </si>
  <si>
    <t>POL3_</t>
  </si>
  <si>
    <t>7,6*1,12</t>
  </si>
  <si>
    <t>998771101R00</t>
  </si>
  <si>
    <t>Přesun hmot pro podlahy z dlaždic, výšky do 6 m</t>
  </si>
  <si>
    <t>781101210RT1</t>
  </si>
  <si>
    <t xml:space="preserve">Penetrace podkladu pod obklady penetrační nátěr </t>
  </si>
  <si>
    <t>včetně dodávky materiálu.</t>
  </si>
  <si>
    <t>781475120R00</t>
  </si>
  <si>
    <t>Obklad vnitřní stěn keramický, do tmele, do 300 x 600 mm</t>
  </si>
  <si>
    <t>781497132R00</t>
  </si>
  <si>
    <t xml:space="preserve">Lišta nerezová rohová k obkladům </t>
  </si>
  <si>
    <t>m</t>
  </si>
  <si>
    <t>vnější roh : 2</t>
  </si>
  <si>
    <t>597813741R</t>
  </si>
  <si>
    <t xml:space="preserve">Obkládačka 300 x 600 mm </t>
  </si>
  <si>
    <t>22,6*1,12</t>
  </si>
  <si>
    <t>998781101R00</t>
  </si>
  <si>
    <t>Přesun hmot pro obklady keramické, výšky do 6 m</t>
  </si>
  <si>
    <t>784402801R00</t>
  </si>
  <si>
    <t>Odstranění malby oškrábáním v místnosti H do 3,8 m</t>
  </si>
  <si>
    <t>7,6</t>
  </si>
  <si>
    <t>784011222RT2</t>
  </si>
  <si>
    <t>Zakrytí podlah, včetně odstranění včetně papírové lepenky</t>
  </si>
  <si>
    <t>784450010RAB</t>
  </si>
  <si>
    <t xml:space="preserve">Malba z malíř. směsí jednobarevná s bílým stropem dvojnásobná </t>
  </si>
  <si>
    <t>784450025RA0</t>
  </si>
  <si>
    <t>Malba ze směsi na SDK, penetrace 1x, bílá 2x</t>
  </si>
  <si>
    <t>M21-001.RXX</t>
  </si>
  <si>
    <t>Demontáž elekroinstalace - osvětlení, zásuvky a vypínače vč. likvidace</t>
  </si>
  <si>
    <t>M21-002.RXX</t>
  </si>
  <si>
    <t>Elektroistalace</t>
  </si>
  <si>
    <t>- D+M zásuvek a vypínačů</t>
  </si>
  <si>
    <t>- D+M nástěnné osvětlení u zrcadla</t>
  </si>
  <si>
    <t>- D+M stropní přisazené osvětlení do vlhkého prostředí</t>
  </si>
  <si>
    <t>- případá úprava rozvodů</t>
  </si>
  <si>
    <t>- zkoušky a revize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</si>
  <si>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</si>
  <si>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</si>
  <si>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</si>
  <si>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</si>
  <si>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</si>
  <si>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</si>
  <si>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</si>
  <si>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</si>
  <si>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</si>
  <si>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</si>
  <si>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</si>
  <si>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</si>
  <si>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</si>
  <si>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</si>
  <si>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</si>
  <si>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</si>
  <si>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</si>
  <si>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</si>
  <si>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</si>
  <si>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005124010R</t>
  </si>
  <si>
    <t>Koordinační a kompletační činnost</t>
  </si>
  <si>
    <t>Koordinace stavebních a technologických dodávek stavby.</t>
  </si>
  <si>
    <t/>
  </si>
  <si>
    <t>Komletační činnost (fotodokumentace, vzorkování, úklid, zkoušky a revize aj...)</t>
  </si>
  <si>
    <t>SUM</t>
  </si>
  <si>
    <t>Poznámky uchazeče k zadání</t>
  </si>
  <si>
    <t>POPUZIV</t>
  </si>
  <si>
    <t>- vypuštění otopného systému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</si>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</sst>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3"/>
  <sheetData>
    <row r="1" spans="1:7" x14ac:dyDescent="0.3">
      <c r="A1" s="21" t="s">
        <v>40</v>
      </c>
    </row>
    <row r="2" spans="1:7" ht="57.75" customHeight="1" x14ac:dyDescent="0.3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45" x14ac:dyDescent="0.3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 x14ac:dyDescent="0.3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3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3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3">
      <c r="A4" s="111">
        <v>4583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3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3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3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3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3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3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3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3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3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3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3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3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SUMIF(F49:F65,A16,I49:I65)+SUMIF(F49:F65,"PSU",I49:I65)</f>
        <v>0</v>
      </c>
      <c r="J16" s="85"/>
    </row>
    <row r="17" spans="1:10" ht="23.25" customHeight="1" x14ac:dyDescent="0.3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SUMIF(F49:F65,A17,I49:I65)</f>
        <v>0</v>
      </c>
      <c r="J17" s="85"/>
    </row>
    <row r="18" spans="1:10" ht="23.25" customHeight="1" x14ac:dyDescent="0.3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SUMIF(F49:F65,A18,I49:I65)</f>
        <v>0</v>
      </c>
      <c r="J18" s="85"/>
    </row>
    <row r="19" spans="1:10" ht="23.25" customHeight="1" x14ac:dyDescent="0.3">
      <c r="A19" s="196" t="s">
        <v>89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SUMIF(F49:F65,A19,I49:I65)</f>
        <v>0</v>
      </c>
      <c r="J19" s="85"/>
    </row>
    <row r="20" spans="1:10" ht="23.25" customHeight="1" x14ac:dyDescent="0.3">
      <c r="A20" s="196" t="s">
        <v>90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SUMIF(F49:F65,A20,I49:I65)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3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3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3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3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3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3">
      <c r="A30" s="2"/>
      <c r="B30" s="2"/>
      <c r="J30" s="9"/>
    </row>
    <row r="31" spans="1:10" ht="30" customHeight="1" x14ac:dyDescent="0.3">
      <c r="A31" s="2"/>
      <c r="B31" s="2"/>
      <c r="J31" s="9"/>
    </row>
    <row r="32" spans="1:10" ht="18.75" customHeight="1" x14ac:dyDescent="0.3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3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3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3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3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3">
      <c r="A39" s="136">
        <v>1</v>
      </c>
      <c r="B39" s="146" t="s">
        <v>51</v>
      </c>
      <c r="C39" s="147"/>
      <c r="D39" s="147"/>
      <c r="E39" s="147"/>
      <c r="F39" s="148">
        <f>'SO 01 01 Pol'!AE114</f>
        <v>0</v>
      </c>
      <c r="G39" s="149">
        <f>'SO 01 01 Pol'!AF114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3">
      <c r="A40" s="136">
        <v>2</v>
      </c>
      <c r="B40" s="152" t="s">
        <v>45</v>
      </c>
      <c r="C40" s="153" t="s">
        <v>46</v>
      </c>
      <c r="D40" s="153"/>
      <c r="E40" s="153"/>
      <c r="F40" s="154">
        <f>'SO 01 01 Pol'!AE114</f>
        <v>0</v>
      </c>
      <c r="G40" s="155">
        <f>'SO 01 01 Pol'!AF114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3">
      <c r="A41" s="136">
        <v>3</v>
      </c>
      <c r="B41" s="157" t="s">
        <v>43</v>
      </c>
      <c r="C41" s="147" t="s">
        <v>44</v>
      </c>
      <c r="D41" s="147"/>
      <c r="E41" s="147"/>
      <c r="F41" s="158">
        <f>'SO 01 01 Pol'!AE114</f>
        <v>0</v>
      </c>
      <c r="G41" s="150">
        <f>'SO 01 01 Pol'!AF114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3">
      <c r="A42" s="136"/>
      <c r="B42" s="159" t="s">
        <v>52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45" x14ac:dyDescent="0.4">
      <c r="B46" s="175" t="s">
        <v>54</v>
      </c>
    </row>
    <row r="48" spans="1:10" ht="25.5" customHeight="1" x14ac:dyDescent="0.3">
      <c r="A48" s="177"/>
      <c r="B48" s="180" t="s">
        <v>18</v>
      </c>
      <c r="C48" s="180" t="s">
        <v>6</v>
      </c>
      <c r="D48" s="181"/>
      <c r="E48" s="181"/>
      <c r="F48" s="182" t="s">
        <v>55</v>
      </c>
      <c r="G48" s="182"/>
      <c r="H48" s="182"/>
      <c r="I48" s="182" t="s">
        <v>31</v>
      </c>
      <c r="J48" s="182" t="s">
        <v>0</v>
      </c>
    </row>
    <row r="49" spans="1:10" ht="36.75" customHeight="1" x14ac:dyDescent="0.3">
      <c r="A49" s="178"/>
      <c r="B49" s="183" t="s">
        <v>56</v>
      </c>
      <c r="C49" s="184" t="s">
        <v>57</v>
      </c>
      <c r="D49" s="185"/>
      <c r="E49" s="185"/>
      <c r="F49" s="192" t="s">
        <v>26</v>
      </c>
      <c r="G49" s="193"/>
      <c r="H49" s="193"/>
      <c r="I49" s="193">
        <f>'SO 01 01 Pol'!G8</f>
        <v>0</v>
      </c>
      <c r="J49" s="189" t="str">
        <f>IF(I66=0,"",I49/I66*100)</f>
        <v/>
      </c>
    </row>
    <row r="50" spans="1:10" ht="36.75" customHeight="1" x14ac:dyDescent="0.3">
      <c r="A50" s="178"/>
      <c r="B50" s="183" t="s">
        <v>58</v>
      </c>
      <c r="C50" s="184" t="s">
        <v>59</v>
      </c>
      <c r="D50" s="185"/>
      <c r="E50" s="185"/>
      <c r="F50" s="192" t="s">
        <v>26</v>
      </c>
      <c r="G50" s="193"/>
      <c r="H50" s="193"/>
      <c r="I50" s="193">
        <f>'SO 01 01 Pol'!G11</f>
        <v>0</v>
      </c>
      <c r="J50" s="189" t="str">
        <f>IF(I66=0,"",I50/I66*100)</f>
        <v/>
      </c>
    </row>
    <row r="51" spans="1:10" ht="36.75" customHeight="1" x14ac:dyDescent="0.3">
      <c r="A51" s="178"/>
      <c r="B51" s="183" t="s">
        <v>60</v>
      </c>
      <c r="C51" s="184" t="s">
        <v>61</v>
      </c>
      <c r="D51" s="185"/>
      <c r="E51" s="185"/>
      <c r="F51" s="192" t="s">
        <v>26</v>
      </c>
      <c r="G51" s="193"/>
      <c r="H51" s="193"/>
      <c r="I51" s="193">
        <f>'SO 01 01 Pol'!G20</f>
        <v>0</v>
      </c>
      <c r="J51" s="189" t="str">
        <f>IF(I66=0,"",I51/I66*100)</f>
        <v/>
      </c>
    </row>
    <row r="52" spans="1:10" ht="36.75" customHeight="1" x14ac:dyDescent="0.3">
      <c r="A52" s="178"/>
      <c r="B52" s="183" t="s">
        <v>62</v>
      </c>
      <c r="C52" s="184" t="s">
        <v>63</v>
      </c>
      <c r="D52" s="185"/>
      <c r="E52" s="185"/>
      <c r="F52" s="192" t="s">
        <v>26</v>
      </c>
      <c r="G52" s="193"/>
      <c r="H52" s="193"/>
      <c r="I52" s="193">
        <f>'SO 01 01 Pol'!G25</f>
        <v>0</v>
      </c>
      <c r="J52" s="189" t="str">
        <f>IF(I66=0,"",I52/I66*100)</f>
        <v/>
      </c>
    </row>
    <row r="53" spans="1:10" ht="36.75" customHeight="1" x14ac:dyDescent="0.3">
      <c r="A53" s="178"/>
      <c r="B53" s="183" t="s">
        <v>64</v>
      </c>
      <c r="C53" s="184" t="s">
        <v>65</v>
      </c>
      <c r="D53" s="185"/>
      <c r="E53" s="185"/>
      <c r="F53" s="192" t="s">
        <v>26</v>
      </c>
      <c r="G53" s="193"/>
      <c r="H53" s="193"/>
      <c r="I53" s="193">
        <f>'SO 01 01 Pol'!G27</f>
        <v>0</v>
      </c>
      <c r="J53" s="189" t="str">
        <f>IF(I66=0,"",I53/I66*100)</f>
        <v/>
      </c>
    </row>
    <row r="54" spans="1:10" ht="36.75" customHeight="1" x14ac:dyDescent="0.3">
      <c r="A54" s="178"/>
      <c r="B54" s="183" t="s">
        <v>66</v>
      </c>
      <c r="C54" s="184" t="s">
        <v>67</v>
      </c>
      <c r="D54" s="185"/>
      <c r="E54" s="185"/>
      <c r="F54" s="192" t="s">
        <v>26</v>
      </c>
      <c r="G54" s="193"/>
      <c r="H54" s="193"/>
      <c r="I54" s="193">
        <f>'SO 01 01 Pol'!G29</f>
        <v>0</v>
      </c>
      <c r="J54" s="189" t="str">
        <f>IF(I66=0,"",I54/I66*100)</f>
        <v/>
      </c>
    </row>
    <row r="55" spans="1:10" ht="36.75" customHeight="1" x14ac:dyDescent="0.3">
      <c r="A55" s="178"/>
      <c r="B55" s="183" t="s">
        <v>68</v>
      </c>
      <c r="C55" s="184" t="s">
        <v>69</v>
      </c>
      <c r="D55" s="185"/>
      <c r="E55" s="185"/>
      <c r="F55" s="192" t="s">
        <v>26</v>
      </c>
      <c r="G55" s="193"/>
      <c r="H55" s="193"/>
      <c r="I55" s="193">
        <f>'SO 01 01 Pol'!G37</f>
        <v>0</v>
      </c>
      <c r="J55" s="189" t="str">
        <f>IF(I66=0,"",I55/I66*100)</f>
        <v/>
      </c>
    </row>
    <row r="56" spans="1:10" ht="36.75" customHeight="1" x14ac:dyDescent="0.3">
      <c r="A56" s="178"/>
      <c r="B56" s="183" t="s">
        <v>70</v>
      </c>
      <c r="C56" s="184" t="s">
        <v>71</v>
      </c>
      <c r="D56" s="185"/>
      <c r="E56" s="185"/>
      <c r="F56" s="192" t="s">
        <v>27</v>
      </c>
      <c r="G56" s="193"/>
      <c r="H56" s="193"/>
      <c r="I56" s="193">
        <f>'SO 01 01 Pol'!G39</f>
        <v>0</v>
      </c>
      <c r="J56" s="189" t="str">
        <f>IF(I66=0,"",I56/I66*100)</f>
        <v/>
      </c>
    </row>
    <row r="57" spans="1:10" ht="36.75" customHeight="1" x14ac:dyDescent="0.3">
      <c r="A57" s="178"/>
      <c r="B57" s="183" t="s">
        <v>72</v>
      </c>
      <c r="C57" s="184" t="s">
        <v>73</v>
      </c>
      <c r="D57" s="185"/>
      <c r="E57" s="185"/>
      <c r="F57" s="192" t="s">
        <v>27</v>
      </c>
      <c r="G57" s="193"/>
      <c r="H57" s="193"/>
      <c r="I57" s="193">
        <f>'SO 01 01 Pol'!G47</f>
        <v>0</v>
      </c>
      <c r="J57" s="189" t="str">
        <f>IF(I66=0,"",I57/I66*100)</f>
        <v/>
      </c>
    </row>
    <row r="58" spans="1:10" ht="36.75" customHeight="1" x14ac:dyDescent="0.3">
      <c r="A58" s="178"/>
      <c r="B58" s="183" t="s">
        <v>74</v>
      </c>
      <c r="C58" s="184" t="s">
        <v>75</v>
      </c>
      <c r="D58" s="185"/>
      <c r="E58" s="185"/>
      <c r="F58" s="192" t="s">
        <v>27</v>
      </c>
      <c r="G58" s="193"/>
      <c r="H58" s="193"/>
      <c r="I58" s="193">
        <f>'SO 01 01 Pol'!G49</f>
        <v>0</v>
      </c>
      <c r="J58" s="189" t="str">
        <f>IF(I66=0,"",I58/I66*100)</f>
        <v/>
      </c>
    </row>
    <row r="59" spans="1:10" ht="36.75" customHeight="1" x14ac:dyDescent="0.3">
      <c r="A59" s="178"/>
      <c r="B59" s="183" t="s">
        <v>76</v>
      </c>
      <c r="C59" s="184" t="s">
        <v>77</v>
      </c>
      <c r="D59" s="185"/>
      <c r="E59" s="185"/>
      <c r="F59" s="192" t="s">
        <v>27</v>
      </c>
      <c r="G59" s="193"/>
      <c r="H59" s="193"/>
      <c r="I59" s="193">
        <f>'SO 01 01 Pol'!G58</f>
        <v>0</v>
      </c>
      <c r="J59" s="189" t="str">
        <f>IF(I66=0,"",I59/I66*100)</f>
        <v/>
      </c>
    </row>
    <row r="60" spans="1:10" ht="36.75" customHeight="1" x14ac:dyDescent="0.3">
      <c r="A60" s="178"/>
      <c r="B60" s="183" t="s">
        <v>78</v>
      </c>
      <c r="C60" s="184" t="s">
        <v>79</v>
      </c>
      <c r="D60" s="185"/>
      <c r="E60" s="185"/>
      <c r="F60" s="192" t="s">
        <v>27</v>
      </c>
      <c r="G60" s="193"/>
      <c r="H60" s="193"/>
      <c r="I60" s="193">
        <f>'SO 01 01 Pol'!G66</f>
        <v>0</v>
      </c>
      <c r="J60" s="189" t="str">
        <f>IF(I66=0,"",I60/I66*100)</f>
        <v/>
      </c>
    </row>
    <row r="61" spans="1:10" ht="36.75" customHeight="1" x14ac:dyDescent="0.3">
      <c r="A61" s="178"/>
      <c r="B61" s="183" t="s">
        <v>80</v>
      </c>
      <c r="C61" s="184" t="s">
        <v>81</v>
      </c>
      <c r="D61" s="185"/>
      <c r="E61" s="185"/>
      <c r="F61" s="192" t="s">
        <v>27</v>
      </c>
      <c r="G61" s="193"/>
      <c r="H61" s="193"/>
      <c r="I61" s="193">
        <f>'SO 01 01 Pol'!G71</f>
        <v>0</v>
      </c>
      <c r="J61" s="189" t="str">
        <f>IF(I66=0,"",I61/I66*100)</f>
        <v/>
      </c>
    </row>
    <row r="62" spans="1:10" ht="36.75" customHeight="1" x14ac:dyDescent="0.3">
      <c r="A62" s="178"/>
      <c r="B62" s="183" t="s">
        <v>82</v>
      </c>
      <c r="C62" s="184" t="s">
        <v>83</v>
      </c>
      <c r="D62" s="185"/>
      <c r="E62" s="185"/>
      <c r="F62" s="192" t="s">
        <v>27</v>
      </c>
      <c r="G62" s="193"/>
      <c r="H62" s="193"/>
      <c r="I62" s="193">
        <f>'SO 01 01 Pol'!G82</f>
        <v>0</v>
      </c>
      <c r="J62" s="189" t="str">
        <f>IF(I66=0,"",I62/I66*100)</f>
        <v/>
      </c>
    </row>
    <row r="63" spans="1:10" ht="36.75" customHeight="1" x14ac:dyDescent="0.3">
      <c r="A63" s="178"/>
      <c r="B63" s="183" t="s">
        <v>84</v>
      </c>
      <c r="C63" s="184" t="s">
        <v>85</v>
      </c>
      <c r="D63" s="185"/>
      <c r="E63" s="185"/>
      <c r="F63" s="192" t="s">
        <v>28</v>
      </c>
      <c r="G63" s="193"/>
      <c r="H63" s="193"/>
      <c r="I63" s="193">
        <f>'SO 01 01 Pol'!G91</f>
        <v>0</v>
      </c>
      <c r="J63" s="189" t="str">
        <f>IF(I66=0,"",I63/I66*100)</f>
        <v/>
      </c>
    </row>
    <row r="64" spans="1:10" ht="36.75" customHeight="1" x14ac:dyDescent="0.3">
      <c r="A64" s="178"/>
      <c r="B64" s="183" t="s">
        <v>86</v>
      </c>
      <c r="C64" s="184" t="s">
        <v>87</v>
      </c>
      <c r="D64" s="185"/>
      <c r="E64" s="185"/>
      <c r="F64" s="192" t="s">
        <v>88</v>
      </c>
      <c r="G64" s="193"/>
      <c r="H64" s="193"/>
      <c r="I64" s="193">
        <f>'SO 01 01 Pol'!G99</f>
        <v>0</v>
      </c>
      <c r="J64" s="189" t="str">
        <f>IF(I66=0,"",I64/I66*100)</f>
        <v/>
      </c>
    </row>
    <row r="65" spans="1:10" ht="36.75" customHeight="1" x14ac:dyDescent="0.3">
      <c r="A65" s="178"/>
      <c r="B65" s="183" t="s">
        <v>89</v>
      </c>
      <c r="C65" s="184" t="s">
        <v>29</v>
      </c>
      <c r="D65" s="185"/>
      <c r="E65" s="185"/>
      <c r="F65" s="192" t="s">
        <v>89</v>
      </c>
      <c r="G65" s="193"/>
      <c r="H65" s="193"/>
      <c r="I65" s="193">
        <f>'SO 01 01 Pol'!G106</f>
        <v>0</v>
      </c>
      <c r="J65" s="189" t="str">
        <f>IF(I66=0,"",I65/I66*100)</f>
        <v/>
      </c>
    </row>
    <row r="66" spans="1:10" ht="25.5" customHeight="1" x14ac:dyDescent="0.3">
      <c r="A66" s="179"/>
      <c r="B66" s="186" t="s">
        <v>1</v>
      </c>
      <c r="C66" s="187"/>
      <c r="D66" s="188"/>
      <c r="E66" s="188"/>
      <c r="F66" s="194"/>
      <c r="G66" s="195"/>
      <c r="H66" s="195"/>
      <c r="I66" s="195">
        <f>SUM(I49:I65)</f>
        <v>0</v>
      </c>
      <c r="J66" s="190">
        <f>SUM(J49:J65)</f>
        <v>0</v>
      </c>
    </row>
    <row r="67" spans="1:10" x14ac:dyDescent="0.3">
      <c r="F67" s="135"/>
      <c r="G67" s="135"/>
      <c r="H67" s="135"/>
      <c r="I67" s="135"/>
      <c r="J67" s="191"/>
    </row>
    <row r="68" spans="1:10" x14ac:dyDescent="0.3">
      <c r="F68" s="135"/>
      <c r="G68" s="135"/>
      <c r="H68" s="135"/>
      <c r="I68" s="135"/>
      <c r="J68" s="191"/>
    </row>
    <row r="69" spans="1:10" x14ac:dyDescent="0.3">
      <c r="F69" s="135"/>
      <c r="G69" s="135"/>
      <c r="H69" s="135"/>
      <c r="I69" s="135"/>
      <c r="J69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 x14ac:dyDescent="0.3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 x14ac:dyDescent="0.3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3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3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3">
      <c r="A4" s="50" t="s">
        <v>10</v>
      </c>
      <c r="B4" s="49"/>
      <c r="C4" s="109"/>
      <c r="D4" s="109"/>
      <c r="E4" s="109"/>
      <c r="F4" s="109"/>
      <c r="G4" s="110"/>
    </row>
    <row r="5" spans="1:7" x14ac:dyDescent="0.3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C828-2CF9-45F5-B70A-6411C2854F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6" customWidth="1"/>
    <col min="3" max="3" width="38.23046875" style="176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25" width="0" hidden="1" customWidth="1"/>
    <col min="29" max="29" width="0" hidden="1" customWidth="1"/>
    <col min="31" max="41" width="0" hidden="1" customWidth="1"/>
    <col min="53" max="53" width="73.61328125" customWidth="1"/>
  </cols>
  <sheetData>
    <row r="1" spans="1:60" ht="15.75" customHeight="1" x14ac:dyDescent="0.4">
      <c r="A1" s="197" t="s">
        <v>7</v>
      </c>
      <c r="B1" s="197"/>
      <c r="C1" s="197"/>
      <c r="D1" s="197"/>
      <c r="E1" s="197"/>
      <c r="F1" s="197"/>
      <c r="G1" s="197"/>
      <c r="AG1" t="s">
        <v>91</v>
      </c>
    </row>
    <row r="2" spans="1:60" ht="25" customHeight="1" x14ac:dyDescent="0.3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92</v>
      </c>
    </row>
    <row r="3" spans="1:60" ht="25" customHeight="1" x14ac:dyDescent="0.3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92</v>
      </c>
      <c r="AG3" t="s">
        <v>93</v>
      </c>
    </row>
    <row r="4" spans="1:60" ht="25" customHeight="1" x14ac:dyDescent="0.3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94</v>
      </c>
    </row>
    <row r="5" spans="1:60" x14ac:dyDescent="0.3">
      <c r="D5" s="10"/>
    </row>
    <row r="6" spans="1:60" ht="37.299999999999997" x14ac:dyDescent="0.3">
      <c r="A6" s="208" t="s">
        <v>95</v>
      </c>
      <c r="B6" s="210" t="s">
        <v>96</v>
      </c>
      <c r="C6" s="210" t="s">
        <v>97</v>
      </c>
      <c r="D6" s="209" t="s">
        <v>98</v>
      </c>
      <c r="E6" s="208" t="s">
        <v>99</v>
      </c>
      <c r="F6" s="207" t="s">
        <v>100</v>
      </c>
      <c r="G6" s="208" t="s">
        <v>31</v>
      </c>
      <c r="H6" s="211" t="s">
        <v>32</v>
      </c>
      <c r="I6" s="211" t="s">
        <v>101</v>
      </c>
      <c r="J6" s="211" t="s">
        <v>33</v>
      </c>
      <c r="K6" s="211" t="s">
        <v>102</v>
      </c>
      <c r="L6" s="211" t="s">
        <v>103</v>
      </c>
      <c r="M6" s="211" t="s">
        <v>104</v>
      </c>
      <c r="N6" s="211" t="s">
        <v>105</v>
      </c>
      <c r="O6" s="211" t="s">
        <v>106</v>
      </c>
      <c r="P6" s="211" t="s">
        <v>107</v>
      </c>
      <c r="Q6" s="211" t="s">
        <v>108</v>
      </c>
      <c r="R6" s="211" t="s">
        <v>109</v>
      </c>
      <c r="S6" s="211" t="s">
        <v>110</v>
      </c>
      <c r="T6" s="211" t="s">
        <v>111</v>
      </c>
      <c r="U6" s="211" t="s">
        <v>112</v>
      </c>
      <c r="V6" s="211" t="s">
        <v>113</v>
      </c>
      <c r="W6" s="211" t="s">
        <v>114</v>
      </c>
      <c r="X6" s="211" t="s">
        <v>115</v>
      </c>
      <c r="Y6" s="211" t="s">
        <v>116</v>
      </c>
    </row>
    <row r="7" spans="1:60" hidden="1" x14ac:dyDescent="0.3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3">
      <c r="A8" s="242" t="s">
        <v>117</v>
      </c>
      <c r="B8" s="243" t="s">
        <v>56</v>
      </c>
      <c r="C8" s="265" t="s">
        <v>57</v>
      </c>
      <c r="D8" s="244"/>
      <c r="E8" s="245"/>
      <c r="F8" s="246"/>
      <c r="G8" s="247">
        <f>SUMIF(AG9:AG10,"&lt;&gt;NOR",G9:G10)</f>
        <v>0</v>
      </c>
      <c r="H8" s="241"/>
      <c r="I8" s="241">
        <f>SUM(I9:I10)</f>
        <v>0</v>
      </c>
      <c r="J8" s="241"/>
      <c r="K8" s="241">
        <f>SUM(K9:K10)</f>
        <v>0</v>
      </c>
      <c r="L8" s="241"/>
      <c r="M8" s="241">
        <f>SUM(M9:M10)</f>
        <v>0</v>
      </c>
      <c r="N8" s="240"/>
      <c r="O8" s="240">
        <f>SUM(O9:O10)</f>
        <v>0.01</v>
      </c>
      <c r="P8" s="240"/>
      <c r="Q8" s="240">
        <f>SUM(Q9:Q10)</f>
        <v>0</v>
      </c>
      <c r="R8" s="241"/>
      <c r="S8" s="241"/>
      <c r="T8" s="241"/>
      <c r="U8" s="241"/>
      <c r="V8" s="241">
        <f>SUM(V9:V10)</f>
        <v>0.65</v>
      </c>
      <c r="W8" s="241"/>
      <c r="X8" s="241"/>
      <c r="Y8" s="241"/>
      <c r="AG8" t="s">
        <v>118</v>
      </c>
    </row>
    <row r="9" spans="1:60" ht="30.9" outlineLevel="1" x14ac:dyDescent="0.3">
      <c r="A9" s="249">
        <v>1</v>
      </c>
      <c r="B9" s="250" t="s">
        <v>119</v>
      </c>
      <c r="C9" s="266" t="s">
        <v>120</v>
      </c>
      <c r="D9" s="251" t="s">
        <v>121</v>
      </c>
      <c r="E9" s="252">
        <v>0.7</v>
      </c>
      <c r="F9" s="253"/>
      <c r="G9" s="254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12</v>
      </c>
      <c r="M9" s="233">
        <f>G9*(1+L9/100)</f>
        <v>0</v>
      </c>
      <c r="N9" s="232">
        <v>1.3979999999999999E-2</v>
      </c>
      <c r="O9" s="232">
        <f>ROUND(E9*N9,2)</f>
        <v>0.01</v>
      </c>
      <c r="P9" s="232">
        <v>0</v>
      </c>
      <c r="Q9" s="232">
        <f>ROUND(E9*P9,2)</f>
        <v>0</v>
      </c>
      <c r="R9" s="233"/>
      <c r="S9" s="233" t="s">
        <v>122</v>
      </c>
      <c r="T9" s="233" t="s">
        <v>122</v>
      </c>
      <c r="U9" s="233">
        <v>0.93</v>
      </c>
      <c r="V9" s="233">
        <f>ROUND(E9*U9,2)</f>
        <v>0.65</v>
      </c>
      <c r="W9" s="233"/>
      <c r="X9" s="233" t="s">
        <v>123</v>
      </c>
      <c r="Y9" s="233" t="s">
        <v>124</v>
      </c>
      <c r="Z9" s="212"/>
      <c r="AA9" s="212"/>
      <c r="AB9" s="212"/>
      <c r="AC9" s="212"/>
      <c r="AD9" s="212"/>
      <c r="AE9" s="212"/>
      <c r="AF9" s="212"/>
      <c r="AG9" s="212" t="s">
        <v>125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3">
      <c r="A10" s="229"/>
      <c r="B10" s="230"/>
      <c r="C10" s="267" t="s">
        <v>126</v>
      </c>
      <c r="D10" s="235"/>
      <c r="E10" s="236">
        <v>0.7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127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3">
      <c r="A11" s="242" t="s">
        <v>117</v>
      </c>
      <c r="B11" s="243" t="s">
        <v>58</v>
      </c>
      <c r="C11" s="265" t="s">
        <v>59</v>
      </c>
      <c r="D11" s="244"/>
      <c r="E11" s="245"/>
      <c r="F11" s="246"/>
      <c r="G11" s="247">
        <f>SUMIF(AG12:AG19,"&lt;&gt;NOR",G12:G19)</f>
        <v>0</v>
      </c>
      <c r="H11" s="241"/>
      <c r="I11" s="241">
        <f>SUM(I12:I19)</f>
        <v>0</v>
      </c>
      <c r="J11" s="241"/>
      <c r="K11" s="241">
        <f>SUM(K12:K19)</f>
        <v>0</v>
      </c>
      <c r="L11" s="241"/>
      <c r="M11" s="241">
        <f>SUM(M12:M19)</f>
        <v>0</v>
      </c>
      <c r="N11" s="240"/>
      <c r="O11" s="240">
        <f>SUM(O12:O19)</f>
        <v>0.91</v>
      </c>
      <c r="P11" s="240"/>
      <c r="Q11" s="240">
        <f>SUM(Q12:Q19)</f>
        <v>0</v>
      </c>
      <c r="R11" s="241"/>
      <c r="S11" s="241"/>
      <c r="T11" s="241"/>
      <c r="U11" s="241"/>
      <c r="V11" s="241">
        <f>SUM(V12:V19)</f>
        <v>16.07</v>
      </c>
      <c r="W11" s="241"/>
      <c r="X11" s="241"/>
      <c r="Y11" s="241"/>
      <c r="AG11" t="s">
        <v>118</v>
      </c>
    </row>
    <row r="12" spans="1:60" ht="20.6" outlineLevel="1" x14ac:dyDescent="0.3">
      <c r="A12" s="255">
        <v>2</v>
      </c>
      <c r="B12" s="256" t="s">
        <v>128</v>
      </c>
      <c r="C12" s="268" t="s">
        <v>129</v>
      </c>
      <c r="D12" s="257" t="s">
        <v>121</v>
      </c>
      <c r="E12" s="258">
        <v>7.6</v>
      </c>
      <c r="F12" s="259"/>
      <c r="G12" s="260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12</v>
      </c>
      <c r="M12" s="233">
        <f>G12*(1+L12/100)</f>
        <v>0</v>
      </c>
      <c r="N12" s="232">
        <v>7.5900000000000004E-3</v>
      </c>
      <c r="O12" s="232">
        <f>ROUND(E12*N12,2)</f>
        <v>0.06</v>
      </c>
      <c r="P12" s="232">
        <v>0</v>
      </c>
      <c r="Q12" s="232">
        <f>ROUND(E12*P12,2)</f>
        <v>0</v>
      </c>
      <c r="R12" s="233"/>
      <c r="S12" s="233" t="s">
        <v>122</v>
      </c>
      <c r="T12" s="233" t="s">
        <v>122</v>
      </c>
      <c r="U12" s="233">
        <v>0.32</v>
      </c>
      <c r="V12" s="233">
        <f>ROUND(E12*U12,2)</f>
        <v>2.4300000000000002</v>
      </c>
      <c r="W12" s="233"/>
      <c r="X12" s="233" t="s">
        <v>123</v>
      </c>
      <c r="Y12" s="233" t="s">
        <v>124</v>
      </c>
      <c r="Z12" s="212"/>
      <c r="AA12" s="212"/>
      <c r="AB12" s="212"/>
      <c r="AC12" s="212"/>
      <c r="AD12" s="212"/>
      <c r="AE12" s="212"/>
      <c r="AF12" s="212"/>
      <c r="AG12" s="212" t="s">
        <v>125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3">
      <c r="A13" s="255">
        <v>3</v>
      </c>
      <c r="B13" s="256" t="s">
        <v>130</v>
      </c>
      <c r="C13" s="268" t="s">
        <v>131</v>
      </c>
      <c r="D13" s="257" t="s">
        <v>121</v>
      </c>
      <c r="E13" s="258">
        <v>7.6</v>
      </c>
      <c r="F13" s="259"/>
      <c r="G13" s="260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12</v>
      </c>
      <c r="M13" s="233">
        <f>G13*(1+L13/100)</f>
        <v>0</v>
      </c>
      <c r="N13" s="232">
        <v>2.9999999999999997E-4</v>
      </c>
      <c r="O13" s="232">
        <f>ROUND(E13*N13,2)</f>
        <v>0</v>
      </c>
      <c r="P13" s="232">
        <v>0</v>
      </c>
      <c r="Q13" s="232">
        <f>ROUND(E13*P13,2)</f>
        <v>0</v>
      </c>
      <c r="R13" s="233"/>
      <c r="S13" s="233" t="s">
        <v>122</v>
      </c>
      <c r="T13" s="233" t="s">
        <v>122</v>
      </c>
      <c r="U13" s="233">
        <v>8.8999999999999996E-2</v>
      </c>
      <c r="V13" s="233">
        <f>ROUND(E13*U13,2)</f>
        <v>0.68</v>
      </c>
      <c r="W13" s="233"/>
      <c r="X13" s="233" t="s">
        <v>123</v>
      </c>
      <c r="Y13" s="233" t="s">
        <v>124</v>
      </c>
      <c r="Z13" s="212"/>
      <c r="AA13" s="212"/>
      <c r="AB13" s="212"/>
      <c r="AC13" s="212"/>
      <c r="AD13" s="212"/>
      <c r="AE13" s="212"/>
      <c r="AF13" s="212"/>
      <c r="AG13" s="212" t="s">
        <v>125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3">
      <c r="A14" s="249">
        <v>4</v>
      </c>
      <c r="B14" s="250" t="s">
        <v>132</v>
      </c>
      <c r="C14" s="266" t="s">
        <v>133</v>
      </c>
      <c r="D14" s="251" t="s">
        <v>121</v>
      </c>
      <c r="E14" s="252">
        <v>22.6</v>
      </c>
      <c r="F14" s="253"/>
      <c r="G14" s="254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12</v>
      </c>
      <c r="M14" s="233">
        <f>G14*(1+L14/100)</f>
        <v>0</v>
      </c>
      <c r="N14" s="232">
        <v>0.02</v>
      </c>
      <c r="O14" s="232">
        <f>ROUND(E14*N14,2)</f>
        <v>0.45</v>
      </c>
      <c r="P14" s="232">
        <v>0</v>
      </c>
      <c r="Q14" s="232">
        <f>ROUND(E14*P14,2)</f>
        <v>0</v>
      </c>
      <c r="R14" s="233"/>
      <c r="S14" s="233" t="s">
        <v>122</v>
      </c>
      <c r="T14" s="233" t="s">
        <v>122</v>
      </c>
      <c r="U14" s="233">
        <v>0.36</v>
      </c>
      <c r="V14" s="233">
        <f>ROUND(E14*U14,2)</f>
        <v>8.14</v>
      </c>
      <c r="W14" s="233"/>
      <c r="X14" s="233" t="s">
        <v>123</v>
      </c>
      <c r="Y14" s="233" t="s">
        <v>124</v>
      </c>
      <c r="Z14" s="212"/>
      <c r="AA14" s="212"/>
      <c r="AB14" s="212"/>
      <c r="AC14" s="212"/>
      <c r="AD14" s="212"/>
      <c r="AE14" s="212"/>
      <c r="AF14" s="212"/>
      <c r="AG14" s="212" t="s">
        <v>125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3">
      <c r="A15" s="229"/>
      <c r="B15" s="230"/>
      <c r="C15" s="267" t="s">
        <v>134</v>
      </c>
      <c r="D15" s="235"/>
      <c r="E15" s="236">
        <v>22.6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127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.6" outlineLevel="1" x14ac:dyDescent="0.3">
      <c r="A16" s="249">
        <v>5</v>
      </c>
      <c r="B16" s="250" t="s">
        <v>135</v>
      </c>
      <c r="C16" s="266" t="s">
        <v>136</v>
      </c>
      <c r="D16" s="251" t="s">
        <v>121</v>
      </c>
      <c r="E16" s="252">
        <v>7.32</v>
      </c>
      <c r="F16" s="253"/>
      <c r="G16" s="254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12</v>
      </c>
      <c r="M16" s="233">
        <f>G16*(1+L16/100)</f>
        <v>0</v>
      </c>
      <c r="N16" s="232">
        <v>6.8999999999999999E-3</v>
      </c>
      <c r="O16" s="232">
        <f>ROUND(E16*N16,2)</f>
        <v>0.05</v>
      </c>
      <c r="P16" s="232">
        <v>0</v>
      </c>
      <c r="Q16" s="232">
        <f>ROUND(E16*P16,2)</f>
        <v>0</v>
      </c>
      <c r="R16" s="233"/>
      <c r="S16" s="233" t="s">
        <v>122</v>
      </c>
      <c r="T16" s="233" t="s">
        <v>122</v>
      </c>
      <c r="U16" s="233">
        <v>0.25</v>
      </c>
      <c r="V16" s="233">
        <f>ROUND(E16*U16,2)</f>
        <v>1.83</v>
      </c>
      <c r="W16" s="233"/>
      <c r="X16" s="233" t="s">
        <v>123</v>
      </c>
      <c r="Y16" s="233" t="s">
        <v>124</v>
      </c>
      <c r="Z16" s="212"/>
      <c r="AA16" s="212"/>
      <c r="AB16" s="212"/>
      <c r="AC16" s="212"/>
      <c r="AD16" s="212"/>
      <c r="AE16" s="212"/>
      <c r="AF16" s="212"/>
      <c r="AG16" s="212" t="s">
        <v>125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3">
      <c r="A17" s="229"/>
      <c r="B17" s="230"/>
      <c r="C17" s="267" t="s">
        <v>137</v>
      </c>
      <c r="D17" s="235"/>
      <c r="E17" s="236">
        <v>7.32</v>
      </c>
      <c r="F17" s="233"/>
      <c r="G17" s="233"/>
      <c r="H17" s="233"/>
      <c r="I17" s="233"/>
      <c r="J17" s="233"/>
      <c r="K17" s="233"/>
      <c r="L17" s="233"/>
      <c r="M17" s="233"/>
      <c r="N17" s="232"/>
      <c r="O17" s="232"/>
      <c r="P17" s="232"/>
      <c r="Q17" s="232"/>
      <c r="R17" s="233"/>
      <c r="S17" s="233"/>
      <c r="T17" s="233"/>
      <c r="U17" s="233"/>
      <c r="V17" s="233"/>
      <c r="W17" s="233"/>
      <c r="X17" s="233"/>
      <c r="Y17" s="233"/>
      <c r="Z17" s="212"/>
      <c r="AA17" s="212"/>
      <c r="AB17" s="212"/>
      <c r="AC17" s="212"/>
      <c r="AD17" s="212"/>
      <c r="AE17" s="212"/>
      <c r="AF17" s="212"/>
      <c r="AG17" s="212" t="s">
        <v>127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3">
      <c r="A18" s="249">
        <v>6</v>
      </c>
      <c r="B18" s="250" t="s">
        <v>138</v>
      </c>
      <c r="C18" s="266" t="s">
        <v>139</v>
      </c>
      <c r="D18" s="251" t="s">
        <v>121</v>
      </c>
      <c r="E18" s="252">
        <v>29.92</v>
      </c>
      <c r="F18" s="253"/>
      <c r="G18" s="254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12</v>
      </c>
      <c r="M18" s="233">
        <f>G18*(1+L18/100)</f>
        <v>0</v>
      </c>
      <c r="N18" s="232">
        <v>1.155E-2</v>
      </c>
      <c r="O18" s="232">
        <f>ROUND(E18*N18,2)</f>
        <v>0.35</v>
      </c>
      <c r="P18" s="232">
        <v>0</v>
      </c>
      <c r="Q18" s="232">
        <f>ROUND(E18*P18,2)</f>
        <v>0</v>
      </c>
      <c r="R18" s="233"/>
      <c r="S18" s="233" t="s">
        <v>122</v>
      </c>
      <c r="T18" s="233" t="s">
        <v>122</v>
      </c>
      <c r="U18" s="233">
        <v>0.1</v>
      </c>
      <c r="V18" s="233">
        <f>ROUND(E18*U18,2)</f>
        <v>2.99</v>
      </c>
      <c r="W18" s="233"/>
      <c r="X18" s="233" t="s">
        <v>123</v>
      </c>
      <c r="Y18" s="233" t="s">
        <v>124</v>
      </c>
      <c r="Z18" s="212"/>
      <c r="AA18" s="212"/>
      <c r="AB18" s="212"/>
      <c r="AC18" s="212"/>
      <c r="AD18" s="212"/>
      <c r="AE18" s="212"/>
      <c r="AF18" s="212"/>
      <c r="AG18" s="212" t="s">
        <v>125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3">
      <c r="A19" s="229"/>
      <c r="B19" s="230"/>
      <c r="C19" s="267" t="s">
        <v>140</v>
      </c>
      <c r="D19" s="235"/>
      <c r="E19" s="236">
        <v>29.92</v>
      </c>
      <c r="F19" s="233"/>
      <c r="G19" s="233"/>
      <c r="H19" s="233"/>
      <c r="I19" s="233"/>
      <c r="J19" s="233"/>
      <c r="K19" s="233"/>
      <c r="L19" s="233"/>
      <c r="M19" s="233"/>
      <c r="N19" s="232"/>
      <c r="O19" s="232"/>
      <c r="P19" s="232"/>
      <c r="Q19" s="232"/>
      <c r="R19" s="233"/>
      <c r="S19" s="233"/>
      <c r="T19" s="233"/>
      <c r="U19" s="233"/>
      <c r="V19" s="233"/>
      <c r="W19" s="233"/>
      <c r="X19" s="233"/>
      <c r="Y19" s="233"/>
      <c r="Z19" s="212"/>
      <c r="AA19" s="212"/>
      <c r="AB19" s="212"/>
      <c r="AC19" s="212"/>
      <c r="AD19" s="212"/>
      <c r="AE19" s="212"/>
      <c r="AF19" s="212"/>
      <c r="AG19" s="212" t="s">
        <v>127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3">
      <c r="A20" s="242" t="s">
        <v>117</v>
      </c>
      <c r="B20" s="243" t="s">
        <v>60</v>
      </c>
      <c r="C20" s="265" t="s">
        <v>61</v>
      </c>
      <c r="D20" s="244"/>
      <c r="E20" s="245"/>
      <c r="F20" s="246"/>
      <c r="G20" s="247">
        <f>SUMIF(AG21:AG24,"&lt;&gt;NOR",G21:G24)</f>
        <v>0</v>
      </c>
      <c r="H20" s="241"/>
      <c r="I20" s="241">
        <f>SUM(I21:I24)</f>
        <v>0</v>
      </c>
      <c r="J20" s="241"/>
      <c r="K20" s="241">
        <f>SUM(K21:K24)</f>
        <v>0</v>
      </c>
      <c r="L20" s="241"/>
      <c r="M20" s="241">
        <f>SUM(M21:M24)</f>
        <v>0</v>
      </c>
      <c r="N20" s="240"/>
      <c r="O20" s="240">
        <f>SUM(O21:O24)</f>
        <v>0.70000000000000007</v>
      </c>
      <c r="P20" s="240"/>
      <c r="Q20" s="240">
        <f>SUM(Q21:Q24)</f>
        <v>0</v>
      </c>
      <c r="R20" s="241"/>
      <c r="S20" s="241"/>
      <c r="T20" s="241"/>
      <c r="U20" s="241"/>
      <c r="V20" s="241">
        <f>SUM(V21:V24)</f>
        <v>5.65</v>
      </c>
      <c r="W20" s="241"/>
      <c r="X20" s="241"/>
      <c r="Y20" s="241"/>
      <c r="AG20" t="s">
        <v>118</v>
      </c>
    </row>
    <row r="21" spans="1:60" outlineLevel="1" x14ac:dyDescent="0.3">
      <c r="A21" s="255">
        <v>7</v>
      </c>
      <c r="B21" s="256" t="s">
        <v>141</v>
      </c>
      <c r="C21" s="268" t="s">
        <v>142</v>
      </c>
      <c r="D21" s="257" t="s">
        <v>121</v>
      </c>
      <c r="E21" s="258">
        <v>7.6</v>
      </c>
      <c r="F21" s="259"/>
      <c r="G21" s="260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12</v>
      </c>
      <c r="M21" s="233">
        <f>G21*(1+L21/100)</f>
        <v>0</v>
      </c>
      <c r="N21" s="232">
        <v>2.1000000000000001E-4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122</v>
      </c>
      <c r="T21" s="233" t="s">
        <v>122</v>
      </c>
      <c r="U21" s="233">
        <v>0.09</v>
      </c>
      <c r="V21" s="233">
        <f>ROUND(E21*U21,2)</f>
        <v>0.68</v>
      </c>
      <c r="W21" s="233"/>
      <c r="X21" s="233" t="s">
        <v>123</v>
      </c>
      <c r="Y21" s="233" t="s">
        <v>124</v>
      </c>
      <c r="Z21" s="212"/>
      <c r="AA21" s="212"/>
      <c r="AB21" s="212"/>
      <c r="AC21" s="212"/>
      <c r="AD21" s="212"/>
      <c r="AE21" s="212"/>
      <c r="AF21" s="212"/>
      <c r="AG21" s="212" t="s">
        <v>125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3">
      <c r="A22" s="255">
        <v>8</v>
      </c>
      <c r="B22" s="256" t="s">
        <v>143</v>
      </c>
      <c r="C22" s="268" t="s">
        <v>144</v>
      </c>
      <c r="D22" s="257" t="s">
        <v>121</v>
      </c>
      <c r="E22" s="258">
        <v>7.6</v>
      </c>
      <c r="F22" s="259"/>
      <c r="G22" s="260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12</v>
      </c>
      <c r="M22" s="233">
        <f>G22*(1+L22/100)</f>
        <v>0</v>
      </c>
      <c r="N22" s="232">
        <v>1.7850000000000001E-2</v>
      </c>
      <c r="O22" s="232">
        <f>ROUND(E22*N22,2)</f>
        <v>0.14000000000000001</v>
      </c>
      <c r="P22" s="232">
        <v>0</v>
      </c>
      <c r="Q22" s="232">
        <f>ROUND(E22*P22,2)</f>
        <v>0</v>
      </c>
      <c r="R22" s="233"/>
      <c r="S22" s="233" t="s">
        <v>122</v>
      </c>
      <c r="T22" s="233" t="s">
        <v>122</v>
      </c>
      <c r="U22" s="233">
        <v>0.28199999999999997</v>
      </c>
      <c r="V22" s="233">
        <f>ROUND(E22*U22,2)</f>
        <v>2.14</v>
      </c>
      <c r="W22" s="233"/>
      <c r="X22" s="233" t="s">
        <v>123</v>
      </c>
      <c r="Y22" s="233" t="s">
        <v>124</v>
      </c>
      <c r="Z22" s="212"/>
      <c r="AA22" s="212"/>
      <c r="AB22" s="212"/>
      <c r="AC22" s="212"/>
      <c r="AD22" s="212"/>
      <c r="AE22" s="212"/>
      <c r="AF22" s="212"/>
      <c r="AG22" s="212" t="s">
        <v>125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3">
      <c r="A23" s="255">
        <v>9</v>
      </c>
      <c r="B23" s="256" t="s">
        <v>145</v>
      </c>
      <c r="C23" s="268" t="s">
        <v>146</v>
      </c>
      <c r="D23" s="257" t="s">
        <v>121</v>
      </c>
      <c r="E23" s="258">
        <v>7.6</v>
      </c>
      <c r="F23" s="259"/>
      <c r="G23" s="260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12</v>
      </c>
      <c r="M23" s="233">
        <f>G23*(1+L23/100)</f>
        <v>0</v>
      </c>
      <c r="N23" s="232">
        <v>7.4260000000000007E-2</v>
      </c>
      <c r="O23" s="232">
        <f>ROUND(E23*N23,2)</f>
        <v>0.56000000000000005</v>
      </c>
      <c r="P23" s="232">
        <v>0</v>
      </c>
      <c r="Q23" s="232">
        <f>ROUND(E23*P23,2)</f>
        <v>0</v>
      </c>
      <c r="R23" s="233"/>
      <c r="S23" s="233" t="s">
        <v>122</v>
      </c>
      <c r="T23" s="233" t="s">
        <v>122</v>
      </c>
      <c r="U23" s="233">
        <v>0.373</v>
      </c>
      <c r="V23" s="233">
        <f>ROUND(E23*U23,2)</f>
        <v>2.83</v>
      </c>
      <c r="W23" s="233"/>
      <c r="X23" s="233" t="s">
        <v>123</v>
      </c>
      <c r="Y23" s="233" t="s">
        <v>124</v>
      </c>
      <c r="Z23" s="212"/>
      <c r="AA23" s="212"/>
      <c r="AB23" s="212"/>
      <c r="AC23" s="212"/>
      <c r="AD23" s="212"/>
      <c r="AE23" s="212"/>
      <c r="AF23" s="212"/>
      <c r="AG23" s="212" t="s">
        <v>125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3">
      <c r="A24" s="255">
        <v>10</v>
      </c>
      <c r="B24" s="256" t="s">
        <v>147</v>
      </c>
      <c r="C24" s="268" t="s">
        <v>148</v>
      </c>
      <c r="D24" s="257" t="s">
        <v>149</v>
      </c>
      <c r="E24" s="258">
        <v>1</v>
      </c>
      <c r="F24" s="259"/>
      <c r="G24" s="260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12</v>
      </c>
      <c r="M24" s="233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3"/>
      <c r="S24" s="233" t="s">
        <v>150</v>
      </c>
      <c r="T24" s="233" t="s">
        <v>151</v>
      </c>
      <c r="U24" s="233">
        <v>0</v>
      </c>
      <c r="V24" s="233">
        <f>ROUND(E24*U24,2)</f>
        <v>0</v>
      </c>
      <c r="W24" s="233"/>
      <c r="X24" s="233" t="s">
        <v>123</v>
      </c>
      <c r="Y24" s="233" t="s">
        <v>124</v>
      </c>
      <c r="Z24" s="212"/>
      <c r="AA24" s="212"/>
      <c r="AB24" s="212"/>
      <c r="AC24" s="212"/>
      <c r="AD24" s="212"/>
      <c r="AE24" s="212"/>
      <c r="AF24" s="212"/>
      <c r="AG24" s="212" t="s">
        <v>125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3">
      <c r="A25" s="242" t="s">
        <v>117</v>
      </c>
      <c r="B25" s="243" t="s">
        <v>62</v>
      </c>
      <c r="C25" s="265" t="s">
        <v>63</v>
      </c>
      <c r="D25" s="244"/>
      <c r="E25" s="245"/>
      <c r="F25" s="246"/>
      <c r="G25" s="247">
        <f>SUMIF(AG26:AG26,"&lt;&gt;NOR",G26:G26)</f>
        <v>0</v>
      </c>
      <c r="H25" s="241"/>
      <c r="I25" s="241">
        <f>SUM(I26:I26)</f>
        <v>0</v>
      </c>
      <c r="J25" s="241"/>
      <c r="K25" s="241">
        <f>SUM(K26:K26)</f>
        <v>0</v>
      </c>
      <c r="L25" s="241"/>
      <c r="M25" s="241">
        <f>SUM(M26:M26)</f>
        <v>0</v>
      </c>
      <c r="N25" s="240"/>
      <c r="O25" s="240">
        <f>SUM(O26:O26)</f>
        <v>0.01</v>
      </c>
      <c r="P25" s="240"/>
      <c r="Q25" s="240">
        <f>SUM(Q26:Q26)</f>
        <v>0</v>
      </c>
      <c r="R25" s="241"/>
      <c r="S25" s="241"/>
      <c r="T25" s="241"/>
      <c r="U25" s="241"/>
      <c r="V25" s="241">
        <f>SUM(V26:V26)</f>
        <v>1.77</v>
      </c>
      <c r="W25" s="241"/>
      <c r="X25" s="241"/>
      <c r="Y25" s="241"/>
      <c r="AG25" t="s">
        <v>118</v>
      </c>
    </row>
    <row r="26" spans="1:60" outlineLevel="1" x14ac:dyDescent="0.3">
      <c r="A26" s="255">
        <v>11</v>
      </c>
      <c r="B26" s="256" t="s">
        <v>152</v>
      </c>
      <c r="C26" s="268" t="s">
        <v>153</v>
      </c>
      <c r="D26" s="257" t="s">
        <v>121</v>
      </c>
      <c r="E26" s="258">
        <v>10</v>
      </c>
      <c r="F26" s="259"/>
      <c r="G26" s="260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12</v>
      </c>
      <c r="M26" s="233">
        <f>G26*(1+L26/100)</f>
        <v>0</v>
      </c>
      <c r="N26" s="232">
        <v>1.2099999999999999E-3</v>
      </c>
      <c r="O26" s="232">
        <f>ROUND(E26*N26,2)</f>
        <v>0.01</v>
      </c>
      <c r="P26" s="232">
        <v>0</v>
      </c>
      <c r="Q26" s="232">
        <f>ROUND(E26*P26,2)</f>
        <v>0</v>
      </c>
      <c r="R26" s="233"/>
      <c r="S26" s="233" t="s">
        <v>122</v>
      </c>
      <c r="T26" s="233" t="s">
        <v>122</v>
      </c>
      <c r="U26" s="233">
        <v>0.17699999999999999</v>
      </c>
      <c r="V26" s="233">
        <f>ROUND(E26*U26,2)</f>
        <v>1.77</v>
      </c>
      <c r="W26" s="233"/>
      <c r="X26" s="233" t="s">
        <v>123</v>
      </c>
      <c r="Y26" s="233" t="s">
        <v>124</v>
      </c>
      <c r="Z26" s="212"/>
      <c r="AA26" s="212"/>
      <c r="AB26" s="212"/>
      <c r="AC26" s="212"/>
      <c r="AD26" s="212"/>
      <c r="AE26" s="212"/>
      <c r="AF26" s="212"/>
      <c r="AG26" s="212" t="s">
        <v>125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4.9" x14ac:dyDescent="0.3">
      <c r="A27" s="242" t="s">
        <v>117</v>
      </c>
      <c r="B27" s="243" t="s">
        <v>64</v>
      </c>
      <c r="C27" s="265" t="s">
        <v>65</v>
      </c>
      <c r="D27" s="244"/>
      <c r="E27" s="245"/>
      <c r="F27" s="246"/>
      <c r="G27" s="247">
        <f>SUMIF(AG28:AG28,"&lt;&gt;NOR",G28:G28)</f>
        <v>0</v>
      </c>
      <c r="H27" s="241"/>
      <c r="I27" s="241">
        <f>SUM(I28:I28)</f>
        <v>0</v>
      </c>
      <c r="J27" s="241"/>
      <c r="K27" s="241">
        <f>SUM(K28:K28)</f>
        <v>0</v>
      </c>
      <c r="L27" s="241"/>
      <c r="M27" s="241">
        <f>SUM(M28:M28)</f>
        <v>0</v>
      </c>
      <c r="N27" s="240"/>
      <c r="O27" s="240">
        <f>SUM(O28:O28)</f>
        <v>0</v>
      </c>
      <c r="P27" s="240"/>
      <c r="Q27" s="240">
        <f>SUM(Q28:Q28)</f>
        <v>0</v>
      </c>
      <c r="R27" s="241"/>
      <c r="S27" s="241"/>
      <c r="T27" s="241"/>
      <c r="U27" s="241"/>
      <c r="V27" s="241">
        <f>SUM(V28:V28)</f>
        <v>3.1</v>
      </c>
      <c r="W27" s="241"/>
      <c r="X27" s="241"/>
      <c r="Y27" s="241"/>
      <c r="AG27" t="s">
        <v>118</v>
      </c>
    </row>
    <row r="28" spans="1:60" outlineLevel="1" x14ac:dyDescent="0.3">
      <c r="A28" s="255">
        <v>12</v>
      </c>
      <c r="B28" s="256" t="s">
        <v>154</v>
      </c>
      <c r="C28" s="268" t="s">
        <v>155</v>
      </c>
      <c r="D28" s="257" t="s">
        <v>121</v>
      </c>
      <c r="E28" s="258">
        <v>10</v>
      </c>
      <c r="F28" s="259"/>
      <c r="G28" s="260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12</v>
      </c>
      <c r="M28" s="233">
        <f>G28*(1+L28/100)</f>
        <v>0</v>
      </c>
      <c r="N28" s="232">
        <v>4.0000000000000003E-5</v>
      </c>
      <c r="O28" s="232">
        <f>ROUND(E28*N28,2)</f>
        <v>0</v>
      </c>
      <c r="P28" s="232">
        <v>0</v>
      </c>
      <c r="Q28" s="232">
        <f>ROUND(E28*P28,2)</f>
        <v>0</v>
      </c>
      <c r="R28" s="233"/>
      <c r="S28" s="233" t="s">
        <v>122</v>
      </c>
      <c r="T28" s="233" t="s">
        <v>122</v>
      </c>
      <c r="U28" s="233">
        <v>0.31</v>
      </c>
      <c r="V28" s="233">
        <f>ROUND(E28*U28,2)</f>
        <v>3.1</v>
      </c>
      <c r="W28" s="233"/>
      <c r="X28" s="233" t="s">
        <v>123</v>
      </c>
      <c r="Y28" s="233" t="s">
        <v>124</v>
      </c>
      <c r="Z28" s="212"/>
      <c r="AA28" s="212"/>
      <c r="AB28" s="212"/>
      <c r="AC28" s="212"/>
      <c r="AD28" s="212"/>
      <c r="AE28" s="212"/>
      <c r="AF28" s="212"/>
      <c r="AG28" s="212" t="s">
        <v>125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3">
      <c r="A29" s="242" t="s">
        <v>117</v>
      </c>
      <c r="B29" s="243" t="s">
        <v>66</v>
      </c>
      <c r="C29" s="265" t="s">
        <v>67</v>
      </c>
      <c r="D29" s="244"/>
      <c r="E29" s="245"/>
      <c r="F29" s="246"/>
      <c r="G29" s="247">
        <f>SUMIF(AG30:AG36,"&lt;&gt;NOR",G30:G36)</f>
        <v>0</v>
      </c>
      <c r="H29" s="241"/>
      <c r="I29" s="241">
        <f>SUM(I30:I36)</f>
        <v>0</v>
      </c>
      <c r="J29" s="241"/>
      <c r="K29" s="241">
        <f>SUM(K30:K36)</f>
        <v>0</v>
      </c>
      <c r="L29" s="241"/>
      <c r="M29" s="241">
        <f>SUM(M30:M36)</f>
        <v>0</v>
      </c>
      <c r="N29" s="240"/>
      <c r="O29" s="240">
        <f>SUM(O30:O36)</f>
        <v>0</v>
      </c>
      <c r="P29" s="240"/>
      <c r="Q29" s="240">
        <f>SUM(Q30:Q36)</f>
        <v>2.37</v>
      </c>
      <c r="R29" s="241"/>
      <c r="S29" s="241"/>
      <c r="T29" s="241"/>
      <c r="U29" s="241"/>
      <c r="V29" s="241">
        <f>SUM(V30:V36)</f>
        <v>13.14</v>
      </c>
      <c r="W29" s="241"/>
      <c r="X29" s="241"/>
      <c r="Y29" s="241"/>
      <c r="AG29" t="s">
        <v>118</v>
      </c>
    </row>
    <row r="30" spans="1:60" ht="20.6" outlineLevel="1" x14ac:dyDescent="0.3">
      <c r="A30" s="249">
        <v>13</v>
      </c>
      <c r="B30" s="250" t="s">
        <v>156</v>
      </c>
      <c r="C30" s="266" t="s">
        <v>157</v>
      </c>
      <c r="D30" s="251" t="s">
        <v>158</v>
      </c>
      <c r="E30" s="252">
        <v>0.30399999999999999</v>
      </c>
      <c r="F30" s="253"/>
      <c r="G30" s="254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12</v>
      </c>
      <c r="M30" s="233">
        <f>G30*(1+L30/100)</f>
        <v>0</v>
      </c>
      <c r="N30" s="232">
        <v>0</v>
      </c>
      <c r="O30" s="232">
        <f>ROUND(E30*N30,2)</f>
        <v>0</v>
      </c>
      <c r="P30" s="232">
        <v>2.2000000000000002</v>
      </c>
      <c r="Q30" s="232">
        <f>ROUND(E30*P30,2)</f>
        <v>0.67</v>
      </c>
      <c r="R30" s="233"/>
      <c r="S30" s="233" t="s">
        <v>122</v>
      </c>
      <c r="T30" s="233" t="s">
        <v>122</v>
      </c>
      <c r="U30" s="233">
        <v>11.05</v>
      </c>
      <c r="V30" s="233">
        <f>ROUND(E30*U30,2)</f>
        <v>3.36</v>
      </c>
      <c r="W30" s="233"/>
      <c r="X30" s="233" t="s">
        <v>123</v>
      </c>
      <c r="Y30" s="233" t="s">
        <v>124</v>
      </c>
      <c r="Z30" s="212"/>
      <c r="AA30" s="212"/>
      <c r="AB30" s="212"/>
      <c r="AC30" s="212"/>
      <c r="AD30" s="212"/>
      <c r="AE30" s="212"/>
      <c r="AF30" s="212"/>
      <c r="AG30" s="212" t="s">
        <v>125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3">
      <c r="A31" s="229"/>
      <c r="B31" s="230"/>
      <c r="C31" s="267" t="s">
        <v>159</v>
      </c>
      <c r="D31" s="235"/>
      <c r="E31" s="236">
        <v>0.30399999999999999</v>
      </c>
      <c r="F31" s="233"/>
      <c r="G31" s="233"/>
      <c r="H31" s="233"/>
      <c r="I31" s="233"/>
      <c r="J31" s="233"/>
      <c r="K31" s="233"/>
      <c r="L31" s="233"/>
      <c r="M31" s="233"/>
      <c r="N31" s="232"/>
      <c r="O31" s="232"/>
      <c r="P31" s="232"/>
      <c r="Q31" s="232"/>
      <c r="R31" s="233"/>
      <c r="S31" s="233"/>
      <c r="T31" s="233"/>
      <c r="U31" s="233"/>
      <c r="V31" s="233"/>
      <c r="W31" s="233"/>
      <c r="X31" s="233"/>
      <c r="Y31" s="233"/>
      <c r="Z31" s="212"/>
      <c r="AA31" s="212"/>
      <c r="AB31" s="212"/>
      <c r="AC31" s="212"/>
      <c r="AD31" s="212"/>
      <c r="AE31" s="212"/>
      <c r="AF31" s="212"/>
      <c r="AG31" s="212" t="s">
        <v>127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3">
      <c r="A32" s="255">
        <v>14</v>
      </c>
      <c r="B32" s="256" t="s">
        <v>160</v>
      </c>
      <c r="C32" s="268" t="s">
        <v>161</v>
      </c>
      <c r="D32" s="257" t="s">
        <v>121</v>
      </c>
      <c r="E32" s="258">
        <v>7.6</v>
      </c>
      <c r="F32" s="259"/>
      <c r="G32" s="260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12</v>
      </c>
      <c r="M32" s="233">
        <f>G32*(1+L32/100)</f>
        <v>0</v>
      </c>
      <c r="N32" s="232">
        <v>0</v>
      </c>
      <c r="O32" s="232">
        <f>ROUND(E32*N32,2)</f>
        <v>0</v>
      </c>
      <c r="P32" s="232">
        <v>1.75E-3</v>
      </c>
      <c r="Q32" s="232">
        <f>ROUND(E32*P32,2)</f>
        <v>0.01</v>
      </c>
      <c r="R32" s="233"/>
      <c r="S32" s="233" t="s">
        <v>122</v>
      </c>
      <c r="T32" s="233" t="s">
        <v>122</v>
      </c>
      <c r="U32" s="233">
        <v>0.16500000000000001</v>
      </c>
      <c r="V32" s="233">
        <f>ROUND(E32*U32,2)</f>
        <v>1.25</v>
      </c>
      <c r="W32" s="233"/>
      <c r="X32" s="233" t="s">
        <v>123</v>
      </c>
      <c r="Y32" s="233" t="s">
        <v>124</v>
      </c>
      <c r="Z32" s="212"/>
      <c r="AA32" s="212"/>
      <c r="AB32" s="212"/>
      <c r="AC32" s="212"/>
      <c r="AD32" s="212"/>
      <c r="AE32" s="212"/>
      <c r="AF32" s="212"/>
      <c r="AG32" s="212" t="s">
        <v>125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0.6" outlineLevel="1" x14ac:dyDescent="0.3">
      <c r="A33" s="255">
        <v>15</v>
      </c>
      <c r="B33" s="256" t="s">
        <v>162</v>
      </c>
      <c r="C33" s="268" t="s">
        <v>163</v>
      </c>
      <c r="D33" s="257" t="s">
        <v>121</v>
      </c>
      <c r="E33" s="258">
        <v>7.6</v>
      </c>
      <c r="F33" s="259"/>
      <c r="G33" s="260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12</v>
      </c>
      <c r="M33" s="233">
        <f>G33*(1+L33/100)</f>
        <v>0</v>
      </c>
      <c r="N33" s="232">
        <v>0</v>
      </c>
      <c r="O33" s="232">
        <f>ROUND(E33*N33,2)</f>
        <v>0</v>
      </c>
      <c r="P33" s="232">
        <v>0.02</v>
      </c>
      <c r="Q33" s="232">
        <f>ROUND(E33*P33,2)</f>
        <v>0.15</v>
      </c>
      <c r="R33" s="233"/>
      <c r="S33" s="233" t="s">
        <v>122</v>
      </c>
      <c r="T33" s="233" t="s">
        <v>122</v>
      </c>
      <c r="U33" s="233">
        <v>0.23</v>
      </c>
      <c r="V33" s="233">
        <f>ROUND(E33*U33,2)</f>
        <v>1.75</v>
      </c>
      <c r="W33" s="233"/>
      <c r="X33" s="233" t="s">
        <v>123</v>
      </c>
      <c r="Y33" s="233" t="s">
        <v>124</v>
      </c>
      <c r="Z33" s="212"/>
      <c r="AA33" s="212"/>
      <c r="AB33" s="212"/>
      <c r="AC33" s="212"/>
      <c r="AD33" s="212"/>
      <c r="AE33" s="212"/>
      <c r="AF33" s="212"/>
      <c r="AG33" s="212" t="s">
        <v>125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3">
      <c r="A34" s="249">
        <v>16</v>
      </c>
      <c r="B34" s="250" t="s">
        <v>164</v>
      </c>
      <c r="C34" s="266" t="s">
        <v>165</v>
      </c>
      <c r="D34" s="251" t="s">
        <v>121</v>
      </c>
      <c r="E34" s="252">
        <v>22.6</v>
      </c>
      <c r="F34" s="253"/>
      <c r="G34" s="254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12</v>
      </c>
      <c r="M34" s="233">
        <f>G34*(1+L34/100)</f>
        <v>0</v>
      </c>
      <c r="N34" s="232">
        <v>0</v>
      </c>
      <c r="O34" s="232">
        <f>ROUND(E34*N34,2)</f>
        <v>0</v>
      </c>
      <c r="P34" s="232">
        <v>6.8000000000000005E-2</v>
      </c>
      <c r="Q34" s="232">
        <f>ROUND(E34*P34,2)</f>
        <v>1.54</v>
      </c>
      <c r="R34" s="233"/>
      <c r="S34" s="233" t="s">
        <v>122</v>
      </c>
      <c r="T34" s="233" t="s">
        <v>122</v>
      </c>
      <c r="U34" s="233">
        <v>0.3</v>
      </c>
      <c r="V34" s="233">
        <f>ROUND(E34*U34,2)</f>
        <v>6.78</v>
      </c>
      <c r="W34" s="233"/>
      <c r="X34" s="233" t="s">
        <v>123</v>
      </c>
      <c r="Y34" s="233" t="s">
        <v>124</v>
      </c>
      <c r="Z34" s="212"/>
      <c r="AA34" s="212"/>
      <c r="AB34" s="212"/>
      <c r="AC34" s="212"/>
      <c r="AD34" s="212"/>
      <c r="AE34" s="212"/>
      <c r="AF34" s="212"/>
      <c r="AG34" s="212" t="s">
        <v>125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3">
      <c r="A35" s="229"/>
      <c r="B35" s="230"/>
      <c r="C35" s="267" t="s">
        <v>134</v>
      </c>
      <c r="D35" s="235"/>
      <c r="E35" s="236">
        <v>22.6</v>
      </c>
      <c r="F35" s="233"/>
      <c r="G35" s="233"/>
      <c r="H35" s="233"/>
      <c r="I35" s="233"/>
      <c r="J35" s="233"/>
      <c r="K35" s="233"/>
      <c r="L35" s="233"/>
      <c r="M35" s="233"/>
      <c r="N35" s="232"/>
      <c r="O35" s="232"/>
      <c r="P35" s="232"/>
      <c r="Q35" s="232"/>
      <c r="R35" s="233"/>
      <c r="S35" s="233"/>
      <c r="T35" s="233"/>
      <c r="U35" s="233"/>
      <c r="V35" s="233"/>
      <c r="W35" s="233"/>
      <c r="X35" s="233"/>
      <c r="Y35" s="233"/>
      <c r="Z35" s="212"/>
      <c r="AA35" s="212"/>
      <c r="AB35" s="212"/>
      <c r="AC35" s="212"/>
      <c r="AD35" s="212"/>
      <c r="AE35" s="212"/>
      <c r="AF35" s="212"/>
      <c r="AG35" s="212" t="s">
        <v>127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3">
      <c r="A36" s="255">
        <v>17</v>
      </c>
      <c r="B36" s="256" t="s">
        <v>166</v>
      </c>
      <c r="C36" s="268" t="s">
        <v>167</v>
      </c>
      <c r="D36" s="257" t="s">
        <v>149</v>
      </c>
      <c r="E36" s="258">
        <v>1</v>
      </c>
      <c r="F36" s="259"/>
      <c r="G36" s="260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12</v>
      </c>
      <c r="M36" s="233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3"/>
      <c r="S36" s="233" t="s">
        <v>150</v>
      </c>
      <c r="T36" s="233" t="s">
        <v>151</v>
      </c>
      <c r="U36" s="233">
        <v>0</v>
      </c>
      <c r="V36" s="233">
        <f>ROUND(E36*U36,2)</f>
        <v>0</v>
      </c>
      <c r="W36" s="233"/>
      <c r="X36" s="233" t="s">
        <v>123</v>
      </c>
      <c r="Y36" s="233" t="s">
        <v>124</v>
      </c>
      <c r="Z36" s="212"/>
      <c r="AA36" s="212"/>
      <c r="AB36" s="212"/>
      <c r="AC36" s="212"/>
      <c r="AD36" s="212"/>
      <c r="AE36" s="212"/>
      <c r="AF36" s="212"/>
      <c r="AG36" s="212" t="s">
        <v>125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3">
      <c r="A37" s="242" t="s">
        <v>117</v>
      </c>
      <c r="B37" s="243" t="s">
        <v>68</v>
      </c>
      <c r="C37" s="265" t="s">
        <v>69</v>
      </c>
      <c r="D37" s="244"/>
      <c r="E37" s="245"/>
      <c r="F37" s="246"/>
      <c r="G37" s="247">
        <f>SUMIF(AG38:AG38,"&lt;&gt;NOR",G38:G38)</f>
        <v>0</v>
      </c>
      <c r="H37" s="241"/>
      <c r="I37" s="241">
        <f>SUM(I38:I38)</f>
        <v>0</v>
      </c>
      <c r="J37" s="241"/>
      <c r="K37" s="241">
        <f>SUM(K38:K38)</f>
        <v>0</v>
      </c>
      <c r="L37" s="241"/>
      <c r="M37" s="241">
        <f>SUM(M38:M38)</f>
        <v>0</v>
      </c>
      <c r="N37" s="240"/>
      <c r="O37" s="240">
        <f>SUM(O38:O38)</f>
        <v>0</v>
      </c>
      <c r="P37" s="240"/>
      <c r="Q37" s="240">
        <f>SUM(Q38:Q38)</f>
        <v>0</v>
      </c>
      <c r="R37" s="241"/>
      <c r="S37" s="241"/>
      <c r="T37" s="241"/>
      <c r="U37" s="241"/>
      <c r="V37" s="241">
        <f>SUM(V38:V38)</f>
        <v>1.53</v>
      </c>
      <c r="W37" s="241"/>
      <c r="X37" s="241"/>
      <c r="Y37" s="241"/>
      <c r="AG37" t="s">
        <v>118</v>
      </c>
    </row>
    <row r="38" spans="1:60" outlineLevel="1" x14ac:dyDescent="0.3">
      <c r="A38" s="255">
        <v>18</v>
      </c>
      <c r="B38" s="256" t="s">
        <v>168</v>
      </c>
      <c r="C38" s="268" t="s">
        <v>169</v>
      </c>
      <c r="D38" s="257" t="s">
        <v>170</v>
      </c>
      <c r="E38" s="258">
        <v>1.6319699999999999</v>
      </c>
      <c r="F38" s="259"/>
      <c r="G38" s="260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12</v>
      </c>
      <c r="M38" s="233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3"/>
      <c r="S38" s="233" t="s">
        <v>122</v>
      </c>
      <c r="T38" s="233" t="s">
        <v>122</v>
      </c>
      <c r="U38" s="233">
        <v>0.9385</v>
      </c>
      <c r="V38" s="233">
        <f>ROUND(E38*U38,2)</f>
        <v>1.53</v>
      </c>
      <c r="W38" s="233"/>
      <c r="X38" s="233" t="s">
        <v>171</v>
      </c>
      <c r="Y38" s="233" t="s">
        <v>124</v>
      </c>
      <c r="Z38" s="212"/>
      <c r="AA38" s="212"/>
      <c r="AB38" s="212"/>
      <c r="AC38" s="212"/>
      <c r="AD38" s="212"/>
      <c r="AE38" s="212"/>
      <c r="AF38" s="212"/>
      <c r="AG38" s="212" t="s">
        <v>172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3">
      <c r="A39" s="242" t="s">
        <v>117</v>
      </c>
      <c r="B39" s="243" t="s">
        <v>70</v>
      </c>
      <c r="C39" s="265" t="s">
        <v>71</v>
      </c>
      <c r="D39" s="244"/>
      <c r="E39" s="245"/>
      <c r="F39" s="246"/>
      <c r="G39" s="247">
        <f>SUMIF(AG40:AG46,"&lt;&gt;NOR",G40:G46)</f>
        <v>0</v>
      </c>
      <c r="H39" s="241"/>
      <c r="I39" s="241">
        <f>SUM(I40:I46)</f>
        <v>0</v>
      </c>
      <c r="J39" s="241"/>
      <c r="K39" s="241">
        <f>SUM(K40:K46)</f>
        <v>0</v>
      </c>
      <c r="L39" s="241"/>
      <c r="M39" s="241">
        <f>SUM(M40:M46)</f>
        <v>0</v>
      </c>
      <c r="N39" s="240"/>
      <c r="O39" s="240">
        <f>SUM(O40:O46)</f>
        <v>0.08</v>
      </c>
      <c r="P39" s="240"/>
      <c r="Q39" s="240">
        <f>SUM(Q40:Q46)</f>
        <v>0</v>
      </c>
      <c r="R39" s="241"/>
      <c r="S39" s="241"/>
      <c r="T39" s="241"/>
      <c r="U39" s="241"/>
      <c r="V39" s="241">
        <f>SUM(V40:V46)</f>
        <v>1.67</v>
      </c>
      <c r="W39" s="241"/>
      <c r="X39" s="241"/>
      <c r="Y39" s="241"/>
      <c r="AG39" t="s">
        <v>118</v>
      </c>
    </row>
    <row r="40" spans="1:60" ht="20.6" outlineLevel="1" x14ac:dyDescent="0.3">
      <c r="A40" s="255">
        <v>19</v>
      </c>
      <c r="B40" s="256" t="s">
        <v>173</v>
      </c>
      <c r="C40" s="268" t="s">
        <v>174</v>
      </c>
      <c r="D40" s="257" t="s">
        <v>121</v>
      </c>
      <c r="E40" s="258">
        <v>17.43</v>
      </c>
      <c r="F40" s="259"/>
      <c r="G40" s="260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12</v>
      </c>
      <c r="M40" s="233">
        <f>G40*(1+L40/100)</f>
        <v>0</v>
      </c>
      <c r="N40" s="232">
        <v>5.2999999999999998E-4</v>
      </c>
      <c r="O40" s="232">
        <f>ROUND(E40*N40,2)</f>
        <v>0.01</v>
      </c>
      <c r="P40" s="232">
        <v>0</v>
      </c>
      <c r="Q40" s="232">
        <f>ROUND(E40*P40,2)</f>
        <v>0</v>
      </c>
      <c r="R40" s="233"/>
      <c r="S40" s="233" t="s">
        <v>122</v>
      </c>
      <c r="T40" s="233" t="s">
        <v>122</v>
      </c>
      <c r="U40" s="233">
        <v>9.5000000000000001E-2</v>
      </c>
      <c r="V40" s="233">
        <f>ROUND(E40*U40,2)</f>
        <v>1.66</v>
      </c>
      <c r="W40" s="233"/>
      <c r="X40" s="233" t="s">
        <v>123</v>
      </c>
      <c r="Y40" s="233" t="s">
        <v>124</v>
      </c>
      <c r="Z40" s="212"/>
      <c r="AA40" s="212"/>
      <c r="AB40" s="212"/>
      <c r="AC40" s="212"/>
      <c r="AD40" s="212"/>
      <c r="AE40" s="212"/>
      <c r="AF40" s="212"/>
      <c r="AG40" s="212" t="s">
        <v>125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3">
      <c r="A41" s="255">
        <v>20</v>
      </c>
      <c r="B41" s="256" t="s">
        <v>175</v>
      </c>
      <c r="C41" s="268" t="s">
        <v>176</v>
      </c>
      <c r="D41" s="257" t="s">
        <v>149</v>
      </c>
      <c r="E41" s="258">
        <v>1</v>
      </c>
      <c r="F41" s="259"/>
      <c r="G41" s="260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12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150</v>
      </c>
      <c r="T41" s="233" t="s">
        <v>151</v>
      </c>
      <c r="U41" s="233">
        <v>0</v>
      </c>
      <c r="V41" s="233">
        <f>ROUND(E41*U41,2)</f>
        <v>0</v>
      </c>
      <c r="W41" s="233"/>
      <c r="X41" s="233" t="s">
        <v>123</v>
      </c>
      <c r="Y41" s="233" t="s">
        <v>124</v>
      </c>
      <c r="Z41" s="212"/>
      <c r="AA41" s="212"/>
      <c r="AB41" s="212"/>
      <c r="AC41" s="212"/>
      <c r="AD41" s="212"/>
      <c r="AE41" s="212"/>
      <c r="AF41" s="212"/>
      <c r="AG41" s="212" t="s">
        <v>125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3">
      <c r="A42" s="249">
        <v>21</v>
      </c>
      <c r="B42" s="250" t="s">
        <v>177</v>
      </c>
      <c r="C42" s="266" t="s">
        <v>178</v>
      </c>
      <c r="D42" s="251" t="s">
        <v>121</v>
      </c>
      <c r="E42" s="252">
        <v>17.43</v>
      </c>
      <c r="F42" s="253"/>
      <c r="G42" s="254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12</v>
      </c>
      <c r="M42" s="233">
        <f>G42*(1+L42/100)</f>
        <v>0</v>
      </c>
      <c r="N42" s="232">
        <v>3.7799999999999999E-3</v>
      </c>
      <c r="O42" s="232">
        <f>ROUND(E42*N42,2)</f>
        <v>7.0000000000000007E-2</v>
      </c>
      <c r="P42" s="232">
        <v>0</v>
      </c>
      <c r="Q42" s="232">
        <f>ROUND(E42*P42,2)</f>
        <v>0</v>
      </c>
      <c r="R42" s="233"/>
      <c r="S42" s="233" t="s">
        <v>122</v>
      </c>
      <c r="T42" s="233" t="s">
        <v>179</v>
      </c>
      <c r="U42" s="233">
        <v>0</v>
      </c>
      <c r="V42" s="233">
        <f>ROUND(E42*U42,2)</f>
        <v>0</v>
      </c>
      <c r="W42" s="233"/>
      <c r="X42" s="233" t="s">
        <v>180</v>
      </c>
      <c r="Y42" s="233" t="s">
        <v>124</v>
      </c>
      <c r="Z42" s="212"/>
      <c r="AA42" s="212"/>
      <c r="AB42" s="212"/>
      <c r="AC42" s="212"/>
      <c r="AD42" s="212"/>
      <c r="AE42" s="212"/>
      <c r="AF42" s="212"/>
      <c r="AG42" s="212" t="s">
        <v>181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1" outlineLevel="2" x14ac:dyDescent="0.3">
      <c r="A43" s="229"/>
      <c r="B43" s="230"/>
      <c r="C43" s="269" t="s">
        <v>182</v>
      </c>
      <c r="D43" s="262"/>
      <c r="E43" s="262"/>
      <c r="F43" s="262"/>
      <c r="G43" s="262"/>
      <c r="H43" s="233"/>
      <c r="I43" s="233"/>
      <c r="J43" s="233"/>
      <c r="K43" s="233"/>
      <c r="L43" s="233"/>
      <c r="M43" s="233"/>
      <c r="N43" s="232"/>
      <c r="O43" s="232"/>
      <c r="P43" s="232"/>
      <c r="Q43" s="232"/>
      <c r="R43" s="233"/>
      <c r="S43" s="233"/>
      <c r="T43" s="233"/>
      <c r="U43" s="233"/>
      <c r="V43" s="233"/>
      <c r="W43" s="233"/>
      <c r="X43" s="233"/>
      <c r="Y43" s="233"/>
      <c r="Z43" s="212"/>
      <c r="AA43" s="212"/>
      <c r="AB43" s="212"/>
      <c r="AC43" s="212"/>
      <c r="AD43" s="212"/>
      <c r="AE43" s="212"/>
      <c r="AF43" s="212"/>
      <c r="AG43" s="212" t="s">
        <v>183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61" t="str">
        <f>C43</f>
        <v>Nanesení hydroizolační stěrky ve dvou vrstvách. Vlepení těsnicí pásky do spoje podlaha-stěna, stěna-stěna přitlačení a uhlazení, přetažení pásky další vrstvou izolační stěrky.</v>
      </c>
      <c r="BB43" s="212"/>
      <c r="BC43" s="212"/>
      <c r="BD43" s="212"/>
      <c r="BE43" s="212"/>
      <c r="BF43" s="212"/>
      <c r="BG43" s="212"/>
      <c r="BH43" s="212"/>
    </row>
    <row r="44" spans="1:60" outlineLevel="2" x14ac:dyDescent="0.3">
      <c r="A44" s="229"/>
      <c r="B44" s="230"/>
      <c r="C44" s="267" t="s">
        <v>184</v>
      </c>
      <c r="D44" s="235"/>
      <c r="E44" s="236">
        <v>7.6</v>
      </c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127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3">
      <c r="A45" s="229"/>
      <c r="B45" s="230"/>
      <c r="C45" s="267" t="s">
        <v>185</v>
      </c>
      <c r="D45" s="235"/>
      <c r="E45" s="236">
        <v>9.83</v>
      </c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12"/>
      <c r="AC45" s="212"/>
      <c r="AD45" s="212"/>
      <c r="AE45" s="212"/>
      <c r="AF45" s="212"/>
      <c r="AG45" s="212" t="s">
        <v>127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3">
      <c r="A46" s="255">
        <v>22</v>
      </c>
      <c r="B46" s="256" t="s">
        <v>186</v>
      </c>
      <c r="C46" s="268" t="s">
        <v>187</v>
      </c>
      <c r="D46" s="257" t="s">
        <v>170</v>
      </c>
      <c r="E46" s="258">
        <v>9.2399999999999999E-3</v>
      </c>
      <c r="F46" s="259"/>
      <c r="G46" s="260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12</v>
      </c>
      <c r="M46" s="233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3"/>
      <c r="S46" s="233" t="s">
        <v>122</v>
      </c>
      <c r="T46" s="233" t="s">
        <v>122</v>
      </c>
      <c r="U46" s="233">
        <v>1.5669999999999999</v>
      </c>
      <c r="V46" s="233">
        <f>ROUND(E46*U46,2)</f>
        <v>0.01</v>
      </c>
      <c r="W46" s="233"/>
      <c r="X46" s="233" t="s">
        <v>171</v>
      </c>
      <c r="Y46" s="233" t="s">
        <v>124</v>
      </c>
      <c r="Z46" s="212"/>
      <c r="AA46" s="212"/>
      <c r="AB46" s="212"/>
      <c r="AC46" s="212"/>
      <c r="AD46" s="212"/>
      <c r="AE46" s="212"/>
      <c r="AF46" s="212"/>
      <c r="AG46" s="212" t="s">
        <v>172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3">
      <c r="A47" s="242" t="s">
        <v>117</v>
      </c>
      <c r="B47" s="243" t="s">
        <v>72</v>
      </c>
      <c r="C47" s="265" t="s">
        <v>73</v>
      </c>
      <c r="D47" s="244"/>
      <c r="E47" s="245"/>
      <c r="F47" s="246"/>
      <c r="G47" s="247">
        <f>SUMIF(AG48:AG48,"&lt;&gt;NOR",G48:G48)</f>
        <v>0</v>
      </c>
      <c r="H47" s="241"/>
      <c r="I47" s="241">
        <f>SUM(I48:I48)</f>
        <v>0</v>
      </c>
      <c r="J47" s="241"/>
      <c r="K47" s="241">
        <f>SUM(K48:K48)</f>
        <v>0</v>
      </c>
      <c r="L47" s="241"/>
      <c r="M47" s="241">
        <f>SUM(M48:M48)</f>
        <v>0</v>
      </c>
      <c r="N47" s="240"/>
      <c r="O47" s="240">
        <f>SUM(O48:O48)</f>
        <v>0</v>
      </c>
      <c r="P47" s="240"/>
      <c r="Q47" s="240">
        <f>SUM(Q48:Q48)</f>
        <v>0</v>
      </c>
      <c r="R47" s="241"/>
      <c r="S47" s="241"/>
      <c r="T47" s="241"/>
      <c r="U47" s="241"/>
      <c r="V47" s="241">
        <f>SUM(V48:V48)</f>
        <v>0</v>
      </c>
      <c r="W47" s="241"/>
      <c r="X47" s="241"/>
      <c r="Y47" s="241"/>
      <c r="AG47" t="s">
        <v>118</v>
      </c>
    </row>
    <row r="48" spans="1:60" ht="20.6" outlineLevel="1" x14ac:dyDescent="0.3">
      <c r="A48" s="255">
        <v>23</v>
      </c>
      <c r="B48" s="256" t="s">
        <v>188</v>
      </c>
      <c r="C48" s="268" t="s">
        <v>189</v>
      </c>
      <c r="D48" s="257" t="s">
        <v>190</v>
      </c>
      <c r="E48" s="258">
        <v>1</v>
      </c>
      <c r="F48" s="259"/>
      <c r="G48" s="260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12</v>
      </c>
      <c r="M48" s="233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3"/>
      <c r="S48" s="233" t="s">
        <v>150</v>
      </c>
      <c r="T48" s="233" t="s">
        <v>151</v>
      </c>
      <c r="U48" s="233">
        <v>0</v>
      </c>
      <c r="V48" s="233">
        <f>ROUND(E48*U48,2)</f>
        <v>0</v>
      </c>
      <c r="W48" s="233"/>
      <c r="X48" s="233" t="s">
        <v>123</v>
      </c>
      <c r="Y48" s="233" t="s">
        <v>124</v>
      </c>
      <c r="Z48" s="212"/>
      <c r="AA48" s="212"/>
      <c r="AB48" s="212"/>
      <c r="AC48" s="212"/>
      <c r="AD48" s="212"/>
      <c r="AE48" s="212"/>
      <c r="AF48" s="212"/>
      <c r="AG48" s="212" t="s">
        <v>125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3">
      <c r="A49" s="242" t="s">
        <v>117</v>
      </c>
      <c r="B49" s="243" t="s">
        <v>74</v>
      </c>
      <c r="C49" s="265" t="s">
        <v>75</v>
      </c>
      <c r="D49" s="244"/>
      <c r="E49" s="245"/>
      <c r="F49" s="246"/>
      <c r="G49" s="247">
        <f>SUMIF(AG50:AG57,"&lt;&gt;NOR",G50:G57)</f>
        <v>0</v>
      </c>
      <c r="H49" s="241"/>
      <c r="I49" s="241">
        <f>SUM(I50:I57)</f>
        <v>0</v>
      </c>
      <c r="J49" s="241"/>
      <c r="K49" s="241">
        <f>SUM(K50:K57)</f>
        <v>0</v>
      </c>
      <c r="L49" s="241"/>
      <c r="M49" s="241">
        <f>SUM(M50:M57)</f>
        <v>0</v>
      </c>
      <c r="N49" s="240"/>
      <c r="O49" s="240">
        <f>SUM(O50:O57)</f>
        <v>0</v>
      </c>
      <c r="P49" s="240"/>
      <c r="Q49" s="240">
        <f>SUM(Q50:Q57)</f>
        <v>0</v>
      </c>
      <c r="R49" s="241"/>
      <c r="S49" s="241"/>
      <c r="T49" s="241"/>
      <c r="U49" s="241"/>
      <c r="V49" s="241">
        <f>SUM(V50:V57)</f>
        <v>0</v>
      </c>
      <c r="W49" s="241"/>
      <c r="X49" s="241"/>
      <c r="Y49" s="241"/>
      <c r="AG49" t="s">
        <v>118</v>
      </c>
    </row>
    <row r="50" spans="1:60" outlineLevel="1" x14ac:dyDescent="0.3">
      <c r="A50" s="255">
        <v>24</v>
      </c>
      <c r="B50" s="256" t="s">
        <v>191</v>
      </c>
      <c r="C50" s="268" t="s">
        <v>192</v>
      </c>
      <c r="D50" s="257" t="s">
        <v>149</v>
      </c>
      <c r="E50" s="258">
        <v>2</v>
      </c>
      <c r="F50" s="259"/>
      <c r="G50" s="260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12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150</v>
      </c>
      <c r="T50" s="233" t="s">
        <v>151</v>
      </c>
      <c r="U50" s="233">
        <v>0</v>
      </c>
      <c r="V50" s="233">
        <f>ROUND(E50*U50,2)</f>
        <v>0</v>
      </c>
      <c r="W50" s="233"/>
      <c r="X50" s="233" t="s">
        <v>123</v>
      </c>
      <c r="Y50" s="233" t="s">
        <v>124</v>
      </c>
      <c r="Z50" s="212"/>
      <c r="AA50" s="212"/>
      <c r="AB50" s="212"/>
      <c r="AC50" s="212"/>
      <c r="AD50" s="212"/>
      <c r="AE50" s="212"/>
      <c r="AF50" s="212"/>
      <c r="AG50" s="212" t="s">
        <v>125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3">
      <c r="A51" s="255">
        <v>25</v>
      </c>
      <c r="B51" s="256" t="s">
        <v>193</v>
      </c>
      <c r="C51" s="268" t="s">
        <v>194</v>
      </c>
      <c r="D51" s="257" t="s">
        <v>149</v>
      </c>
      <c r="E51" s="258">
        <v>1</v>
      </c>
      <c r="F51" s="259"/>
      <c r="G51" s="260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12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150</v>
      </c>
      <c r="T51" s="233" t="s">
        <v>151</v>
      </c>
      <c r="U51" s="233">
        <v>0</v>
      </c>
      <c r="V51" s="233">
        <f>ROUND(E51*U51,2)</f>
        <v>0</v>
      </c>
      <c r="W51" s="233"/>
      <c r="X51" s="233" t="s">
        <v>123</v>
      </c>
      <c r="Y51" s="233" t="s">
        <v>124</v>
      </c>
      <c r="Z51" s="212"/>
      <c r="AA51" s="212"/>
      <c r="AB51" s="212"/>
      <c r="AC51" s="212"/>
      <c r="AD51" s="212"/>
      <c r="AE51" s="212"/>
      <c r="AF51" s="212"/>
      <c r="AG51" s="212" t="s">
        <v>125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3">
      <c r="A52" s="255">
        <v>26</v>
      </c>
      <c r="B52" s="256" t="s">
        <v>195</v>
      </c>
      <c r="C52" s="268" t="s">
        <v>196</v>
      </c>
      <c r="D52" s="257" t="s">
        <v>149</v>
      </c>
      <c r="E52" s="258">
        <v>1</v>
      </c>
      <c r="F52" s="259"/>
      <c r="G52" s="260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12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150</v>
      </c>
      <c r="T52" s="233" t="s">
        <v>151</v>
      </c>
      <c r="U52" s="233">
        <v>0</v>
      </c>
      <c r="V52" s="233">
        <f>ROUND(E52*U52,2)</f>
        <v>0</v>
      </c>
      <c r="W52" s="233"/>
      <c r="X52" s="233" t="s">
        <v>123</v>
      </c>
      <c r="Y52" s="233" t="s">
        <v>124</v>
      </c>
      <c r="Z52" s="212"/>
      <c r="AA52" s="212"/>
      <c r="AB52" s="212"/>
      <c r="AC52" s="212"/>
      <c r="AD52" s="212"/>
      <c r="AE52" s="212"/>
      <c r="AF52" s="212"/>
      <c r="AG52" s="212" t="s">
        <v>125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3">
      <c r="A53" s="255">
        <v>27</v>
      </c>
      <c r="B53" s="256" t="s">
        <v>197</v>
      </c>
      <c r="C53" s="268" t="s">
        <v>198</v>
      </c>
      <c r="D53" s="257" t="s">
        <v>149</v>
      </c>
      <c r="E53" s="258">
        <v>1</v>
      </c>
      <c r="F53" s="259"/>
      <c r="G53" s="260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12</v>
      </c>
      <c r="M53" s="233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3" t="s">
        <v>150</v>
      </c>
      <c r="T53" s="233" t="s">
        <v>151</v>
      </c>
      <c r="U53" s="233">
        <v>0</v>
      </c>
      <c r="V53" s="233">
        <f>ROUND(E53*U53,2)</f>
        <v>0</v>
      </c>
      <c r="W53" s="233"/>
      <c r="X53" s="233" t="s">
        <v>123</v>
      </c>
      <c r="Y53" s="233" t="s">
        <v>124</v>
      </c>
      <c r="Z53" s="212"/>
      <c r="AA53" s="212"/>
      <c r="AB53" s="212"/>
      <c r="AC53" s="212"/>
      <c r="AD53" s="212"/>
      <c r="AE53" s="212"/>
      <c r="AF53" s="212"/>
      <c r="AG53" s="212" t="s">
        <v>125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3">
      <c r="A54" s="255">
        <v>28</v>
      </c>
      <c r="B54" s="256" t="s">
        <v>199</v>
      </c>
      <c r="C54" s="268" t="s">
        <v>200</v>
      </c>
      <c r="D54" s="257" t="s">
        <v>149</v>
      </c>
      <c r="E54" s="258">
        <v>1</v>
      </c>
      <c r="F54" s="259"/>
      <c r="G54" s="260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12</v>
      </c>
      <c r="M54" s="233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150</v>
      </c>
      <c r="T54" s="233" t="s">
        <v>151</v>
      </c>
      <c r="U54" s="233">
        <v>0</v>
      </c>
      <c r="V54" s="233">
        <f>ROUND(E54*U54,2)</f>
        <v>0</v>
      </c>
      <c r="W54" s="233"/>
      <c r="X54" s="233" t="s">
        <v>123</v>
      </c>
      <c r="Y54" s="233" t="s">
        <v>124</v>
      </c>
      <c r="Z54" s="212"/>
      <c r="AA54" s="212"/>
      <c r="AB54" s="212"/>
      <c r="AC54" s="212"/>
      <c r="AD54" s="212"/>
      <c r="AE54" s="212"/>
      <c r="AF54" s="212"/>
      <c r="AG54" s="212" t="s">
        <v>125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3">
      <c r="A55" s="255">
        <v>29</v>
      </c>
      <c r="B55" s="256" t="s">
        <v>201</v>
      </c>
      <c r="C55" s="268" t="s">
        <v>202</v>
      </c>
      <c r="D55" s="257" t="s">
        <v>149</v>
      </c>
      <c r="E55" s="258">
        <v>1</v>
      </c>
      <c r="F55" s="259"/>
      <c r="G55" s="260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12</v>
      </c>
      <c r="M55" s="233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150</v>
      </c>
      <c r="T55" s="233" t="s">
        <v>151</v>
      </c>
      <c r="U55" s="233">
        <v>0</v>
      </c>
      <c r="V55" s="233">
        <f>ROUND(E55*U55,2)</f>
        <v>0</v>
      </c>
      <c r="W55" s="233"/>
      <c r="X55" s="233" t="s">
        <v>123</v>
      </c>
      <c r="Y55" s="233" t="s">
        <v>124</v>
      </c>
      <c r="Z55" s="212"/>
      <c r="AA55" s="212"/>
      <c r="AB55" s="212"/>
      <c r="AC55" s="212"/>
      <c r="AD55" s="212"/>
      <c r="AE55" s="212"/>
      <c r="AF55" s="212"/>
      <c r="AG55" s="212" t="s">
        <v>125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3">
      <c r="A56" s="249">
        <v>30</v>
      </c>
      <c r="B56" s="250" t="s">
        <v>203</v>
      </c>
      <c r="C56" s="266" t="s">
        <v>204</v>
      </c>
      <c r="D56" s="251" t="s">
        <v>149</v>
      </c>
      <c r="E56" s="252">
        <v>1</v>
      </c>
      <c r="F56" s="253"/>
      <c r="G56" s="254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12</v>
      </c>
      <c r="M56" s="233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3"/>
      <c r="S56" s="233" t="s">
        <v>150</v>
      </c>
      <c r="T56" s="233" t="s">
        <v>151</v>
      </c>
      <c r="U56" s="233">
        <v>0</v>
      </c>
      <c r="V56" s="233">
        <f>ROUND(E56*U56,2)</f>
        <v>0</v>
      </c>
      <c r="W56" s="233"/>
      <c r="X56" s="233" t="s">
        <v>123</v>
      </c>
      <c r="Y56" s="233" t="s">
        <v>124</v>
      </c>
      <c r="Z56" s="212"/>
      <c r="AA56" s="212"/>
      <c r="AB56" s="212"/>
      <c r="AC56" s="212"/>
      <c r="AD56" s="212"/>
      <c r="AE56" s="212"/>
      <c r="AF56" s="212"/>
      <c r="AG56" s="212" t="s">
        <v>125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3">
      <c r="A57" s="229">
        <v>31</v>
      </c>
      <c r="B57" s="230" t="s">
        <v>205</v>
      </c>
      <c r="C57" s="270" t="s">
        <v>206</v>
      </c>
      <c r="D57" s="231" t="s">
        <v>0</v>
      </c>
      <c r="E57" s="263"/>
      <c r="F57" s="234"/>
      <c r="G57" s="233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12</v>
      </c>
      <c r="M57" s="233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122</v>
      </c>
      <c r="T57" s="233" t="s">
        <v>122</v>
      </c>
      <c r="U57" s="233">
        <v>0</v>
      </c>
      <c r="V57" s="233">
        <f>ROUND(E57*U57,2)</f>
        <v>0</v>
      </c>
      <c r="W57" s="233"/>
      <c r="X57" s="233" t="s">
        <v>171</v>
      </c>
      <c r="Y57" s="233" t="s">
        <v>124</v>
      </c>
      <c r="Z57" s="212"/>
      <c r="AA57" s="212"/>
      <c r="AB57" s="212"/>
      <c r="AC57" s="212"/>
      <c r="AD57" s="212"/>
      <c r="AE57" s="212"/>
      <c r="AF57" s="212"/>
      <c r="AG57" s="212" t="s">
        <v>172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3">
      <c r="A58" s="242" t="s">
        <v>117</v>
      </c>
      <c r="B58" s="243" t="s">
        <v>76</v>
      </c>
      <c r="C58" s="265" t="s">
        <v>77</v>
      </c>
      <c r="D58" s="244"/>
      <c r="E58" s="245"/>
      <c r="F58" s="246"/>
      <c r="G58" s="247">
        <f>SUMIF(AG59:AG65,"&lt;&gt;NOR",G59:G65)</f>
        <v>0</v>
      </c>
      <c r="H58" s="241"/>
      <c r="I58" s="241">
        <f>SUM(I59:I65)</f>
        <v>0</v>
      </c>
      <c r="J58" s="241"/>
      <c r="K58" s="241">
        <f>SUM(K59:K65)</f>
        <v>0</v>
      </c>
      <c r="L58" s="241"/>
      <c r="M58" s="241">
        <f>SUM(M59:M65)</f>
        <v>0</v>
      </c>
      <c r="N58" s="240"/>
      <c r="O58" s="240">
        <f>SUM(O59:O65)</f>
        <v>0</v>
      </c>
      <c r="P58" s="240"/>
      <c r="Q58" s="240">
        <f>SUM(Q59:Q65)</f>
        <v>0</v>
      </c>
      <c r="R58" s="241"/>
      <c r="S58" s="241"/>
      <c r="T58" s="241"/>
      <c r="U58" s="241"/>
      <c r="V58" s="241">
        <f>SUM(V59:V65)</f>
        <v>0</v>
      </c>
      <c r="W58" s="241"/>
      <c r="X58" s="241"/>
      <c r="Y58" s="241"/>
      <c r="AG58" t="s">
        <v>118</v>
      </c>
    </row>
    <row r="59" spans="1:60" outlineLevel="1" x14ac:dyDescent="0.3">
      <c r="A59" s="249">
        <v>32</v>
      </c>
      <c r="B59" s="250" t="s">
        <v>207</v>
      </c>
      <c r="C59" s="266" t="s">
        <v>208</v>
      </c>
      <c r="D59" s="251" t="s">
        <v>190</v>
      </c>
      <c r="E59" s="252">
        <v>1</v>
      </c>
      <c r="F59" s="253"/>
      <c r="G59" s="254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12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150</v>
      </c>
      <c r="T59" s="233" t="s">
        <v>151</v>
      </c>
      <c r="U59" s="233">
        <v>0</v>
      </c>
      <c r="V59" s="233">
        <f>ROUND(E59*U59,2)</f>
        <v>0</v>
      </c>
      <c r="W59" s="233"/>
      <c r="X59" s="233" t="s">
        <v>123</v>
      </c>
      <c r="Y59" s="233" t="s">
        <v>124</v>
      </c>
      <c r="Z59" s="212"/>
      <c r="AA59" s="212"/>
      <c r="AB59" s="212"/>
      <c r="AC59" s="212"/>
      <c r="AD59" s="212"/>
      <c r="AE59" s="212"/>
      <c r="AF59" s="212"/>
      <c r="AG59" s="212" t="s">
        <v>125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3">
      <c r="A60" s="229"/>
      <c r="B60" s="230"/>
      <c r="C60" s="269" t="s">
        <v>283</v>
      </c>
      <c r="D60" s="262"/>
      <c r="E60" s="262"/>
      <c r="F60" s="262"/>
      <c r="G60" s="262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33"/>
      <c r="Z60" s="212"/>
      <c r="AA60" s="212"/>
      <c r="AB60" s="212"/>
      <c r="AC60" s="212"/>
      <c r="AD60" s="212"/>
      <c r="AE60" s="212"/>
      <c r="AF60" s="212"/>
      <c r="AG60" s="212" t="s">
        <v>183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3">
      <c r="A61" s="229"/>
      <c r="B61" s="230"/>
      <c r="C61" s="271" t="s">
        <v>209</v>
      </c>
      <c r="D61" s="264"/>
      <c r="E61" s="264"/>
      <c r="F61" s="264"/>
      <c r="G61" s="264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183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3">
      <c r="A62" s="229"/>
      <c r="B62" s="230"/>
      <c r="C62" s="271" t="s">
        <v>210</v>
      </c>
      <c r="D62" s="264"/>
      <c r="E62" s="264"/>
      <c r="F62" s="264"/>
      <c r="G62" s="264"/>
      <c r="H62" s="233"/>
      <c r="I62" s="233"/>
      <c r="J62" s="233"/>
      <c r="K62" s="233"/>
      <c r="L62" s="233"/>
      <c r="M62" s="233"/>
      <c r="N62" s="232"/>
      <c r="O62" s="232"/>
      <c r="P62" s="232"/>
      <c r="Q62" s="232"/>
      <c r="R62" s="233"/>
      <c r="S62" s="233"/>
      <c r="T62" s="233"/>
      <c r="U62" s="233"/>
      <c r="V62" s="233"/>
      <c r="W62" s="233"/>
      <c r="X62" s="233"/>
      <c r="Y62" s="233"/>
      <c r="Z62" s="212"/>
      <c r="AA62" s="212"/>
      <c r="AB62" s="212"/>
      <c r="AC62" s="212"/>
      <c r="AD62" s="212"/>
      <c r="AE62" s="212"/>
      <c r="AF62" s="212"/>
      <c r="AG62" s="212" t="s">
        <v>183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3">
      <c r="A63" s="229"/>
      <c r="B63" s="230"/>
      <c r="C63" s="271" t="s">
        <v>211</v>
      </c>
      <c r="D63" s="264"/>
      <c r="E63" s="264"/>
      <c r="F63" s="264"/>
      <c r="G63" s="264"/>
      <c r="H63" s="233"/>
      <c r="I63" s="233"/>
      <c r="J63" s="233"/>
      <c r="K63" s="233"/>
      <c r="L63" s="233"/>
      <c r="M63" s="233"/>
      <c r="N63" s="232"/>
      <c r="O63" s="232"/>
      <c r="P63" s="232"/>
      <c r="Q63" s="232"/>
      <c r="R63" s="233"/>
      <c r="S63" s="233"/>
      <c r="T63" s="233"/>
      <c r="U63" s="233"/>
      <c r="V63" s="233"/>
      <c r="W63" s="233"/>
      <c r="X63" s="233"/>
      <c r="Y63" s="233"/>
      <c r="Z63" s="212"/>
      <c r="AA63" s="212"/>
      <c r="AB63" s="212"/>
      <c r="AC63" s="212"/>
      <c r="AD63" s="212"/>
      <c r="AE63" s="212"/>
      <c r="AF63" s="212"/>
      <c r="AG63" s="212" t="s">
        <v>183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3">
      <c r="A64" s="229"/>
      <c r="B64" s="230"/>
      <c r="C64" s="271" t="s">
        <v>212</v>
      </c>
      <c r="D64" s="264"/>
      <c r="E64" s="264"/>
      <c r="F64" s="264"/>
      <c r="G64" s="264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183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3">
      <c r="A65" s="229"/>
      <c r="B65" s="230"/>
      <c r="C65" s="271" t="s">
        <v>213</v>
      </c>
      <c r="D65" s="264"/>
      <c r="E65" s="264"/>
      <c r="F65" s="264"/>
      <c r="G65" s="264"/>
      <c r="H65" s="233"/>
      <c r="I65" s="233"/>
      <c r="J65" s="233"/>
      <c r="K65" s="233"/>
      <c r="L65" s="233"/>
      <c r="M65" s="233"/>
      <c r="N65" s="232"/>
      <c r="O65" s="232"/>
      <c r="P65" s="232"/>
      <c r="Q65" s="232"/>
      <c r="R65" s="233"/>
      <c r="S65" s="233"/>
      <c r="T65" s="233"/>
      <c r="U65" s="233"/>
      <c r="V65" s="233"/>
      <c r="W65" s="233"/>
      <c r="X65" s="233"/>
      <c r="Y65" s="233"/>
      <c r="Z65" s="212"/>
      <c r="AA65" s="212"/>
      <c r="AB65" s="212"/>
      <c r="AC65" s="212"/>
      <c r="AD65" s="212"/>
      <c r="AE65" s="212"/>
      <c r="AF65" s="212"/>
      <c r="AG65" s="212" t="s">
        <v>183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3">
      <c r="A66" s="242" t="s">
        <v>117</v>
      </c>
      <c r="B66" s="243" t="s">
        <v>78</v>
      </c>
      <c r="C66" s="265" t="s">
        <v>79</v>
      </c>
      <c r="D66" s="244"/>
      <c r="E66" s="245"/>
      <c r="F66" s="246"/>
      <c r="G66" s="247">
        <f>SUMIF(AG67:AG70,"&lt;&gt;NOR",G67:G70)</f>
        <v>0</v>
      </c>
      <c r="H66" s="241"/>
      <c r="I66" s="241">
        <f>SUM(I67:I70)</f>
        <v>0</v>
      </c>
      <c r="J66" s="241"/>
      <c r="K66" s="241">
        <f>SUM(K67:K70)</f>
        <v>0</v>
      </c>
      <c r="L66" s="241"/>
      <c r="M66" s="241">
        <f>SUM(M67:M70)</f>
        <v>0</v>
      </c>
      <c r="N66" s="240"/>
      <c r="O66" s="240">
        <f>SUM(O67:O70)</f>
        <v>0.19</v>
      </c>
      <c r="P66" s="240"/>
      <c r="Q66" s="240">
        <f>SUM(Q67:Q70)</f>
        <v>0</v>
      </c>
      <c r="R66" s="241"/>
      <c r="S66" s="241"/>
      <c r="T66" s="241"/>
      <c r="U66" s="241"/>
      <c r="V66" s="241">
        <f>SUM(V67:V70)</f>
        <v>7.7399999999999993</v>
      </c>
      <c r="W66" s="241"/>
      <c r="X66" s="241"/>
      <c r="Y66" s="241"/>
      <c r="AG66" t="s">
        <v>118</v>
      </c>
    </row>
    <row r="67" spans="1:60" outlineLevel="1" x14ac:dyDescent="0.3">
      <c r="A67" s="255">
        <v>33</v>
      </c>
      <c r="B67" s="256" t="s">
        <v>214</v>
      </c>
      <c r="C67" s="268" t="s">
        <v>215</v>
      </c>
      <c r="D67" s="257" t="s">
        <v>121</v>
      </c>
      <c r="E67" s="258">
        <v>7.6</v>
      </c>
      <c r="F67" s="259"/>
      <c r="G67" s="260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12</v>
      </c>
      <c r="M67" s="233">
        <f>G67*(1+L67/100)</f>
        <v>0</v>
      </c>
      <c r="N67" s="232">
        <v>5.0400000000000002E-3</v>
      </c>
      <c r="O67" s="232">
        <f>ROUND(E67*N67,2)</f>
        <v>0.04</v>
      </c>
      <c r="P67" s="232">
        <v>0</v>
      </c>
      <c r="Q67" s="232">
        <f>ROUND(E67*P67,2)</f>
        <v>0</v>
      </c>
      <c r="R67" s="233"/>
      <c r="S67" s="233" t="s">
        <v>122</v>
      </c>
      <c r="T67" s="233" t="s">
        <v>122</v>
      </c>
      <c r="U67" s="233">
        <v>0.97799999999999998</v>
      </c>
      <c r="V67" s="233">
        <f>ROUND(E67*U67,2)</f>
        <v>7.43</v>
      </c>
      <c r="W67" s="233"/>
      <c r="X67" s="233" t="s">
        <v>123</v>
      </c>
      <c r="Y67" s="233" t="s">
        <v>124</v>
      </c>
      <c r="Z67" s="212"/>
      <c r="AA67" s="212"/>
      <c r="AB67" s="212"/>
      <c r="AC67" s="212"/>
      <c r="AD67" s="212"/>
      <c r="AE67" s="212"/>
      <c r="AF67" s="212"/>
      <c r="AG67" s="212" t="s">
        <v>125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3">
      <c r="A68" s="249">
        <v>34</v>
      </c>
      <c r="B68" s="250" t="s">
        <v>216</v>
      </c>
      <c r="C68" s="266" t="s">
        <v>217</v>
      </c>
      <c r="D68" s="251" t="s">
        <v>121</v>
      </c>
      <c r="E68" s="252">
        <v>8.5120000000000005</v>
      </c>
      <c r="F68" s="253"/>
      <c r="G68" s="254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12</v>
      </c>
      <c r="M68" s="233">
        <f>G68*(1+L68/100)</f>
        <v>0</v>
      </c>
      <c r="N68" s="232">
        <v>1.7999999999999999E-2</v>
      </c>
      <c r="O68" s="232">
        <f>ROUND(E68*N68,2)</f>
        <v>0.15</v>
      </c>
      <c r="P68" s="232">
        <v>0</v>
      </c>
      <c r="Q68" s="232">
        <f>ROUND(E68*P68,2)</f>
        <v>0</v>
      </c>
      <c r="R68" s="233" t="s">
        <v>218</v>
      </c>
      <c r="S68" s="233" t="s">
        <v>122</v>
      </c>
      <c r="T68" s="233" t="s">
        <v>122</v>
      </c>
      <c r="U68" s="233">
        <v>0</v>
      </c>
      <c r="V68" s="233">
        <f>ROUND(E68*U68,2)</f>
        <v>0</v>
      </c>
      <c r="W68" s="233"/>
      <c r="X68" s="233" t="s">
        <v>219</v>
      </c>
      <c r="Y68" s="233" t="s">
        <v>124</v>
      </c>
      <c r="Z68" s="212"/>
      <c r="AA68" s="212"/>
      <c r="AB68" s="212"/>
      <c r="AC68" s="212"/>
      <c r="AD68" s="212"/>
      <c r="AE68" s="212"/>
      <c r="AF68" s="212"/>
      <c r="AG68" s="212" t="s">
        <v>220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3">
      <c r="A69" s="229"/>
      <c r="B69" s="230"/>
      <c r="C69" s="267" t="s">
        <v>221</v>
      </c>
      <c r="D69" s="235"/>
      <c r="E69" s="236">
        <v>8.5120000000000005</v>
      </c>
      <c r="F69" s="233"/>
      <c r="G69" s="233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33"/>
      <c r="Z69" s="212"/>
      <c r="AA69" s="212"/>
      <c r="AB69" s="212"/>
      <c r="AC69" s="212"/>
      <c r="AD69" s="212"/>
      <c r="AE69" s="212"/>
      <c r="AF69" s="212"/>
      <c r="AG69" s="212" t="s">
        <v>127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3">
      <c r="A70" s="255">
        <v>35</v>
      </c>
      <c r="B70" s="256" t="s">
        <v>222</v>
      </c>
      <c r="C70" s="268" t="s">
        <v>223</v>
      </c>
      <c r="D70" s="257" t="s">
        <v>170</v>
      </c>
      <c r="E70" s="258">
        <v>0.19152</v>
      </c>
      <c r="F70" s="259"/>
      <c r="G70" s="260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12</v>
      </c>
      <c r="M70" s="233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3" t="s">
        <v>122</v>
      </c>
      <c r="T70" s="233" t="s">
        <v>122</v>
      </c>
      <c r="U70" s="233">
        <v>1.5980000000000001</v>
      </c>
      <c r="V70" s="233">
        <f>ROUND(E70*U70,2)</f>
        <v>0.31</v>
      </c>
      <c r="W70" s="233"/>
      <c r="X70" s="233" t="s">
        <v>171</v>
      </c>
      <c r="Y70" s="233" t="s">
        <v>124</v>
      </c>
      <c r="Z70" s="212"/>
      <c r="AA70" s="212"/>
      <c r="AB70" s="212"/>
      <c r="AC70" s="212"/>
      <c r="AD70" s="212"/>
      <c r="AE70" s="212"/>
      <c r="AF70" s="212"/>
      <c r="AG70" s="212" t="s">
        <v>172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3">
      <c r="A71" s="242" t="s">
        <v>117</v>
      </c>
      <c r="B71" s="243" t="s">
        <v>80</v>
      </c>
      <c r="C71" s="265" t="s">
        <v>81</v>
      </c>
      <c r="D71" s="244"/>
      <c r="E71" s="245"/>
      <c r="F71" s="246"/>
      <c r="G71" s="247">
        <f>SUMIF(AG72:AG81,"&lt;&gt;NOR",G72:G81)</f>
        <v>0</v>
      </c>
      <c r="H71" s="241"/>
      <c r="I71" s="241">
        <f>SUM(I72:I81)</f>
        <v>0</v>
      </c>
      <c r="J71" s="241"/>
      <c r="K71" s="241">
        <f>SUM(K72:K81)</f>
        <v>0</v>
      </c>
      <c r="L71" s="241"/>
      <c r="M71" s="241">
        <f>SUM(M72:M81)</f>
        <v>0</v>
      </c>
      <c r="N71" s="240"/>
      <c r="O71" s="240">
        <f>SUM(O72:O81)</f>
        <v>0.61</v>
      </c>
      <c r="P71" s="240"/>
      <c r="Q71" s="240">
        <f>SUM(Q72:Q81)</f>
        <v>0</v>
      </c>
      <c r="R71" s="241"/>
      <c r="S71" s="241"/>
      <c r="T71" s="241"/>
      <c r="U71" s="241"/>
      <c r="V71" s="241">
        <f>SUM(V72:V81)</f>
        <v>31.509999999999994</v>
      </c>
      <c r="W71" s="241"/>
      <c r="X71" s="241"/>
      <c r="Y71" s="241"/>
      <c r="AG71" t="s">
        <v>118</v>
      </c>
    </row>
    <row r="72" spans="1:60" outlineLevel="1" x14ac:dyDescent="0.3">
      <c r="A72" s="249">
        <v>36</v>
      </c>
      <c r="B72" s="250" t="s">
        <v>224</v>
      </c>
      <c r="C72" s="266" t="s">
        <v>225</v>
      </c>
      <c r="D72" s="251" t="s">
        <v>121</v>
      </c>
      <c r="E72" s="252">
        <v>22.6</v>
      </c>
      <c r="F72" s="253"/>
      <c r="G72" s="254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12</v>
      </c>
      <c r="M72" s="233">
        <f>G72*(1+L72/100)</f>
        <v>0</v>
      </c>
      <c r="N72" s="232">
        <v>1.6000000000000001E-4</v>
      </c>
      <c r="O72" s="232">
        <f>ROUND(E72*N72,2)</f>
        <v>0</v>
      </c>
      <c r="P72" s="232">
        <v>0</v>
      </c>
      <c r="Q72" s="232">
        <f>ROUND(E72*P72,2)</f>
        <v>0</v>
      </c>
      <c r="R72" s="233"/>
      <c r="S72" s="233" t="s">
        <v>122</v>
      </c>
      <c r="T72" s="233" t="s">
        <v>122</v>
      </c>
      <c r="U72" s="233">
        <v>0.05</v>
      </c>
      <c r="V72" s="233">
        <f>ROUND(E72*U72,2)</f>
        <v>1.1299999999999999</v>
      </c>
      <c r="W72" s="233"/>
      <c r="X72" s="233" t="s">
        <v>123</v>
      </c>
      <c r="Y72" s="233" t="s">
        <v>124</v>
      </c>
      <c r="Z72" s="212"/>
      <c r="AA72" s="212"/>
      <c r="AB72" s="212"/>
      <c r="AC72" s="212"/>
      <c r="AD72" s="212"/>
      <c r="AE72" s="212"/>
      <c r="AF72" s="212"/>
      <c r="AG72" s="212" t="s">
        <v>125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3">
      <c r="A73" s="229"/>
      <c r="B73" s="230"/>
      <c r="C73" s="269" t="s">
        <v>226</v>
      </c>
      <c r="D73" s="262"/>
      <c r="E73" s="262"/>
      <c r="F73" s="262"/>
      <c r="G73" s="262"/>
      <c r="H73" s="233"/>
      <c r="I73" s="233"/>
      <c r="J73" s="233"/>
      <c r="K73" s="233"/>
      <c r="L73" s="233"/>
      <c r="M73" s="233"/>
      <c r="N73" s="232"/>
      <c r="O73" s="232"/>
      <c r="P73" s="232"/>
      <c r="Q73" s="232"/>
      <c r="R73" s="233"/>
      <c r="S73" s="233"/>
      <c r="T73" s="233"/>
      <c r="U73" s="233"/>
      <c r="V73" s="233"/>
      <c r="W73" s="233"/>
      <c r="X73" s="233"/>
      <c r="Y73" s="233"/>
      <c r="Z73" s="212"/>
      <c r="AA73" s="212"/>
      <c r="AB73" s="212"/>
      <c r="AC73" s="212"/>
      <c r="AD73" s="212"/>
      <c r="AE73" s="212"/>
      <c r="AF73" s="212"/>
      <c r="AG73" s="212" t="s">
        <v>183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3">
      <c r="A74" s="229"/>
      <c r="B74" s="230"/>
      <c r="C74" s="267" t="s">
        <v>134</v>
      </c>
      <c r="D74" s="235"/>
      <c r="E74" s="236">
        <v>22.6</v>
      </c>
      <c r="F74" s="233"/>
      <c r="G74" s="233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127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0.6" outlineLevel="1" x14ac:dyDescent="0.3">
      <c r="A75" s="249">
        <v>37</v>
      </c>
      <c r="B75" s="250" t="s">
        <v>227</v>
      </c>
      <c r="C75" s="266" t="s">
        <v>228</v>
      </c>
      <c r="D75" s="251" t="s">
        <v>121</v>
      </c>
      <c r="E75" s="252">
        <v>22.6</v>
      </c>
      <c r="F75" s="253"/>
      <c r="G75" s="254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12</v>
      </c>
      <c r="M75" s="233">
        <f>G75*(1+L75/100)</f>
        <v>0</v>
      </c>
      <c r="N75" s="232">
        <v>5.3499999999999997E-3</v>
      </c>
      <c r="O75" s="232">
        <f>ROUND(E75*N75,2)</f>
        <v>0.12</v>
      </c>
      <c r="P75" s="232">
        <v>0</v>
      </c>
      <c r="Q75" s="232">
        <f>ROUND(E75*P75,2)</f>
        <v>0</v>
      </c>
      <c r="R75" s="233"/>
      <c r="S75" s="233" t="s">
        <v>122</v>
      </c>
      <c r="T75" s="233" t="s">
        <v>122</v>
      </c>
      <c r="U75" s="233">
        <v>1.29</v>
      </c>
      <c r="V75" s="233">
        <f>ROUND(E75*U75,2)</f>
        <v>29.15</v>
      </c>
      <c r="W75" s="233"/>
      <c r="X75" s="233" t="s">
        <v>123</v>
      </c>
      <c r="Y75" s="233" t="s">
        <v>124</v>
      </c>
      <c r="Z75" s="212"/>
      <c r="AA75" s="212"/>
      <c r="AB75" s="212"/>
      <c r="AC75" s="212"/>
      <c r="AD75" s="212"/>
      <c r="AE75" s="212"/>
      <c r="AF75" s="212"/>
      <c r="AG75" s="212" t="s">
        <v>125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3">
      <c r="A76" s="229"/>
      <c r="B76" s="230"/>
      <c r="C76" s="267" t="s">
        <v>134</v>
      </c>
      <c r="D76" s="235"/>
      <c r="E76" s="236">
        <v>22.6</v>
      </c>
      <c r="F76" s="233"/>
      <c r="G76" s="233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2"/>
      <c r="AA76" s="212"/>
      <c r="AB76" s="212"/>
      <c r="AC76" s="212"/>
      <c r="AD76" s="212"/>
      <c r="AE76" s="212"/>
      <c r="AF76" s="212"/>
      <c r="AG76" s="212" t="s">
        <v>127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3">
      <c r="A77" s="249">
        <v>38</v>
      </c>
      <c r="B77" s="250" t="s">
        <v>229</v>
      </c>
      <c r="C77" s="266" t="s">
        <v>230</v>
      </c>
      <c r="D77" s="251" t="s">
        <v>231</v>
      </c>
      <c r="E77" s="252">
        <v>2</v>
      </c>
      <c r="F77" s="253"/>
      <c r="G77" s="254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12</v>
      </c>
      <c r="M77" s="233">
        <f>G77*(1+L77/100)</f>
        <v>0</v>
      </c>
      <c r="N77" s="232">
        <v>6.6E-4</v>
      </c>
      <c r="O77" s="232">
        <f>ROUND(E77*N77,2)</f>
        <v>0</v>
      </c>
      <c r="P77" s="232">
        <v>0</v>
      </c>
      <c r="Q77" s="232">
        <f>ROUND(E77*P77,2)</f>
        <v>0</v>
      </c>
      <c r="R77" s="233"/>
      <c r="S77" s="233" t="s">
        <v>122</v>
      </c>
      <c r="T77" s="233" t="s">
        <v>122</v>
      </c>
      <c r="U77" s="233">
        <v>0.12</v>
      </c>
      <c r="V77" s="233">
        <f>ROUND(E77*U77,2)</f>
        <v>0.24</v>
      </c>
      <c r="W77" s="233"/>
      <c r="X77" s="233" t="s">
        <v>123</v>
      </c>
      <c r="Y77" s="233" t="s">
        <v>124</v>
      </c>
      <c r="Z77" s="212"/>
      <c r="AA77" s="212"/>
      <c r="AB77" s="212"/>
      <c r="AC77" s="212"/>
      <c r="AD77" s="212"/>
      <c r="AE77" s="212"/>
      <c r="AF77" s="212"/>
      <c r="AG77" s="212" t="s">
        <v>125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3">
      <c r="A78" s="229"/>
      <c r="B78" s="230"/>
      <c r="C78" s="267" t="s">
        <v>232</v>
      </c>
      <c r="D78" s="235"/>
      <c r="E78" s="236">
        <v>2</v>
      </c>
      <c r="F78" s="233"/>
      <c r="G78" s="233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127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3">
      <c r="A79" s="249">
        <v>39</v>
      </c>
      <c r="B79" s="250" t="s">
        <v>233</v>
      </c>
      <c r="C79" s="266" t="s">
        <v>234</v>
      </c>
      <c r="D79" s="251" t="s">
        <v>121</v>
      </c>
      <c r="E79" s="252">
        <v>25.312000000000001</v>
      </c>
      <c r="F79" s="253"/>
      <c r="G79" s="254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12</v>
      </c>
      <c r="M79" s="233">
        <f>G79*(1+L79/100)</f>
        <v>0</v>
      </c>
      <c r="N79" s="232">
        <v>1.9429999999999999E-2</v>
      </c>
      <c r="O79" s="232">
        <f>ROUND(E79*N79,2)</f>
        <v>0.49</v>
      </c>
      <c r="P79" s="232">
        <v>0</v>
      </c>
      <c r="Q79" s="232">
        <f>ROUND(E79*P79,2)</f>
        <v>0</v>
      </c>
      <c r="R79" s="233" t="s">
        <v>218</v>
      </c>
      <c r="S79" s="233" t="s">
        <v>122</v>
      </c>
      <c r="T79" s="233" t="s">
        <v>122</v>
      </c>
      <c r="U79" s="233">
        <v>0</v>
      </c>
      <c r="V79" s="233">
        <f>ROUND(E79*U79,2)</f>
        <v>0</v>
      </c>
      <c r="W79" s="233"/>
      <c r="X79" s="233" t="s">
        <v>219</v>
      </c>
      <c r="Y79" s="233" t="s">
        <v>124</v>
      </c>
      <c r="Z79" s="212"/>
      <c r="AA79" s="212"/>
      <c r="AB79" s="212"/>
      <c r="AC79" s="212"/>
      <c r="AD79" s="212"/>
      <c r="AE79" s="212"/>
      <c r="AF79" s="212"/>
      <c r="AG79" s="212" t="s">
        <v>220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3">
      <c r="A80" s="229"/>
      <c r="B80" s="230"/>
      <c r="C80" s="267" t="s">
        <v>235</v>
      </c>
      <c r="D80" s="235"/>
      <c r="E80" s="236">
        <v>25.312000000000001</v>
      </c>
      <c r="F80" s="233"/>
      <c r="G80" s="233"/>
      <c r="H80" s="233"/>
      <c r="I80" s="233"/>
      <c r="J80" s="233"/>
      <c r="K80" s="233"/>
      <c r="L80" s="233"/>
      <c r="M80" s="233"/>
      <c r="N80" s="232"/>
      <c r="O80" s="232"/>
      <c r="P80" s="232"/>
      <c r="Q80" s="232"/>
      <c r="R80" s="233"/>
      <c r="S80" s="233"/>
      <c r="T80" s="233"/>
      <c r="U80" s="233"/>
      <c r="V80" s="233"/>
      <c r="W80" s="233"/>
      <c r="X80" s="233"/>
      <c r="Y80" s="233"/>
      <c r="Z80" s="212"/>
      <c r="AA80" s="212"/>
      <c r="AB80" s="212"/>
      <c r="AC80" s="212"/>
      <c r="AD80" s="212"/>
      <c r="AE80" s="212"/>
      <c r="AF80" s="212"/>
      <c r="AG80" s="212" t="s">
        <v>127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3">
      <c r="A81" s="255">
        <v>40</v>
      </c>
      <c r="B81" s="256" t="s">
        <v>236</v>
      </c>
      <c r="C81" s="268" t="s">
        <v>237</v>
      </c>
      <c r="D81" s="257" t="s">
        <v>170</v>
      </c>
      <c r="E81" s="258">
        <v>0.61765999999999999</v>
      </c>
      <c r="F81" s="259"/>
      <c r="G81" s="260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12</v>
      </c>
      <c r="M81" s="233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122</v>
      </c>
      <c r="T81" s="233" t="s">
        <v>122</v>
      </c>
      <c r="U81" s="233">
        <v>1.5980000000000001</v>
      </c>
      <c r="V81" s="233">
        <f>ROUND(E81*U81,2)</f>
        <v>0.99</v>
      </c>
      <c r="W81" s="233"/>
      <c r="X81" s="233" t="s">
        <v>171</v>
      </c>
      <c r="Y81" s="233" t="s">
        <v>124</v>
      </c>
      <c r="Z81" s="212"/>
      <c r="AA81" s="212"/>
      <c r="AB81" s="212"/>
      <c r="AC81" s="212"/>
      <c r="AD81" s="212"/>
      <c r="AE81" s="212"/>
      <c r="AF81" s="212"/>
      <c r="AG81" s="212" t="s">
        <v>172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3">
      <c r="A82" s="242" t="s">
        <v>117</v>
      </c>
      <c r="B82" s="243" t="s">
        <v>82</v>
      </c>
      <c r="C82" s="265" t="s">
        <v>83</v>
      </c>
      <c r="D82" s="244"/>
      <c r="E82" s="245"/>
      <c r="F82" s="246"/>
      <c r="G82" s="247">
        <f>SUMIF(AG83:AG90,"&lt;&gt;NOR",G83:G90)</f>
        <v>0</v>
      </c>
      <c r="H82" s="241"/>
      <c r="I82" s="241">
        <f>SUM(I83:I90)</f>
        <v>0</v>
      </c>
      <c r="J82" s="241"/>
      <c r="K82" s="241">
        <f>SUM(K83:K90)</f>
        <v>0</v>
      </c>
      <c r="L82" s="241"/>
      <c r="M82" s="241">
        <f>SUM(M83:M90)</f>
        <v>0</v>
      </c>
      <c r="N82" s="240"/>
      <c r="O82" s="240">
        <f>SUM(O83:O90)</f>
        <v>0</v>
      </c>
      <c r="P82" s="240"/>
      <c r="Q82" s="240">
        <f>SUM(Q83:Q90)</f>
        <v>0.01</v>
      </c>
      <c r="R82" s="241"/>
      <c r="S82" s="241"/>
      <c r="T82" s="241"/>
      <c r="U82" s="241"/>
      <c r="V82" s="241">
        <f>SUM(V83:V90)</f>
        <v>1.29</v>
      </c>
      <c r="W82" s="241"/>
      <c r="X82" s="241"/>
      <c r="Y82" s="241"/>
      <c r="AG82" t="s">
        <v>118</v>
      </c>
    </row>
    <row r="83" spans="1:60" outlineLevel="1" x14ac:dyDescent="0.3">
      <c r="A83" s="249">
        <v>41</v>
      </c>
      <c r="B83" s="250" t="s">
        <v>238</v>
      </c>
      <c r="C83" s="266" t="s">
        <v>239</v>
      </c>
      <c r="D83" s="251" t="s">
        <v>121</v>
      </c>
      <c r="E83" s="252">
        <v>14.92</v>
      </c>
      <c r="F83" s="253"/>
      <c r="G83" s="254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12</v>
      </c>
      <c r="M83" s="233">
        <f>G83*(1+L83/100)</f>
        <v>0</v>
      </c>
      <c r="N83" s="232">
        <v>0</v>
      </c>
      <c r="O83" s="232">
        <f>ROUND(E83*N83,2)</f>
        <v>0</v>
      </c>
      <c r="P83" s="232">
        <v>8.9999999999999998E-4</v>
      </c>
      <c r="Q83" s="232">
        <f>ROUND(E83*P83,2)</f>
        <v>0.01</v>
      </c>
      <c r="R83" s="233"/>
      <c r="S83" s="233" t="s">
        <v>122</v>
      </c>
      <c r="T83" s="233" t="s">
        <v>122</v>
      </c>
      <c r="U83" s="233">
        <v>0.08</v>
      </c>
      <c r="V83" s="233">
        <f>ROUND(E83*U83,2)</f>
        <v>1.19</v>
      </c>
      <c r="W83" s="233"/>
      <c r="X83" s="233" t="s">
        <v>123</v>
      </c>
      <c r="Y83" s="233" t="s">
        <v>124</v>
      </c>
      <c r="Z83" s="212"/>
      <c r="AA83" s="212"/>
      <c r="AB83" s="212"/>
      <c r="AC83" s="212"/>
      <c r="AD83" s="212"/>
      <c r="AE83" s="212"/>
      <c r="AF83" s="212"/>
      <c r="AG83" s="212" t="s">
        <v>125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3">
      <c r="A84" s="229"/>
      <c r="B84" s="230"/>
      <c r="C84" s="267" t="s">
        <v>137</v>
      </c>
      <c r="D84" s="235"/>
      <c r="E84" s="236">
        <v>7.32</v>
      </c>
      <c r="F84" s="233"/>
      <c r="G84" s="233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33"/>
      <c r="Z84" s="212"/>
      <c r="AA84" s="212"/>
      <c r="AB84" s="212"/>
      <c r="AC84" s="212"/>
      <c r="AD84" s="212"/>
      <c r="AE84" s="212"/>
      <c r="AF84" s="212"/>
      <c r="AG84" s="212" t="s">
        <v>127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3">
      <c r="A85" s="229"/>
      <c r="B85" s="230"/>
      <c r="C85" s="267" t="s">
        <v>240</v>
      </c>
      <c r="D85" s="235"/>
      <c r="E85" s="236">
        <v>7.6</v>
      </c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33"/>
      <c r="Z85" s="212"/>
      <c r="AA85" s="212"/>
      <c r="AB85" s="212"/>
      <c r="AC85" s="212"/>
      <c r="AD85" s="212"/>
      <c r="AE85" s="212"/>
      <c r="AF85" s="212"/>
      <c r="AG85" s="212" t="s">
        <v>127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0.6" outlineLevel="1" x14ac:dyDescent="0.3">
      <c r="A86" s="255">
        <v>42</v>
      </c>
      <c r="B86" s="256" t="s">
        <v>241</v>
      </c>
      <c r="C86" s="268" t="s">
        <v>242</v>
      </c>
      <c r="D86" s="257" t="s">
        <v>121</v>
      </c>
      <c r="E86" s="258">
        <v>10</v>
      </c>
      <c r="F86" s="259"/>
      <c r="G86" s="260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12</v>
      </c>
      <c r="M86" s="233">
        <f>G86*(1+L86/100)</f>
        <v>0</v>
      </c>
      <c r="N86" s="232">
        <v>3.5E-4</v>
      </c>
      <c r="O86" s="232">
        <f>ROUND(E86*N86,2)</f>
        <v>0</v>
      </c>
      <c r="P86" s="232">
        <v>0</v>
      </c>
      <c r="Q86" s="232">
        <f>ROUND(E86*P86,2)</f>
        <v>0</v>
      </c>
      <c r="R86" s="233"/>
      <c r="S86" s="233" t="s">
        <v>122</v>
      </c>
      <c r="T86" s="233" t="s">
        <v>122</v>
      </c>
      <c r="U86" s="233">
        <v>0.01</v>
      </c>
      <c r="V86" s="233">
        <f>ROUND(E86*U86,2)</f>
        <v>0.1</v>
      </c>
      <c r="W86" s="233"/>
      <c r="X86" s="233" t="s">
        <v>123</v>
      </c>
      <c r="Y86" s="233" t="s">
        <v>124</v>
      </c>
      <c r="Z86" s="212"/>
      <c r="AA86" s="212"/>
      <c r="AB86" s="212"/>
      <c r="AC86" s="212"/>
      <c r="AD86" s="212"/>
      <c r="AE86" s="212"/>
      <c r="AF86" s="212"/>
      <c r="AG86" s="212" t="s">
        <v>125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0.6" outlineLevel="1" x14ac:dyDescent="0.3">
      <c r="A87" s="249">
        <v>43</v>
      </c>
      <c r="B87" s="250" t="s">
        <v>243</v>
      </c>
      <c r="C87" s="266" t="s">
        <v>244</v>
      </c>
      <c r="D87" s="251" t="s">
        <v>121</v>
      </c>
      <c r="E87" s="252">
        <v>14.92</v>
      </c>
      <c r="F87" s="253"/>
      <c r="G87" s="254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12</v>
      </c>
      <c r="M87" s="233">
        <f>G87*(1+L87/100)</f>
        <v>0</v>
      </c>
      <c r="N87" s="232">
        <v>2.2000000000000001E-4</v>
      </c>
      <c r="O87" s="232">
        <f>ROUND(E87*N87,2)</f>
        <v>0</v>
      </c>
      <c r="P87" s="232">
        <v>0</v>
      </c>
      <c r="Q87" s="232">
        <f>ROUND(E87*P87,2)</f>
        <v>0</v>
      </c>
      <c r="R87" s="233"/>
      <c r="S87" s="233" t="s">
        <v>122</v>
      </c>
      <c r="T87" s="233" t="s">
        <v>179</v>
      </c>
      <c r="U87" s="233">
        <v>0</v>
      </c>
      <c r="V87" s="233">
        <f>ROUND(E87*U87,2)</f>
        <v>0</v>
      </c>
      <c r="W87" s="233"/>
      <c r="X87" s="233" t="s">
        <v>180</v>
      </c>
      <c r="Y87" s="233" t="s">
        <v>124</v>
      </c>
      <c r="Z87" s="212"/>
      <c r="AA87" s="212"/>
      <c r="AB87" s="212"/>
      <c r="AC87" s="212"/>
      <c r="AD87" s="212"/>
      <c r="AE87" s="212"/>
      <c r="AF87" s="212"/>
      <c r="AG87" s="212" t="s">
        <v>181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3">
      <c r="A88" s="229"/>
      <c r="B88" s="230"/>
      <c r="C88" s="267" t="s">
        <v>240</v>
      </c>
      <c r="D88" s="235"/>
      <c r="E88" s="236">
        <v>7.6</v>
      </c>
      <c r="F88" s="233"/>
      <c r="G88" s="233"/>
      <c r="H88" s="233"/>
      <c r="I88" s="233"/>
      <c r="J88" s="233"/>
      <c r="K88" s="233"/>
      <c r="L88" s="233"/>
      <c r="M88" s="233"/>
      <c r="N88" s="232"/>
      <c r="O88" s="232"/>
      <c r="P88" s="232"/>
      <c r="Q88" s="232"/>
      <c r="R88" s="233"/>
      <c r="S88" s="233"/>
      <c r="T88" s="233"/>
      <c r="U88" s="233"/>
      <c r="V88" s="233"/>
      <c r="W88" s="233"/>
      <c r="X88" s="233"/>
      <c r="Y88" s="233"/>
      <c r="Z88" s="212"/>
      <c r="AA88" s="212"/>
      <c r="AB88" s="212"/>
      <c r="AC88" s="212"/>
      <c r="AD88" s="212"/>
      <c r="AE88" s="212"/>
      <c r="AF88" s="212"/>
      <c r="AG88" s="212" t="s">
        <v>127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3">
      <c r="A89" s="229"/>
      <c r="B89" s="230"/>
      <c r="C89" s="267" t="s">
        <v>137</v>
      </c>
      <c r="D89" s="235"/>
      <c r="E89" s="236">
        <v>7.32</v>
      </c>
      <c r="F89" s="233"/>
      <c r="G89" s="23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33"/>
      <c r="Z89" s="212"/>
      <c r="AA89" s="212"/>
      <c r="AB89" s="212"/>
      <c r="AC89" s="212"/>
      <c r="AD89" s="212"/>
      <c r="AE89" s="212"/>
      <c r="AF89" s="212"/>
      <c r="AG89" s="212" t="s">
        <v>127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3">
      <c r="A90" s="255">
        <v>44</v>
      </c>
      <c r="B90" s="256" t="s">
        <v>245</v>
      </c>
      <c r="C90" s="268" t="s">
        <v>246</v>
      </c>
      <c r="D90" s="257" t="s">
        <v>121</v>
      </c>
      <c r="E90" s="258">
        <v>1</v>
      </c>
      <c r="F90" s="259"/>
      <c r="G90" s="260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12</v>
      </c>
      <c r="M90" s="233">
        <f>G90*(1+L90/100)</f>
        <v>0</v>
      </c>
      <c r="N90" s="232">
        <v>3.6999999999999999E-4</v>
      </c>
      <c r="O90" s="232">
        <f>ROUND(E90*N90,2)</f>
        <v>0</v>
      </c>
      <c r="P90" s="232">
        <v>0</v>
      </c>
      <c r="Q90" s="232">
        <f>ROUND(E90*P90,2)</f>
        <v>0</v>
      </c>
      <c r="R90" s="233"/>
      <c r="S90" s="233" t="s">
        <v>122</v>
      </c>
      <c r="T90" s="233" t="s">
        <v>179</v>
      </c>
      <c r="U90" s="233">
        <v>0</v>
      </c>
      <c r="V90" s="233">
        <f>ROUND(E90*U90,2)</f>
        <v>0</v>
      </c>
      <c r="W90" s="233"/>
      <c r="X90" s="233" t="s">
        <v>180</v>
      </c>
      <c r="Y90" s="233" t="s">
        <v>124</v>
      </c>
      <c r="Z90" s="212"/>
      <c r="AA90" s="212"/>
      <c r="AB90" s="212"/>
      <c r="AC90" s="212"/>
      <c r="AD90" s="212"/>
      <c r="AE90" s="212"/>
      <c r="AF90" s="212"/>
      <c r="AG90" s="212" t="s">
        <v>181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3">
      <c r="A91" s="242" t="s">
        <v>117</v>
      </c>
      <c r="B91" s="243" t="s">
        <v>84</v>
      </c>
      <c r="C91" s="265" t="s">
        <v>85</v>
      </c>
      <c r="D91" s="244"/>
      <c r="E91" s="245"/>
      <c r="F91" s="246"/>
      <c r="G91" s="247">
        <f>SUMIF(AG92:AG98,"&lt;&gt;NOR",G92:G98)</f>
        <v>0</v>
      </c>
      <c r="H91" s="241"/>
      <c r="I91" s="241">
        <f>SUM(I92:I98)</f>
        <v>0</v>
      </c>
      <c r="J91" s="241"/>
      <c r="K91" s="241">
        <f>SUM(K92:K98)</f>
        <v>0</v>
      </c>
      <c r="L91" s="241"/>
      <c r="M91" s="241">
        <f>SUM(M92:M98)</f>
        <v>0</v>
      </c>
      <c r="N91" s="240"/>
      <c r="O91" s="240">
        <f>SUM(O92:O98)</f>
        <v>0</v>
      </c>
      <c r="P91" s="240"/>
      <c r="Q91" s="240">
        <f>SUM(Q92:Q98)</f>
        <v>0</v>
      </c>
      <c r="R91" s="241"/>
      <c r="S91" s="241"/>
      <c r="T91" s="241"/>
      <c r="U91" s="241"/>
      <c r="V91" s="241">
        <f>SUM(V92:V98)</f>
        <v>0</v>
      </c>
      <c r="W91" s="241"/>
      <c r="X91" s="241"/>
      <c r="Y91" s="241"/>
      <c r="AG91" t="s">
        <v>118</v>
      </c>
    </row>
    <row r="92" spans="1:60" ht="20.6" outlineLevel="1" x14ac:dyDescent="0.3">
      <c r="A92" s="255">
        <v>45</v>
      </c>
      <c r="B92" s="256" t="s">
        <v>247</v>
      </c>
      <c r="C92" s="268" t="s">
        <v>248</v>
      </c>
      <c r="D92" s="257" t="s">
        <v>190</v>
      </c>
      <c r="E92" s="258">
        <v>1</v>
      </c>
      <c r="F92" s="259"/>
      <c r="G92" s="260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12</v>
      </c>
      <c r="M92" s="233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3"/>
      <c r="S92" s="233" t="s">
        <v>150</v>
      </c>
      <c r="T92" s="233" t="s">
        <v>151</v>
      </c>
      <c r="U92" s="233">
        <v>0</v>
      </c>
      <c r="V92" s="233">
        <f>ROUND(E92*U92,2)</f>
        <v>0</v>
      </c>
      <c r="W92" s="233"/>
      <c r="X92" s="233" t="s">
        <v>123</v>
      </c>
      <c r="Y92" s="233" t="s">
        <v>124</v>
      </c>
      <c r="Z92" s="212"/>
      <c r="AA92" s="212"/>
      <c r="AB92" s="212"/>
      <c r="AC92" s="212"/>
      <c r="AD92" s="212"/>
      <c r="AE92" s="212"/>
      <c r="AF92" s="212"/>
      <c r="AG92" s="212" t="s">
        <v>125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3">
      <c r="A93" s="249">
        <v>46</v>
      </c>
      <c r="B93" s="250" t="s">
        <v>249</v>
      </c>
      <c r="C93" s="266" t="s">
        <v>250</v>
      </c>
      <c r="D93" s="251" t="s">
        <v>190</v>
      </c>
      <c r="E93" s="252">
        <v>1</v>
      </c>
      <c r="F93" s="253"/>
      <c r="G93" s="254">
        <f>ROUND(E93*F93,2)</f>
        <v>0</v>
      </c>
      <c r="H93" s="234"/>
      <c r="I93" s="233">
        <f>ROUND(E93*H93,2)</f>
        <v>0</v>
      </c>
      <c r="J93" s="234"/>
      <c r="K93" s="233">
        <f>ROUND(E93*J93,2)</f>
        <v>0</v>
      </c>
      <c r="L93" s="233">
        <v>12</v>
      </c>
      <c r="M93" s="233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3"/>
      <c r="S93" s="233" t="s">
        <v>150</v>
      </c>
      <c r="T93" s="233" t="s">
        <v>151</v>
      </c>
      <c r="U93" s="233">
        <v>0</v>
      </c>
      <c r="V93" s="233">
        <f>ROUND(E93*U93,2)</f>
        <v>0</v>
      </c>
      <c r="W93" s="233"/>
      <c r="X93" s="233" t="s">
        <v>123</v>
      </c>
      <c r="Y93" s="233" t="s">
        <v>124</v>
      </c>
      <c r="Z93" s="212"/>
      <c r="AA93" s="212"/>
      <c r="AB93" s="212"/>
      <c r="AC93" s="212"/>
      <c r="AD93" s="212"/>
      <c r="AE93" s="212"/>
      <c r="AF93" s="212"/>
      <c r="AG93" s="212" t="s">
        <v>125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3">
      <c r="A94" s="229"/>
      <c r="B94" s="230"/>
      <c r="C94" s="269" t="s">
        <v>251</v>
      </c>
      <c r="D94" s="262"/>
      <c r="E94" s="262"/>
      <c r="F94" s="262"/>
      <c r="G94" s="262"/>
      <c r="H94" s="233"/>
      <c r="I94" s="233"/>
      <c r="J94" s="233"/>
      <c r="K94" s="233"/>
      <c r="L94" s="233"/>
      <c r="M94" s="233"/>
      <c r="N94" s="232"/>
      <c r="O94" s="232"/>
      <c r="P94" s="232"/>
      <c r="Q94" s="232"/>
      <c r="R94" s="233"/>
      <c r="S94" s="233"/>
      <c r="T94" s="233"/>
      <c r="U94" s="233"/>
      <c r="V94" s="233"/>
      <c r="W94" s="233"/>
      <c r="X94" s="233"/>
      <c r="Y94" s="233"/>
      <c r="Z94" s="212"/>
      <c r="AA94" s="212"/>
      <c r="AB94" s="212"/>
      <c r="AC94" s="212"/>
      <c r="AD94" s="212"/>
      <c r="AE94" s="212"/>
      <c r="AF94" s="212"/>
      <c r="AG94" s="212" t="s">
        <v>183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3">
      <c r="A95" s="229"/>
      <c r="B95" s="230"/>
      <c r="C95" s="271" t="s">
        <v>252</v>
      </c>
      <c r="D95" s="264"/>
      <c r="E95" s="264"/>
      <c r="F95" s="264"/>
      <c r="G95" s="264"/>
      <c r="H95" s="233"/>
      <c r="I95" s="233"/>
      <c r="J95" s="233"/>
      <c r="K95" s="233"/>
      <c r="L95" s="233"/>
      <c r="M95" s="233"/>
      <c r="N95" s="232"/>
      <c r="O95" s="232"/>
      <c r="P95" s="232"/>
      <c r="Q95" s="232"/>
      <c r="R95" s="233"/>
      <c r="S95" s="233"/>
      <c r="T95" s="233"/>
      <c r="U95" s="233"/>
      <c r="V95" s="233"/>
      <c r="W95" s="233"/>
      <c r="X95" s="233"/>
      <c r="Y95" s="233"/>
      <c r="Z95" s="212"/>
      <c r="AA95" s="212"/>
      <c r="AB95" s="212"/>
      <c r="AC95" s="212"/>
      <c r="AD95" s="212"/>
      <c r="AE95" s="212"/>
      <c r="AF95" s="212"/>
      <c r="AG95" s="212" t="s">
        <v>183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3">
      <c r="A96" s="229"/>
      <c r="B96" s="230"/>
      <c r="C96" s="271" t="s">
        <v>253</v>
      </c>
      <c r="D96" s="264"/>
      <c r="E96" s="264"/>
      <c r="F96" s="264"/>
      <c r="G96" s="264"/>
      <c r="H96" s="233"/>
      <c r="I96" s="233"/>
      <c r="J96" s="233"/>
      <c r="K96" s="233"/>
      <c r="L96" s="233"/>
      <c r="M96" s="233"/>
      <c r="N96" s="232"/>
      <c r="O96" s="232"/>
      <c r="P96" s="232"/>
      <c r="Q96" s="232"/>
      <c r="R96" s="233"/>
      <c r="S96" s="233"/>
      <c r="T96" s="233"/>
      <c r="U96" s="233"/>
      <c r="V96" s="233"/>
      <c r="W96" s="233"/>
      <c r="X96" s="233"/>
      <c r="Y96" s="233"/>
      <c r="Z96" s="212"/>
      <c r="AA96" s="212"/>
      <c r="AB96" s="212"/>
      <c r="AC96" s="212"/>
      <c r="AD96" s="212"/>
      <c r="AE96" s="212"/>
      <c r="AF96" s="212"/>
      <c r="AG96" s="212" t="s">
        <v>183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3">
      <c r="A97" s="229"/>
      <c r="B97" s="230"/>
      <c r="C97" s="271" t="s">
        <v>254</v>
      </c>
      <c r="D97" s="264"/>
      <c r="E97" s="264"/>
      <c r="F97" s="264"/>
      <c r="G97" s="264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33"/>
      <c r="Z97" s="212"/>
      <c r="AA97" s="212"/>
      <c r="AB97" s="212"/>
      <c r="AC97" s="212"/>
      <c r="AD97" s="212"/>
      <c r="AE97" s="212"/>
      <c r="AF97" s="212"/>
      <c r="AG97" s="212" t="s">
        <v>183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3">
      <c r="A98" s="229"/>
      <c r="B98" s="230"/>
      <c r="C98" s="271" t="s">
        <v>255</v>
      </c>
      <c r="D98" s="264"/>
      <c r="E98" s="264"/>
      <c r="F98" s="264"/>
      <c r="G98" s="264"/>
      <c r="H98" s="233"/>
      <c r="I98" s="233"/>
      <c r="J98" s="233"/>
      <c r="K98" s="233"/>
      <c r="L98" s="233"/>
      <c r="M98" s="233"/>
      <c r="N98" s="232"/>
      <c r="O98" s="232"/>
      <c r="P98" s="232"/>
      <c r="Q98" s="232"/>
      <c r="R98" s="233"/>
      <c r="S98" s="233"/>
      <c r="T98" s="233"/>
      <c r="U98" s="233"/>
      <c r="V98" s="233"/>
      <c r="W98" s="233"/>
      <c r="X98" s="233"/>
      <c r="Y98" s="233"/>
      <c r="Z98" s="212"/>
      <c r="AA98" s="212"/>
      <c r="AB98" s="212"/>
      <c r="AC98" s="212"/>
      <c r="AD98" s="212"/>
      <c r="AE98" s="212"/>
      <c r="AF98" s="212"/>
      <c r="AG98" s="212" t="s">
        <v>183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x14ac:dyDescent="0.3">
      <c r="A99" s="242" t="s">
        <v>117</v>
      </c>
      <c r="B99" s="243" t="s">
        <v>86</v>
      </c>
      <c r="C99" s="265" t="s">
        <v>87</v>
      </c>
      <c r="D99" s="244"/>
      <c r="E99" s="245"/>
      <c r="F99" s="246"/>
      <c r="G99" s="247">
        <f>SUMIF(AG100:AG105,"&lt;&gt;NOR",G100:G105)</f>
        <v>0</v>
      </c>
      <c r="H99" s="241"/>
      <c r="I99" s="241">
        <f>SUM(I100:I105)</f>
        <v>0</v>
      </c>
      <c r="J99" s="241"/>
      <c r="K99" s="241">
        <f>SUM(K100:K105)</f>
        <v>0</v>
      </c>
      <c r="L99" s="241"/>
      <c r="M99" s="241">
        <f>SUM(M100:M105)</f>
        <v>0</v>
      </c>
      <c r="N99" s="240"/>
      <c r="O99" s="240">
        <f>SUM(O100:O105)</f>
        <v>0</v>
      </c>
      <c r="P99" s="240"/>
      <c r="Q99" s="240">
        <f>SUM(Q100:Q105)</f>
        <v>0</v>
      </c>
      <c r="R99" s="241"/>
      <c r="S99" s="241"/>
      <c r="T99" s="241"/>
      <c r="U99" s="241"/>
      <c r="V99" s="241">
        <f>SUM(V100:V105)</f>
        <v>8.2100000000000009</v>
      </c>
      <c r="W99" s="241"/>
      <c r="X99" s="241"/>
      <c r="Y99" s="241"/>
      <c r="AG99" t="s">
        <v>118</v>
      </c>
    </row>
    <row r="100" spans="1:60" outlineLevel="1" x14ac:dyDescent="0.3">
      <c r="A100" s="255">
        <v>47</v>
      </c>
      <c r="B100" s="256" t="s">
        <v>256</v>
      </c>
      <c r="C100" s="268" t="s">
        <v>257</v>
      </c>
      <c r="D100" s="257" t="s">
        <v>170</v>
      </c>
      <c r="E100" s="258">
        <v>2.3843299999999998</v>
      </c>
      <c r="F100" s="259"/>
      <c r="G100" s="260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12</v>
      </c>
      <c r="M100" s="233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3"/>
      <c r="S100" s="233" t="s">
        <v>122</v>
      </c>
      <c r="T100" s="233" t="s">
        <v>122</v>
      </c>
      <c r="U100" s="233">
        <v>2.0089999999999999</v>
      </c>
      <c r="V100" s="233">
        <f>ROUND(E100*U100,2)</f>
        <v>4.79</v>
      </c>
      <c r="W100" s="233"/>
      <c r="X100" s="233" t="s">
        <v>258</v>
      </c>
      <c r="Y100" s="233" t="s">
        <v>124</v>
      </c>
      <c r="Z100" s="212"/>
      <c r="AA100" s="212"/>
      <c r="AB100" s="212"/>
      <c r="AC100" s="212"/>
      <c r="AD100" s="212"/>
      <c r="AE100" s="212"/>
      <c r="AF100" s="212"/>
      <c r="AG100" s="212" t="s">
        <v>259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3">
      <c r="A101" s="249">
        <v>48</v>
      </c>
      <c r="B101" s="250" t="s">
        <v>260</v>
      </c>
      <c r="C101" s="266" t="s">
        <v>261</v>
      </c>
      <c r="D101" s="251" t="s">
        <v>170</v>
      </c>
      <c r="E101" s="252">
        <v>2.3843299999999998</v>
      </c>
      <c r="F101" s="253"/>
      <c r="G101" s="254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12</v>
      </c>
      <c r="M101" s="233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3"/>
      <c r="S101" s="233" t="s">
        <v>122</v>
      </c>
      <c r="T101" s="233" t="s">
        <v>122</v>
      </c>
      <c r="U101" s="233">
        <v>0.49</v>
      </c>
      <c r="V101" s="233">
        <f>ROUND(E101*U101,2)</f>
        <v>1.17</v>
      </c>
      <c r="W101" s="233"/>
      <c r="X101" s="233" t="s">
        <v>258</v>
      </c>
      <c r="Y101" s="233" t="s">
        <v>124</v>
      </c>
      <c r="Z101" s="212"/>
      <c r="AA101" s="212"/>
      <c r="AB101" s="212"/>
      <c r="AC101" s="212"/>
      <c r="AD101" s="212"/>
      <c r="AE101" s="212"/>
      <c r="AF101" s="212"/>
      <c r="AG101" s="212" t="s">
        <v>259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3">
      <c r="A102" s="229"/>
      <c r="B102" s="230"/>
      <c r="C102" s="269" t="s">
        <v>262</v>
      </c>
      <c r="D102" s="262"/>
      <c r="E102" s="262"/>
      <c r="F102" s="262"/>
      <c r="G102" s="262"/>
      <c r="H102" s="233"/>
      <c r="I102" s="233"/>
      <c r="J102" s="233"/>
      <c r="K102" s="233"/>
      <c r="L102" s="233"/>
      <c r="M102" s="233"/>
      <c r="N102" s="232"/>
      <c r="O102" s="232"/>
      <c r="P102" s="232"/>
      <c r="Q102" s="232"/>
      <c r="R102" s="233"/>
      <c r="S102" s="233"/>
      <c r="T102" s="233"/>
      <c r="U102" s="233"/>
      <c r="V102" s="233"/>
      <c r="W102" s="233"/>
      <c r="X102" s="233"/>
      <c r="Y102" s="233"/>
      <c r="Z102" s="212"/>
      <c r="AA102" s="212"/>
      <c r="AB102" s="212"/>
      <c r="AC102" s="212"/>
      <c r="AD102" s="212"/>
      <c r="AE102" s="212"/>
      <c r="AF102" s="212"/>
      <c r="AG102" s="212" t="s">
        <v>183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3">
      <c r="A103" s="255">
        <v>49</v>
      </c>
      <c r="B103" s="256" t="s">
        <v>263</v>
      </c>
      <c r="C103" s="268" t="s">
        <v>264</v>
      </c>
      <c r="D103" s="257" t="s">
        <v>170</v>
      </c>
      <c r="E103" s="258">
        <v>45.302230000000002</v>
      </c>
      <c r="F103" s="259"/>
      <c r="G103" s="260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12</v>
      </c>
      <c r="M103" s="233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3"/>
      <c r="S103" s="233" t="s">
        <v>122</v>
      </c>
      <c r="T103" s="233" t="s">
        <v>122</v>
      </c>
      <c r="U103" s="233">
        <v>0</v>
      </c>
      <c r="V103" s="233">
        <f>ROUND(E103*U103,2)</f>
        <v>0</v>
      </c>
      <c r="W103" s="233"/>
      <c r="X103" s="233" t="s">
        <v>258</v>
      </c>
      <c r="Y103" s="233" t="s">
        <v>124</v>
      </c>
      <c r="Z103" s="212"/>
      <c r="AA103" s="212"/>
      <c r="AB103" s="212"/>
      <c r="AC103" s="212"/>
      <c r="AD103" s="212"/>
      <c r="AE103" s="212"/>
      <c r="AF103" s="212"/>
      <c r="AG103" s="212" t="s">
        <v>259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3">
      <c r="A104" s="255">
        <v>50</v>
      </c>
      <c r="B104" s="256" t="s">
        <v>265</v>
      </c>
      <c r="C104" s="268" t="s">
        <v>266</v>
      </c>
      <c r="D104" s="257" t="s">
        <v>170</v>
      </c>
      <c r="E104" s="258">
        <v>2.3843299999999998</v>
      </c>
      <c r="F104" s="259"/>
      <c r="G104" s="260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12</v>
      </c>
      <c r="M104" s="233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3"/>
      <c r="S104" s="233" t="s">
        <v>122</v>
      </c>
      <c r="T104" s="233" t="s">
        <v>122</v>
      </c>
      <c r="U104" s="233">
        <v>0.94199999999999995</v>
      </c>
      <c r="V104" s="233">
        <f>ROUND(E104*U104,2)</f>
        <v>2.25</v>
      </c>
      <c r="W104" s="233"/>
      <c r="X104" s="233" t="s">
        <v>258</v>
      </c>
      <c r="Y104" s="233" t="s">
        <v>124</v>
      </c>
      <c r="Z104" s="212"/>
      <c r="AA104" s="212"/>
      <c r="AB104" s="212"/>
      <c r="AC104" s="212"/>
      <c r="AD104" s="212"/>
      <c r="AE104" s="212"/>
      <c r="AF104" s="212"/>
      <c r="AG104" s="212" t="s">
        <v>259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0.6" outlineLevel="1" x14ac:dyDescent="0.3">
      <c r="A105" s="255">
        <v>51</v>
      </c>
      <c r="B105" s="256" t="s">
        <v>267</v>
      </c>
      <c r="C105" s="268" t="s">
        <v>268</v>
      </c>
      <c r="D105" s="257" t="s">
        <v>170</v>
      </c>
      <c r="E105" s="258">
        <v>2.3843299999999998</v>
      </c>
      <c r="F105" s="259"/>
      <c r="G105" s="260">
        <f>ROUND(E105*F105,2)</f>
        <v>0</v>
      </c>
      <c r="H105" s="234"/>
      <c r="I105" s="233">
        <f>ROUND(E105*H105,2)</f>
        <v>0</v>
      </c>
      <c r="J105" s="234"/>
      <c r="K105" s="233">
        <f>ROUND(E105*J105,2)</f>
        <v>0</v>
      </c>
      <c r="L105" s="233">
        <v>12</v>
      </c>
      <c r="M105" s="233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3"/>
      <c r="S105" s="233" t="s">
        <v>122</v>
      </c>
      <c r="T105" s="233" t="s">
        <v>122</v>
      </c>
      <c r="U105" s="233">
        <v>0</v>
      </c>
      <c r="V105" s="233">
        <f>ROUND(E105*U105,2)</f>
        <v>0</v>
      </c>
      <c r="W105" s="233"/>
      <c r="X105" s="233" t="s">
        <v>258</v>
      </c>
      <c r="Y105" s="233" t="s">
        <v>124</v>
      </c>
      <c r="Z105" s="212"/>
      <c r="AA105" s="212"/>
      <c r="AB105" s="212"/>
      <c r="AC105" s="212"/>
      <c r="AD105" s="212"/>
      <c r="AE105" s="212"/>
      <c r="AF105" s="212"/>
      <c r="AG105" s="212" t="s">
        <v>259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3">
      <c r="A106" s="242" t="s">
        <v>117</v>
      </c>
      <c r="B106" s="243" t="s">
        <v>89</v>
      </c>
      <c r="C106" s="265" t="s">
        <v>29</v>
      </c>
      <c r="D106" s="244"/>
      <c r="E106" s="245"/>
      <c r="F106" s="246"/>
      <c r="G106" s="247">
        <f>SUMIF(AG107:AG112,"&lt;&gt;NOR",G107:G112)</f>
        <v>0</v>
      </c>
      <c r="H106" s="241"/>
      <c r="I106" s="241">
        <f>SUM(I107:I112)</f>
        <v>0</v>
      </c>
      <c r="J106" s="241"/>
      <c r="K106" s="241">
        <f>SUM(K107:K112)</f>
        <v>0</v>
      </c>
      <c r="L106" s="241"/>
      <c r="M106" s="241">
        <f>SUM(M107:M112)</f>
        <v>0</v>
      </c>
      <c r="N106" s="240"/>
      <c r="O106" s="240">
        <f>SUM(O107:O112)</f>
        <v>0</v>
      </c>
      <c r="P106" s="240"/>
      <c r="Q106" s="240">
        <f>SUM(Q107:Q112)</f>
        <v>0</v>
      </c>
      <c r="R106" s="241"/>
      <c r="S106" s="241"/>
      <c r="T106" s="241"/>
      <c r="U106" s="241"/>
      <c r="V106" s="241">
        <f>SUM(V107:V112)</f>
        <v>0</v>
      </c>
      <c r="W106" s="241"/>
      <c r="X106" s="241"/>
      <c r="Y106" s="241"/>
      <c r="AG106" t="s">
        <v>118</v>
      </c>
    </row>
    <row r="107" spans="1:60" outlineLevel="1" x14ac:dyDescent="0.3">
      <c r="A107" s="249">
        <v>52</v>
      </c>
      <c r="B107" s="250" t="s">
        <v>269</v>
      </c>
      <c r="C107" s="266" t="s">
        <v>270</v>
      </c>
      <c r="D107" s="251" t="s">
        <v>271</v>
      </c>
      <c r="E107" s="252">
        <v>1</v>
      </c>
      <c r="F107" s="253"/>
      <c r="G107" s="254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12</v>
      </c>
      <c r="M107" s="233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3"/>
      <c r="S107" s="233" t="s">
        <v>122</v>
      </c>
      <c r="T107" s="233" t="s">
        <v>151</v>
      </c>
      <c r="U107" s="233">
        <v>0</v>
      </c>
      <c r="V107" s="233">
        <f>ROUND(E107*U107,2)</f>
        <v>0</v>
      </c>
      <c r="W107" s="233"/>
      <c r="X107" s="233" t="s">
        <v>272</v>
      </c>
      <c r="Y107" s="233" t="s">
        <v>124</v>
      </c>
      <c r="Z107" s="212"/>
      <c r="AA107" s="212"/>
      <c r="AB107" s="212"/>
      <c r="AC107" s="212"/>
      <c r="AD107" s="212"/>
      <c r="AE107" s="212"/>
      <c r="AF107" s="212"/>
      <c r="AG107" s="212" t="s">
        <v>273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3">
      <c r="A108" s="229"/>
      <c r="B108" s="230"/>
      <c r="C108" s="269" t="s">
        <v>274</v>
      </c>
      <c r="D108" s="262"/>
      <c r="E108" s="262"/>
      <c r="F108" s="262"/>
      <c r="G108" s="262"/>
      <c r="H108" s="233"/>
      <c r="I108" s="233"/>
      <c r="J108" s="233"/>
      <c r="K108" s="233"/>
      <c r="L108" s="233"/>
      <c r="M108" s="233"/>
      <c r="N108" s="232"/>
      <c r="O108" s="232"/>
      <c r="P108" s="232"/>
      <c r="Q108" s="232"/>
      <c r="R108" s="233"/>
      <c r="S108" s="233"/>
      <c r="T108" s="233"/>
      <c r="U108" s="233"/>
      <c r="V108" s="233"/>
      <c r="W108" s="233"/>
      <c r="X108" s="233"/>
      <c r="Y108" s="233"/>
      <c r="Z108" s="212"/>
      <c r="AA108" s="212"/>
      <c r="AB108" s="212"/>
      <c r="AC108" s="212"/>
      <c r="AD108" s="212"/>
      <c r="AE108" s="212"/>
      <c r="AF108" s="212"/>
      <c r="AG108" s="212" t="s">
        <v>183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3">
      <c r="A109" s="249">
        <v>53</v>
      </c>
      <c r="B109" s="250" t="s">
        <v>275</v>
      </c>
      <c r="C109" s="266" t="s">
        <v>276</v>
      </c>
      <c r="D109" s="251" t="s">
        <v>271</v>
      </c>
      <c r="E109" s="252">
        <v>1</v>
      </c>
      <c r="F109" s="253"/>
      <c r="G109" s="254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12</v>
      </c>
      <c r="M109" s="233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3"/>
      <c r="S109" s="233" t="s">
        <v>122</v>
      </c>
      <c r="T109" s="233" t="s">
        <v>151</v>
      </c>
      <c r="U109" s="233">
        <v>0</v>
      </c>
      <c r="V109" s="233">
        <f>ROUND(E109*U109,2)</f>
        <v>0</v>
      </c>
      <c r="W109" s="233"/>
      <c r="X109" s="233" t="s">
        <v>272</v>
      </c>
      <c r="Y109" s="233" t="s">
        <v>124</v>
      </c>
      <c r="Z109" s="212"/>
      <c r="AA109" s="212"/>
      <c r="AB109" s="212"/>
      <c r="AC109" s="212"/>
      <c r="AD109" s="212"/>
      <c r="AE109" s="212"/>
      <c r="AF109" s="212"/>
      <c r="AG109" s="212" t="s">
        <v>273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3">
      <c r="A110" s="229"/>
      <c r="B110" s="230"/>
      <c r="C110" s="269" t="s">
        <v>277</v>
      </c>
      <c r="D110" s="262"/>
      <c r="E110" s="262"/>
      <c r="F110" s="262"/>
      <c r="G110" s="262"/>
      <c r="H110" s="233"/>
      <c r="I110" s="233"/>
      <c r="J110" s="233"/>
      <c r="K110" s="233"/>
      <c r="L110" s="233"/>
      <c r="M110" s="233"/>
      <c r="N110" s="232"/>
      <c r="O110" s="232"/>
      <c r="P110" s="232"/>
      <c r="Q110" s="232"/>
      <c r="R110" s="233"/>
      <c r="S110" s="233"/>
      <c r="T110" s="233"/>
      <c r="U110" s="233"/>
      <c r="V110" s="233"/>
      <c r="W110" s="233"/>
      <c r="X110" s="233"/>
      <c r="Y110" s="233"/>
      <c r="Z110" s="212"/>
      <c r="AA110" s="212"/>
      <c r="AB110" s="212"/>
      <c r="AC110" s="212"/>
      <c r="AD110" s="212"/>
      <c r="AE110" s="212"/>
      <c r="AF110" s="212"/>
      <c r="AG110" s="212" t="s">
        <v>183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3">
      <c r="A111" s="229"/>
      <c r="B111" s="230"/>
      <c r="C111" s="272" t="s">
        <v>278</v>
      </c>
      <c r="D111" s="237"/>
      <c r="E111" s="238"/>
      <c r="F111" s="239"/>
      <c r="G111" s="239"/>
      <c r="H111" s="233"/>
      <c r="I111" s="233"/>
      <c r="J111" s="233"/>
      <c r="K111" s="233"/>
      <c r="L111" s="233"/>
      <c r="M111" s="233"/>
      <c r="N111" s="232"/>
      <c r="O111" s="232"/>
      <c r="P111" s="232"/>
      <c r="Q111" s="232"/>
      <c r="R111" s="233"/>
      <c r="S111" s="233"/>
      <c r="T111" s="233"/>
      <c r="U111" s="233"/>
      <c r="V111" s="233"/>
      <c r="W111" s="233"/>
      <c r="X111" s="233"/>
      <c r="Y111" s="233"/>
      <c r="Z111" s="212"/>
      <c r="AA111" s="212"/>
      <c r="AB111" s="212"/>
      <c r="AC111" s="212"/>
      <c r="AD111" s="212"/>
      <c r="AE111" s="212"/>
      <c r="AF111" s="212"/>
      <c r="AG111" s="212" t="s">
        <v>183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3">
      <c r="A112" s="229"/>
      <c r="B112" s="230"/>
      <c r="C112" s="271" t="s">
        <v>279</v>
      </c>
      <c r="D112" s="264"/>
      <c r="E112" s="264"/>
      <c r="F112" s="264"/>
      <c r="G112" s="264"/>
      <c r="H112" s="233"/>
      <c r="I112" s="233"/>
      <c r="J112" s="233"/>
      <c r="K112" s="233"/>
      <c r="L112" s="233"/>
      <c r="M112" s="233"/>
      <c r="N112" s="232"/>
      <c r="O112" s="232"/>
      <c r="P112" s="232"/>
      <c r="Q112" s="232"/>
      <c r="R112" s="233"/>
      <c r="S112" s="233"/>
      <c r="T112" s="233"/>
      <c r="U112" s="233"/>
      <c r="V112" s="233"/>
      <c r="W112" s="233"/>
      <c r="X112" s="233"/>
      <c r="Y112" s="233"/>
      <c r="Z112" s="212"/>
      <c r="AA112" s="212"/>
      <c r="AB112" s="212"/>
      <c r="AC112" s="212"/>
      <c r="AD112" s="212"/>
      <c r="AE112" s="212"/>
      <c r="AF112" s="212"/>
      <c r="AG112" s="212" t="s">
        <v>183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33" x14ac:dyDescent="0.3">
      <c r="A113" s="3"/>
      <c r="B113" s="4"/>
      <c r="C113" s="27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v>12</v>
      </c>
      <c r="AF113">
        <v>21</v>
      </c>
      <c r="AG113" t="s">
        <v>103</v>
      </c>
    </row>
    <row r="114" spans="1:33" x14ac:dyDescent="0.3">
      <c r="A114" s="215"/>
      <c r="B114" s="216" t="s">
        <v>31</v>
      </c>
      <c r="C114" s="274"/>
      <c r="D114" s="217"/>
      <c r="E114" s="218"/>
      <c r="F114" s="218"/>
      <c r="G114" s="248">
        <f>G8+G11+G20+G25+G27+G29+G37+G39+G47+G49+G58+G66+G71+G82+G91+G99+G106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E114">
        <f>SUMIF(L7:L112,AE113,G7:G112)</f>
        <v>0</v>
      </c>
      <c r="AF114">
        <f>SUMIF(L7:L112,AF113,G7:G112)</f>
        <v>0</v>
      </c>
      <c r="AG114" t="s">
        <v>280</v>
      </c>
    </row>
    <row r="115" spans="1:33" x14ac:dyDescent="0.3">
      <c r="A115" s="3"/>
      <c r="B115" s="4"/>
      <c r="C115" s="27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3">
      <c r="A116" s="3"/>
      <c r="B116" s="4"/>
      <c r="C116" s="27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3">
      <c r="A117" s="219" t="s">
        <v>281</v>
      </c>
      <c r="B117" s="219"/>
      <c r="C117" s="275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3">
      <c r="A118" s="220"/>
      <c r="B118" s="221"/>
      <c r="C118" s="276"/>
      <c r="D118" s="221"/>
      <c r="E118" s="221"/>
      <c r="F118" s="221"/>
      <c r="G118" s="2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G118" t="s">
        <v>282</v>
      </c>
    </row>
    <row r="119" spans="1:33" x14ac:dyDescent="0.3">
      <c r="A119" s="223"/>
      <c r="B119" s="224"/>
      <c r="C119" s="277"/>
      <c r="D119" s="224"/>
      <c r="E119" s="224"/>
      <c r="F119" s="224"/>
      <c r="G119" s="22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3">
      <c r="A120" s="223"/>
      <c r="B120" s="224"/>
      <c r="C120" s="277"/>
      <c r="D120" s="224"/>
      <c r="E120" s="224"/>
      <c r="F120" s="224"/>
      <c r="G120" s="22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3">
      <c r="A121" s="223"/>
      <c r="B121" s="224"/>
      <c r="C121" s="277"/>
      <c r="D121" s="224"/>
      <c r="E121" s="224"/>
      <c r="F121" s="224"/>
      <c r="G121" s="22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33" x14ac:dyDescent="0.3">
      <c r="A122" s="226"/>
      <c r="B122" s="227"/>
      <c r="C122" s="278"/>
      <c r="D122" s="227"/>
      <c r="E122" s="227"/>
      <c r="F122" s="227"/>
      <c r="G122" s="22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33" x14ac:dyDescent="0.3">
      <c r="A123" s="3"/>
      <c r="B123" s="4"/>
      <c r="C123" s="27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33" x14ac:dyDescent="0.3">
      <c r="C124" s="279"/>
      <c r="D124" s="10"/>
      <c r="AG124" t="s">
        <v>284</v>
      </c>
    </row>
    <row r="125" spans="1:33" x14ac:dyDescent="0.3">
      <c r="D125" s="10"/>
    </row>
    <row r="126" spans="1:33" x14ac:dyDescent="0.3">
      <c r="D126" s="10"/>
    </row>
    <row r="127" spans="1:33" x14ac:dyDescent="0.3">
      <c r="D127" s="10"/>
    </row>
    <row r="128" spans="1:33" x14ac:dyDescent="0.3">
      <c r="D128" s="10"/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mergeCells count="23">
    <mergeCell ref="C112:G112"/>
    <mergeCell ref="C96:G96"/>
    <mergeCell ref="C97:G97"/>
    <mergeCell ref="C98:G98"/>
    <mergeCell ref="C102:G102"/>
    <mergeCell ref="C108:G108"/>
    <mergeCell ref="C110:G110"/>
    <mergeCell ref="C63:G63"/>
    <mergeCell ref="C64:G64"/>
    <mergeCell ref="C65:G65"/>
    <mergeCell ref="C73:G73"/>
    <mergeCell ref="C94:G94"/>
    <mergeCell ref="C95:G95"/>
    <mergeCell ref="A1:G1"/>
    <mergeCell ref="C2:G2"/>
    <mergeCell ref="C3:G3"/>
    <mergeCell ref="C4:G4"/>
    <mergeCell ref="A117:C117"/>
    <mergeCell ref="A118:G122"/>
    <mergeCell ref="C43:G43"/>
    <mergeCell ref="C60:G60"/>
    <mergeCell ref="C61:G61"/>
    <mergeCell ref="C62:G6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Office 365</cp:lastModifiedBy>
  <cp:lastPrinted>2019-03-19T12:27:02Z</cp:lastPrinted>
  <dcterms:created xsi:type="dcterms:W3CDTF">2009-04-08T07:15:50Z</dcterms:created>
  <dcterms:modified xsi:type="dcterms:W3CDTF">2025-02-13T07:00:52Z</dcterms:modified>
</cp:coreProperties>
</file>