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6 SPA\"/>
    </mc:Choice>
  </mc:AlternateContent>
  <xr:revisionPtr revIDLastSave="0" documentId="8_{050E6D36-516E-45F9-9F63-358B1BC65A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I20" i="1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G25" i="1" s="1"/>
  <c r="A25" i="1" s="1"/>
  <c r="A26" i="1" s="1"/>
  <c r="G26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<sst xmlns="http://schemas.openxmlformats.org/spreadsheetml/2006/main" count="753" uniqueCount="324">
  <si>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</si>
  <si>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</si>
  <si>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</si>
  <si>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</si>
  <si>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</si>
  <si>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</si>
  <si>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</si>
  <si>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</si>
  <si>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</si>
  <si>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</si>
  <si>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</si>
  <si>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</si>
  <si>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</si>
  <si>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</si>
  <si>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</si>
  <si>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</si>
  <si>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</si>
  <si>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</si>
  <si>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</si>
  <si>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</si>
  <si>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</si>
  <si>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</si>
  <si>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</si>
  <si>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</si>
  <si>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</si>
  <si>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</si>
  <si>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</si>
  <si>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</si>
  <si>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</si>
  <si>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</si>
  <si>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</si>
  <si>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</si>
  <si>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</si>
  <si>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</si>
  <si>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</si>
  <si>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</si>
  <si>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</si>
  <si>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</si>
  <si>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</si>
  <si>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</si>
  <si>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</si>
  <si>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</si>
  <si>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</si>
  <si>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</si>
  <si>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</si>
  <si>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</si>
  <si>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</si>
  <si>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</si>
  <si>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</si>
  <si>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</si>
  <si>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</si>
  <si>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</si>
  <si>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</si>
  <si>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</si>
  <si>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</si>
  <si>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</si>
  <si>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</si>
  <si>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</si>
  <si>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</si>
  <si>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</si>
  <si>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</si>
  <si>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</si>
  <si>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</si>
  <si>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</si>
  <si>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</si>
  <si>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</si>
  <si>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</si>
  <si>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</si>
  <si>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</si>
  <si>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</si>
  <si>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</si>
  <si>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</si>
  <si>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</si>
  <si>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</si>
  <si>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</si>
  <si>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</si>
  <si>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</si>
  <si>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</si>
  <si>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</si>
  <si>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</si>
  <si>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</si>
  <si>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</si>
  <si>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</si>
  <si>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</si>
  <si>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</si>
  <si>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</si>
  <si>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</si>
  <si>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</si>
  <si>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</si>
  <si>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</si>
  <si>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</si>
  <si>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</si>
  <si>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</si>
  <si>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</si>
  <si>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</si>
  <si>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</si>
  <si>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</si>
  <si>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</si>
  <si>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</si>
  <si>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</si>
  <si>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</si>
  <si>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</si>
  <si>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</si>
  <si>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</si>
  <si>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</si>
  <si>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</si>
  <si>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</si>
  <si>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</si>
  <si>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</si>
  <si>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</si>
  <si>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</si>
  <si>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</si>
  <si>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</si>
  <si>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</si>
  <si>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</si>
  <si>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</si>
  <si>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</si>
  <si>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</si>
  <si>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</si>
  <si>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</si>
  <si>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</si>
  <si>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</si>
  <si>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</si>
  <si>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</si>
  <si>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</si>
  <si>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</si>
  <si>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</si>
  <si>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</si>
  <si>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</si>
  <si>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</si>
  <si>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</si>
  <si>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</si>
  <si>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</si>
  <si>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</si>
  <si>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</si>
  <si>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</si>
  <si>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</si>
  <si>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</si>
  <si>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</si>
  <si>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</si>
  <si>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</si>
  <si>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</si>
  <si>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</si>
  <si>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</si>
  <si>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</si>
  <si>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</si>
  <si>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</si>
  <si>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</si>
  <si>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</si>
  <si>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</si>
  <si>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</si>
  <si>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</si>
  <si>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</si>
  <si>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</si>
  <si>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</si>
  <si>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</si>
  <si>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</si>
  <si>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</si>
  <si>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</si>
  <si>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</si>
  <si>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</si>
  <si>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</si>
  <si>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</si>
  <si>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</si>
  <si>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</si>
  <si>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</si>
  <si>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</si>
  <si>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</si>
  <si>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</si>
  <si>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</si>
  <si>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</si>
  <si>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</si>
  <si>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</si>
  <si>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</si>
  <si>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</si>
  <si>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</si>
  <si>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</si>
  <si>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</si>
  <si>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</si>
  <si>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</si>
  <si>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</si>
  <si>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</si>
  <si>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</si>
  <si>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</si>
  <si>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</si>
  <si>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</si>
  <si>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</si>
  <si>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</si>
  <si>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</si>
  <si>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</si>
  <si>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</si>
  <si>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</si>
  <si>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</si>
  <si>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</si>
  <si>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</si>
  <si>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</si>
  <si>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</si>
  <si>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</si>
  <si>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</si>
  <si>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</si>
  <si>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</si>
  <si>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</si>
  <si>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</si>
  <si>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</si>
  <si>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</si>
  <si>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</si>
  <si>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</si>
  <si>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</si>
  <si>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</si>
  <si>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</si>
  <si>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</si>
  <si>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</si>
  <si>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</si>
  <si>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</si>
  <si>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</si>
  <si>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</si>
  <si>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</si>
  <si>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</si>
  <si>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</si>
  <si>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</si>
  <si>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</si>
  <si>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</si>
  <si>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</si>
  <si>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</si>
  <si>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</si>
  <si>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</si>
  <si>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</si>
  <si>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</si>
  <si>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</si>
  <si>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</si>
  <si>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</si>
  <si>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</si>
  <si>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</si>
  <si>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</si>
  <si>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</si>
  <si>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</si>
  <si>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</si>
  <si>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</si>
  <si>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</si>
  <si>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</si>
  <si>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</si>
  <si>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</si>
  <si>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</si>
  <si>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</si>
  <si>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</si>
  <si>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</si>
  <si>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</si>
  <si>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</si>
  <si>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</si>
  <si>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</si>
  <si>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</si>
  <si>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</si>
  <si>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</si>
  <si>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</si>
  <si>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</si>
  <si>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</si>
  <si>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</si>
  <si>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</si>
  <si>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</si>
  <si>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</si>
  <si>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</si>
  <si>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</si>
  <si>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</si>
  <si>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</si>
  <si>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</si>
  <si>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</si>
  <si>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</si>
  <si>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</si>
  <si>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</si>
  <si>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</si>
  <si>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</si>
  <si>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</si>
  <si>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</si>
  <si>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</si>
  <si>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</si>
  <si>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</si>
  <si>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</si>
  <si>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</si>
  <si>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</si>
  <si>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</si>
  <si>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</si>
  <si>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</si>
  <si>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</si>
  <si>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</si>
  <si>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</si>
  <si>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</si>
  <si>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</si>
  <si>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</si>
  <si>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</si>
  <si>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</si>
  <si>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</si>
  <si>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</si>
  <si>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</si>
  <si>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</si>
  <si>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</si>
  <si>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</si>
  <si>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</si>
  <si>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</si>
  <si>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</si>
  <si>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</si>
  <si>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</si>
  <si>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</si>
  <si>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</si>
  <si>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</si>
  <si>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</si>
  <si>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</si>
  <si>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</si>
  <si>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</si>
  <si>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</si>
  <si>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</si>
  <si>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</si>
  <si>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</si>
  <si>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</si>
  <si>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</si>
  <si>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</si>
  <si>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</si>
  <si>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</si>
  <si>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</si>
  <si>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Rekonstrukce BJ1+BJ2, P.Lumumby, O-Zábřeh</t>
  </si>
  <si>
    <t>Dřez kuchyňský, granitový, černý, s odkapávačem a otvorem pro dřezovou stojánkovou baterii</t>
  </si>
  <si>
    <t>Rekonstrukce BJ1+BJ2, Svornosti, O-Zábřeh</t>
  </si>
  <si>
    <t>Rozpočet - Svornosti 41/2296</t>
  </si>
  <si>
    <t>Svornosti 41/2296</t>
  </si>
  <si>
    <t>76/2025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</si>
</sst>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4" t="s">
        <v>4</v>
      </c>
      <c r="C1" s="215"/>
      <c r="D1" s="215"/>
      <c r="E1" s="215"/>
      <c r="F1" s="215"/>
      <c r="G1" s="215"/>
      <c r="H1" s="215"/>
      <c r="I1" s="215"/>
      <c r="J1" s="216"/>
    </row>
    <row r="2" spans="1:15" ht="36" customHeight="1" x14ac:dyDescent="0.2">
      <c r="A2" s="2"/>
      <c r="B2" s="69" t="s">
        <v>24</v>
      </c>
      <c r="C2" s="70"/>
      <c r="D2" s="186" t="s">
        <v>323</v>
      </c>
      <c r="E2" s="220" t="s">
        <v>318</v>
      </c>
      <c r="F2" s="221"/>
      <c r="G2" s="221"/>
      <c r="H2" s="221"/>
      <c r="I2" s="221"/>
      <c r="J2" s="222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23" t="s">
        <v>46</v>
      </c>
      <c r="F3" s="224"/>
      <c r="G3" s="224"/>
      <c r="H3" s="224"/>
      <c r="I3" s="224"/>
      <c r="J3" s="225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1" t="s">
        <v>322</v>
      </c>
      <c r="F4" s="212"/>
      <c r="G4" s="212"/>
      <c r="H4" s="212"/>
      <c r="I4" s="212"/>
      <c r="J4" s="213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7"/>
      <c r="E11" s="227"/>
      <c r="F11" s="227"/>
      <c r="G11" s="227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9"/>
      <c r="E12" s="209"/>
      <c r="F12" s="209"/>
      <c r="G12" s="209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10"/>
      <c r="E13" s="210"/>
      <c r="F13" s="210"/>
      <c r="G13" s="210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6"/>
      <c r="F15" s="226"/>
      <c r="G15" s="228"/>
      <c r="H15" s="228"/>
      <c r="I15" s="228" t="s">
        <v>31</v>
      </c>
      <c r="J15" s="229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202"/>
      <c r="F16" s="203"/>
      <c r="G16" s="202"/>
      <c r="H16" s="203"/>
      <c r="I16" s="202">
        <f>SUMIF(F49:F65,A16,I49:I65)+SUMIF(F49:F65,"PSU",I49:I65)</f>
        <v>0</v>
      </c>
      <c r="J16" s="204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202"/>
      <c r="F17" s="203"/>
      <c r="G17" s="202"/>
      <c r="H17" s="203"/>
      <c r="I17" s="202">
        <f>SUMIF(F49:F65,A17,I49:I65)</f>
        <v>0</v>
      </c>
      <c r="J17" s="204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202"/>
      <c r="F18" s="203"/>
      <c r="G18" s="202"/>
      <c r="H18" s="203"/>
      <c r="I18" s="202">
        <f>SUMIF(F49:F65,A18,I49:I65)</f>
        <v>0</v>
      </c>
      <c r="J18" s="204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202"/>
      <c r="F19" s="203"/>
      <c r="G19" s="202"/>
      <c r="H19" s="203"/>
      <c r="I19" s="202">
        <f>SUMIF(F49:F65,A19,I49:I65)</f>
        <v>0</v>
      </c>
      <c r="J19" s="204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202"/>
      <c r="F20" s="203"/>
      <c r="G20" s="202"/>
      <c r="H20" s="203"/>
      <c r="I20" s="202">
        <f>SUMIF(F49:F65,A20,I49:I65)</f>
        <v>0</v>
      </c>
      <c r="J20" s="204"/>
    </row>
    <row r="21" spans="1:10" ht="23.25" customHeight="1" x14ac:dyDescent="0.2">
      <c r="A21" s="2"/>
      <c r="B21" s="63" t="s">
        <v>31</v>
      </c>
      <c r="C21" s="64"/>
      <c r="D21" s="65"/>
      <c r="E21" s="205"/>
      <c r="F21" s="230"/>
      <c r="G21" s="205"/>
      <c r="H21" s="230"/>
      <c r="I21" s="205">
        <f>SUM(I16:J20)</f>
        <v>0</v>
      </c>
      <c r="J21" s="206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00">
        <f>ZakladDPHSniVypocet</f>
        <v>0</v>
      </c>
      <c r="H23" s="201"/>
      <c r="I23" s="201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198">
        <f>IF(A24&gt;50, ROUNDUP(A23, 0), ROUNDDOWN(A23, 0))</f>
        <v>0</v>
      </c>
      <c r="H24" s="199"/>
      <c r="I24" s="199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00">
        <f>ZakladDPHZaklVypocet</f>
        <v>0</v>
      </c>
      <c r="H25" s="201"/>
      <c r="I25" s="201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217">
        <f>IF(A26&gt;50, ROUNDUP(A25, 0), ROUNDDOWN(A25, 0))</f>
        <v>0</v>
      </c>
      <c r="H26" s="218"/>
      <c r="I26" s="218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9">
        <f>CenaCelkem-(ZakladDPHSni+DPHSni+ZakladDPHZakl+DPHZakl)</f>
        <v>0</v>
      </c>
      <c r="H27" s="219"/>
      <c r="I27" s="219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08">
        <f>ZakladDPHSniVypocet+ZakladDPHZaklVypocet</f>
        <v>0</v>
      </c>
      <c r="H28" s="208"/>
      <c r="I28" s="208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07">
        <f>IF(A29&gt;50, ROUNDUP(A27, 0), ROUNDDOWN(A27, 0))</f>
        <v>0</v>
      </c>
      <c r="H29" s="207"/>
      <c r="I29" s="207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45771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190"/>
      <c r="D39" s="191"/>
      <c r="E39" s="191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192" t="s">
        <v>46</v>
      </c>
      <c r="D40" s="193"/>
      <c r="E40" s="193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190" t="s">
        <v>44</v>
      </c>
      <c r="D41" s="191"/>
      <c r="E41" s="191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194" t="s">
        <v>51</v>
      </c>
      <c r="C42" s="195"/>
      <c r="D42" s="195"/>
      <c r="E42" s="196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188" t="s">
        <v>56</v>
      </c>
      <c r="D49" s="189"/>
      <c r="E49" s="189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188" t="s">
        <v>58</v>
      </c>
      <c r="D50" s="189"/>
      <c r="E50" s="189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188" t="s">
        <v>60</v>
      </c>
      <c r="D51" s="189"/>
      <c r="E51" s="189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188" t="s">
        <v>62</v>
      </c>
      <c r="D52" s="189"/>
      <c r="E52" s="189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188" t="s">
        <v>64</v>
      </c>
      <c r="D53" s="189"/>
      <c r="E53" s="189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188" t="s">
        <v>66</v>
      </c>
      <c r="D54" s="189"/>
      <c r="E54" s="189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188" t="s">
        <v>68</v>
      </c>
      <c r="D55" s="189"/>
      <c r="E55" s="189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188" t="s">
        <v>70</v>
      </c>
      <c r="D56" s="189"/>
      <c r="E56" s="189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188" t="s">
        <v>72</v>
      </c>
      <c r="D57" s="189"/>
      <c r="E57" s="189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188" t="s">
        <v>74</v>
      </c>
      <c r="D58" s="189"/>
      <c r="E58" s="189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188" t="s">
        <v>76</v>
      </c>
      <c r="D59" s="189"/>
      <c r="E59" s="189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188" t="s">
        <v>78</v>
      </c>
      <c r="D60" s="189"/>
      <c r="E60" s="189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188" t="s">
        <v>80</v>
      </c>
      <c r="D61" s="189"/>
      <c r="E61" s="189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188" t="s">
        <v>82</v>
      </c>
      <c r="D62" s="189"/>
      <c r="E62" s="189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188" t="s">
        <v>84</v>
      </c>
      <c r="D63" s="189"/>
      <c r="E63" s="189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188" t="s">
        <v>86</v>
      </c>
      <c r="D64" s="189"/>
      <c r="E64" s="189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188" t="s">
        <v>29</v>
      </c>
      <c r="D65" s="189"/>
      <c r="E65" s="189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7" t="s">
        <v>8</v>
      </c>
      <c r="B2" s="66"/>
      <c r="C2" s="233"/>
      <c r="D2" s="233"/>
      <c r="E2" s="233"/>
      <c r="F2" s="233"/>
      <c r="G2" s="234"/>
    </row>
    <row r="3" spans="1:7" ht="24.95" customHeight="1" x14ac:dyDescent="0.2">
      <c r="A3" s="67" t="s">
        <v>9</v>
      </c>
      <c r="B3" s="66"/>
      <c r="C3" s="233"/>
      <c r="D3" s="233"/>
      <c r="E3" s="233"/>
      <c r="F3" s="233"/>
      <c r="G3" s="234"/>
    </row>
    <row r="4" spans="1:7" ht="24.95" customHeight="1" x14ac:dyDescent="0.2">
      <c r="A4" s="67" t="s">
        <v>10</v>
      </c>
      <c r="B4" s="66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B3" sqref="B3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90</v>
      </c>
    </row>
    <row r="2" spans="1:60" ht="24.95" customHeight="1" x14ac:dyDescent="0.2">
      <c r="A2" s="129" t="s">
        <v>8</v>
      </c>
      <c r="B2" s="66" t="s">
        <v>323</v>
      </c>
      <c r="C2" s="248" t="s">
        <v>320</v>
      </c>
      <c r="D2" s="249"/>
      <c r="E2" s="249"/>
      <c r="F2" s="249"/>
      <c r="G2" s="250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8" t="s">
        <v>46</v>
      </c>
      <c r="D3" s="249"/>
      <c r="E3" s="249"/>
      <c r="F3" s="249"/>
      <c r="G3" s="250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1" t="s">
        <v>321</v>
      </c>
      <c r="D4" s="252"/>
      <c r="E4" s="252"/>
      <c r="F4" s="252"/>
      <c r="G4" s="253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319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4" t="s">
        <v>277</v>
      </c>
      <c r="B129" s="254"/>
      <c r="C129" s="25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5"/>
      <c r="B130" s="236"/>
      <c r="C130" s="237"/>
      <c r="D130" s="236"/>
      <c r="E130" s="236"/>
      <c r="F130" s="236"/>
      <c r="G130" s="2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9"/>
      <c r="B131" s="240"/>
      <c r="C131" s="241"/>
      <c r="D131" s="240"/>
      <c r="E131" s="240"/>
      <c r="F131" s="240"/>
      <c r="G131" s="24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9"/>
      <c r="B132" s="240"/>
      <c r="C132" s="241"/>
      <c r="D132" s="240"/>
      <c r="E132" s="240"/>
      <c r="F132" s="240"/>
      <c r="G132" s="24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9"/>
      <c r="B133" s="240"/>
      <c r="C133" s="241"/>
      <c r="D133" s="240"/>
      <c r="E133" s="240"/>
      <c r="F133" s="240"/>
      <c r="G133" s="24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3"/>
      <c r="B134" s="244"/>
      <c r="C134" s="245"/>
      <c r="D134" s="244"/>
      <c r="E134" s="244"/>
      <c r="F134" s="244"/>
      <c r="G134" s="24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2025-04-24T06:17:20Z</dcterms:modified>
</cp:coreProperties>
</file>