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Disk D\Tomáš\Rozpočty\Chobot\Plot MŠ Mitušova\Aktualizace 27.5.2024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1 - Oprava plotu u MŠ Mit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Oprava plotu u MŠ Mit...'!$C$127:$K$258</definedName>
    <definedName name="_xlnm.Print_Area" localSheetId="1">'1 - Oprava plotu u MŠ Mit...'!$C$4:$J$76,'1 - Oprava plotu u MŠ Mit...'!$C$82:$J$111,'1 - Oprava plotu u MŠ Mit...'!$C$117:$J$258</definedName>
    <definedName name="_xlnm.Print_Titles" localSheetId="1">'1 - Oprava plotu u MŠ Mit...'!$127:$127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58"/>
  <c r="BH258"/>
  <c r="BG258"/>
  <c r="BF258"/>
  <c r="T258"/>
  <c r="T257"/>
  <c r="R258"/>
  <c r="R257"/>
  <c r="P258"/>
  <c r="P257"/>
  <c r="BI256"/>
  <c r="BH256"/>
  <c r="BG256"/>
  <c r="BF256"/>
  <c r="T256"/>
  <c r="T255"/>
  <c r="R256"/>
  <c r="R255"/>
  <c r="P256"/>
  <c r="P255"/>
  <c r="BI254"/>
  <c r="BH254"/>
  <c r="BG254"/>
  <c r="BF254"/>
  <c r="T254"/>
  <c r="T253"/>
  <c r="R254"/>
  <c r="R253"/>
  <c r="P254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T248"/>
  <c r="R249"/>
  <c r="R248"/>
  <c r="P249"/>
  <c r="P248"/>
  <c r="BI246"/>
  <c r="BH246"/>
  <c r="BG246"/>
  <c r="BF246"/>
  <c r="T246"/>
  <c r="T245"/>
  <c r="T244"/>
  <c r="R246"/>
  <c r="R245"/>
  <c r="R244"/>
  <c r="P246"/>
  <c r="P245"/>
  <c r="P244"/>
  <c r="BI243"/>
  <c r="BH243"/>
  <c r="BG243"/>
  <c r="BF243"/>
  <c r="T243"/>
  <c r="T242"/>
  <c r="R243"/>
  <c r="R242"/>
  <c r="P243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2"/>
  <c r="BH212"/>
  <c r="BG212"/>
  <c r="BF212"/>
  <c r="T212"/>
  <c r="R212"/>
  <c r="P212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89"/>
  <c r="F89"/>
  <c r="F87"/>
  <c r="E85"/>
  <c r="J22"/>
  <c r="E22"/>
  <c r="J125"/>
  <c r="J21"/>
  <c r="J16"/>
  <c r="E16"/>
  <c r="F125"/>
  <c r="J15"/>
  <c r="J10"/>
  <c r="J122"/>
  <c i="1" r="L90"/>
  <c r="AM90"/>
  <c r="AM89"/>
  <c r="L89"/>
  <c r="AM87"/>
  <c r="L87"/>
  <c r="L85"/>
  <c r="L84"/>
  <c i="2" r="J194"/>
  <c r="J180"/>
  <c r="BK174"/>
  <c r="J164"/>
  <c r="J156"/>
  <c r="J149"/>
  <c r="BK145"/>
  <c r="BK136"/>
  <c r="J249"/>
  <c r="BK183"/>
  <c r="BK165"/>
  <c r="BK150"/>
  <c r="J146"/>
  <c r="BK133"/>
  <c r="BK249"/>
  <c r="J246"/>
  <c r="BK186"/>
  <c r="BK175"/>
  <c r="BK160"/>
  <c r="J158"/>
  <c r="BK148"/>
  <c r="BK143"/>
  <c r="J134"/>
  <c r="BK258"/>
  <c r="J254"/>
  <c r="BK252"/>
  <c r="J252"/>
  <c r="J241"/>
  <c r="J239"/>
  <c r="J238"/>
  <c r="BK237"/>
  <c r="J232"/>
  <c r="J230"/>
  <c r="J229"/>
  <c r="BK228"/>
  <c r="J227"/>
  <c r="BK226"/>
  <c r="J224"/>
  <c r="J222"/>
  <c r="BK217"/>
  <c r="BK213"/>
  <c r="J212"/>
  <c r="J203"/>
  <c r="BK200"/>
  <c r="BK194"/>
  <c r="J193"/>
  <c r="BK190"/>
  <c r="J189"/>
  <c r="J186"/>
  <c r="J185"/>
  <c r="BK184"/>
  <c r="J183"/>
  <c r="BK182"/>
  <c r="BK179"/>
  <c r="BK176"/>
  <c r="J174"/>
  <c r="BK172"/>
  <c r="J166"/>
  <c r="J165"/>
  <c r="BK163"/>
  <c r="BK161"/>
  <c r="J160"/>
  <c r="BK159"/>
  <c r="BK156"/>
  <c r="BK153"/>
  <c r="BK151"/>
  <c r="J150"/>
  <c r="BK149"/>
  <c r="BK146"/>
  <c r="J145"/>
  <c r="J144"/>
  <c r="J143"/>
  <c r="BK140"/>
  <c r="J139"/>
  <c r="J138"/>
  <c r="BK137"/>
  <c r="BK135"/>
  <c r="J133"/>
  <c r="J132"/>
  <c r="J131"/>
  <c r="BK251"/>
  <c r="J251"/>
  <c r="BK243"/>
  <c r="BK239"/>
  <c r="BK232"/>
  <c r="J231"/>
  <c r="BK230"/>
  <c r="BK229"/>
  <c r="J226"/>
  <c r="BK225"/>
  <c r="BK222"/>
  <c r="BK221"/>
  <c r="BK212"/>
  <c r="J206"/>
  <c r="J205"/>
  <c r="J202"/>
  <c r="BK193"/>
  <c r="J192"/>
  <c r="J190"/>
  <c r="BK189"/>
  <c r="BK185"/>
  <c r="BK181"/>
  <c r="BK180"/>
  <c r="J176"/>
  <c r="J175"/>
  <c r="BK166"/>
  <c r="BK164"/>
  <c r="J163"/>
  <c r="J161"/>
  <c r="BK158"/>
  <c r="J151"/>
  <c r="J148"/>
  <c r="BK147"/>
  <c r="BK144"/>
  <c r="J140"/>
  <c r="BK139"/>
  <c r="BK138"/>
  <c r="J136"/>
  <c r="J135"/>
  <c r="BK134"/>
  <c r="BK132"/>
  <c i="1" r="AS94"/>
  <c i="2" r="J258"/>
  <c r="BK256"/>
  <c r="J256"/>
  <c r="BK254"/>
  <c r="J243"/>
  <c r="BK241"/>
  <c r="BK238"/>
  <c r="J237"/>
  <c r="BK231"/>
  <c r="J228"/>
  <c r="BK227"/>
  <c r="J225"/>
  <c r="BK224"/>
  <c r="J221"/>
  <c r="J217"/>
  <c r="J213"/>
  <c r="BK206"/>
  <c r="BK205"/>
  <c r="BK203"/>
  <c r="BK202"/>
  <c r="J200"/>
  <c r="BK192"/>
  <c r="J184"/>
  <c r="J182"/>
  <c r="J181"/>
  <c r="J179"/>
  <c r="J172"/>
  <c r="J159"/>
  <c r="J153"/>
  <c r="J147"/>
  <c r="J137"/>
  <c r="BK131"/>
  <c r="BK246"/>
  <c l="1" r="R130"/>
  <c r="R129"/>
  <c r="P155"/>
  <c r="P178"/>
  <c r="P188"/>
  <c r="P236"/>
  <c r="T250"/>
  <c r="T247"/>
  <c r="P130"/>
  <c r="P129"/>
  <c r="T155"/>
  <c r="T178"/>
  <c r="T188"/>
  <c r="R236"/>
  <c r="BK250"/>
  <c r="J250"/>
  <c r="J107"/>
  <c r="BK130"/>
  <c r="J130"/>
  <c r="J96"/>
  <c r="R155"/>
  <c r="R178"/>
  <c r="R188"/>
  <c r="T236"/>
  <c r="R250"/>
  <c r="R247"/>
  <c r="T130"/>
  <c r="T129"/>
  <c r="BK155"/>
  <c r="J155"/>
  <c r="J98"/>
  <c r="BK178"/>
  <c r="J178"/>
  <c r="J99"/>
  <c r="BK188"/>
  <c r="J188"/>
  <c r="J100"/>
  <c r="BK236"/>
  <c r="J236"/>
  <c r="J101"/>
  <c r="P250"/>
  <c r="P247"/>
  <c r="BK248"/>
  <c r="J248"/>
  <c r="J106"/>
  <c r="BK245"/>
  <c r="J245"/>
  <c r="J104"/>
  <c r="BK253"/>
  <c r="J253"/>
  <c r="J108"/>
  <c r="BK152"/>
  <c r="J152"/>
  <c r="J97"/>
  <c r="BK242"/>
  <c r="J242"/>
  <c r="J102"/>
  <c r="BK255"/>
  <c r="J255"/>
  <c r="J109"/>
  <c r="BK257"/>
  <c r="J257"/>
  <c r="J110"/>
  <c r="BE246"/>
  <c r="J90"/>
  <c r="BE132"/>
  <c r="BE135"/>
  <c r="BE140"/>
  <c r="BE144"/>
  <c r="BE147"/>
  <c r="BE149"/>
  <c r="BE164"/>
  <c r="BE172"/>
  <c r="BE176"/>
  <c r="BE179"/>
  <c r="BE180"/>
  <c r="BE182"/>
  <c r="BE184"/>
  <c r="BE185"/>
  <c r="BE190"/>
  <c r="BE194"/>
  <c r="BE202"/>
  <c r="BE205"/>
  <c r="BE212"/>
  <c r="BE222"/>
  <c r="BE226"/>
  <c r="BE229"/>
  <c r="BE230"/>
  <c r="BE232"/>
  <c r="BE252"/>
  <c r="BE254"/>
  <c r="BE256"/>
  <c r="J87"/>
  <c r="BE131"/>
  <c r="BE137"/>
  <c r="BE138"/>
  <c r="BE143"/>
  <c r="BE146"/>
  <c r="BE151"/>
  <c r="BE156"/>
  <c r="BE159"/>
  <c r="BE160"/>
  <c r="BE163"/>
  <c r="BE165"/>
  <c r="BE174"/>
  <c r="BE186"/>
  <c r="BE192"/>
  <c r="BE200"/>
  <c r="BE203"/>
  <c r="BE206"/>
  <c r="BE217"/>
  <c r="BE224"/>
  <c r="BE228"/>
  <c r="BE237"/>
  <c r="BE238"/>
  <c r="BE243"/>
  <c r="BE249"/>
  <c r="BE251"/>
  <c r="F90"/>
  <c r="BE133"/>
  <c r="BE134"/>
  <c r="BE136"/>
  <c r="BE139"/>
  <c r="BE145"/>
  <c r="BE148"/>
  <c r="BE150"/>
  <c r="BE153"/>
  <c r="BE158"/>
  <c r="BE161"/>
  <c r="BE166"/>
  <c r="BE175"/>
  <c r="BE181"/>
  <c r="BE183"/>
  <c r="BE189"/>
  <c r="BE193"/>
  <c r="BE213"/>
  <c r="BE221"/>
  <c r="BE225"/>
  <c r="BE227"/>
  <c r="BE231"/>
  <c r="BE239"/>
  <c r="BE241"/>
  <c r="BE258"/>
  <c r="F35"/>
  <c i="1" r="BD95"/>
  <c r="BD94"/>
  <c r="W33"/>
  <c i="2" r="J32"/>
  <c i="1" r="AW95"/>
  <c i="2" r="F33"/>
  <c i="1" r="BB95"/>
  <c r="BB94"/>
  <c r="W31"/>
  <c i="2" r="F32"/>
  <c i="1" r="BA95"/>
  <c r="BA94"/>
  <c r="AW94"/>
  <c r="AK30"/>
  <c i="2" r="F34"/>
  <c i="1" r="BC95"/>
  <c r="BC94"/>
  <c r="W32"/>
  <c i="2" l="1" r="P128"/>
  <c i="1" r="AU95"/>
  <c i="2" r="T128"/>
  <c r="R128"/>
  <c r="BK129"/>
  <c r="BK244"/>
  <c r="J244"/>
  <c r="J103"/>
  <c r="BK247"/>
  <c r="J247"/>
  <c r="J105"/>
  <c i="1" r="AU94"/>
  <c r="W30"/>
  <c r="AY94"/>
  <c i="2" r="F31"/>
  <c i="1" r="AZ95"/>
  <c r="AZ94"/>
  <c r="W29"/>
  <c r="AX94"/>
  <c i="2" r="J31"/>
  <c i="1" r="AV95"/>
  <c r="AT95"/>
  <c i="2" l="1" r="BK128"/>
  <c r="J128"/>
  <c r="J94"/>
  <c r="J129"/>
  <c r="J95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<sst xmlns="http://schemas.openxmlformats.org/spreadsheetml/2006/main">
  <si>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</si>
  <si>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</si>
  <si>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</si>
  <si>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</si>
  <si>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</si>
  <si>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{4418e471-6c88-42af-af20-98b684e778e5}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</si>
  <si>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</si>
  <si>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</si>
  <si>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</si>
  <si>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</si>
  <si>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</si>
  <si>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</si>
  <si>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</si>
  <si>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</si>
  <si>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</si>
  <si>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</si>
  <si>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</si>
  <si>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plotu u MŠ Mitušova 6, Ostrava - Hrabůvka</t>
  </si>
  <si>
    <t>KSO:</t>
  </si>
  <si>
    <t>CC-CZ:</t>
  </si>
  <si>
    <t>Místo:</t>
  </si>
  <si>
    <t>Ostrava - Hrabůvka</t>
  </si>
  <si>
    <t>Datum:</t>
  </si>
  <si>
    <t>29. 4. 2024</t>
  </si>
  <si>
    <t>Zadavatel:</t>
  </si>
  <si>
    <t>IČ:</t>
  </si>
  <si>
    <t>Statutární město Ostrava, MO Ostrava - Jih</t>
  </si>
  <si>
    <t>DIČ:</t>
  </si>
  <si>
    <t>Uchazeč:</t>
  </si>
  <si>
    <t>Vyplň údaj</t>
  </si>
  <si>
    <t>Projektant:</t>
  </si>
  <si>
    <t>KAPEGO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</si>
  <si>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</si>
  <si>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</si>
  <si>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</si>
  <si>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</si>
  <si>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</si>
  <si>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</si>
  <si>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</si>
  <si>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</si>
  <si>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</si>
  <si>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</si>
  <si>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</si>
  <si>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</si>
  <si>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</si>
  <si>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</si>
  <si>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</si>
  <si>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</si>
  <si>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</si>
  <si>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</si>
  <si>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</si>
  <si>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</si>
  <si>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</si>
  <si>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</si>
  <si>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</si>
  <si>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</si>
  <si>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</si>
  <si>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</si>
  <si>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</si>
  <si>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</si>
  <si>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</si>
  <si>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</si>
  <si>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</si>
  <si>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</si>
  <si>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</si>
  <si>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</si>
  <si>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</si>
  <si>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</si>
  <si>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</si>
  <si>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</si>
  <si>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</si>
  <si>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</si>
  <si>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</si>
  <si>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</si>
  <si>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</si>
  <si>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</si>
  <si>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</si>
  <si>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</si>
  <si>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</si>
  <si>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</si>
  <si>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</si>
  <si>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</si>
  <si>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</si>
  <si>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</si>
  <si>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</si>
  <si>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</si>
  <si>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</si>
  <si>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</si>
  <si>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</si>
  <si>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</si>
  <si>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</si>
  <si>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</si>
  <si>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</si>
  <si>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</si>
  <si>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</si>
  <si>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</si>
  <si>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</si>
  <si>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</si>
  <si>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</si>
  <si>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</si>
  <si>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</si>
  <si>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</si>
  <si>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</si>
  <si>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</si>
  <si>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</si>
  <si>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</si>
  <si>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</si>
  <si>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</si>
  <si>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</si>
  <si>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</si>
  <si>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</si>
  <si>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</si>
  <si>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</si>
  <si>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</si>
  <si>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</si>
  <si>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</si>
  <si>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</si>
  <si>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</si>
  <si>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</si>
  <si>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</si>
  <si>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</si>
  <si>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</si>
  <si>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</si>
  <si>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112101103</t>
  </si>
  <si>
    <t>Odstranění stromů listnatých průměru kmene přes 500 do 700 mm</t>
  </si>
  <si>
    <t>kus</t>
  </si>
  <si>
    <t>4</t>
  </si>
  <si>
    <t>-1435227904</t>
  </si>
  <si>
    <t>112101104</t>
  </si>
  <si>
    <t>Odstranění stromů listnatých průměru kmene přes 700 do 900 mm</t>
  </si>
  <si>
    <t>1245665687</t>
  </si>
  <si>
    <t>3</t>
  </si>
  <si>
    <t>112251103</t>
  </si>
  <si>
    <t>Odstranění pařezů průměru přes 500 do 700 mm</t>
  </si>
  <si>
    <t>1405055700</t>
  </si>
  <si>
    <t>112251104</t>
  </si>
  <si>
    <t>Odstranění pařezů průměru přes 700 do 900 mm</t>
  </si>
  <si>
    <t>1637804373</t>
  </si>
  <si>
    <t>5</t>
  </si>
  <si>
    <t>113106023</t>
  </si>
  <si>
    <t>Rozebrání dlažeb při překopech komunikací pro pěší ze zámkové dlažby ručně</t>
  </si>
  <si>
    <t>m2</t>
  </si>
  <si>
    <t>-200859848</t>
  </si>
  <si>
    <t>6</t>
  </si>
  <si>
    <t>113107021</t>
  </si>
  <si>
    <t>Odstranění podkladu z kameniva drceného tl do 100 mm při překopech ručně</t>
  </si>
  <si>
    <t>1241002442</t>
  </si>
  <si>
    <t>7</t>
  </si>
  <si>
    <t>113107022</t>
  </si>
  <si>
    <t>Odstranění podkladu z kameniva drceného tl přes 100 do 200 mm při překopech ručně</t>
  </si>
  <si>
    <t>-1738338957</t>
  </si>
  <si>
    <t>8</t>
  </si>
  <si>
    <t>113107031</t>
  </si>
  <si>
    <t>Odstranění podkladu z betonu prostého tl přes 100 do 150 mm při překopech ručně</t>
  </si>
  <si>
    <t>-944473332</t>
  </si>
  <si>
    <t>9</t>
  </si>
  <si>
    <t>113107041</t>
  </si>
  <si>
    <t>Odstranění podkladu živičných tl do 50 mm při překopech ručně</t>
  </si>
  <si>
    <t>1351557360</t>
  </si>
  <si>
    <t>10</t>
  </si>
  <si>
    <t>131111323</t>
  </si>
  <si>
    <t>Vrtání jamek pro plotové sloupky D přes 200 do 300 mm ručně s mechanickým vrtákem</t>
  </si>
  <si>
    <t>m</t>
  </si>
  <si>
    <t>-590285860</t>
  </si>
  <si>
    <t>VV</t>
  </si>
  <si>
    <t>8*0,9</t>
  </si>
  <si>
    <t>Součet</t>
  </si>
  <si>
    <t>11</t>
  </si>
  <si>
    <t>183101314</t>
  </si>
  <si>
    <t>Jamky pro výsadbu s výměnou 100 % půdy zeminy skupiny 1 až 4 obj přes 0,05 do 0,125 m3 v rovině a svahu do 1:5</t>
  </si>
  <si>
    <t>165289535</t>
  </si>
  <si>
    <t>183101321</t>
  </si>
  <si>
    <t>Jamky pro výsadbu s výměnou 100 % půdy zeminy skupiny 1 až 4 obj přes 0,4 do 1 m3 v rovině a svahu do 1:5</t>
  </si>
  <si>
    <t>615516067</t>
  </si>
  <si>
    <t>13</t>
  </si>
  <si>
    <t>M</t>
  </si>
  <si>
    <t>10321100</t>
  </si>
  <si>
    <t>zahradní substrát pro výsadbu VL</t>
  </si>
  <si>
    <t>m3</t>
  </si>
  <si>
    <t>30290777</t>
  </si>
  <si>
    <t>14</t>
  </si>
  <si>
    <t>184102111</t>
  </si>
  <si>
    <t>Výsadba dřeviny s balem D přes 0,1 do 0,2 m do jamky se zalitím v rovině a svahu do 1:5</t>
  </si>
  <si>
    <t>-1381555890</t>
  </si>
  <si>
    <t>15</t>
  </si>
  <si>
    <t>02652000</t>
  </si>
  <si>
    <t>Physocarpus opulifolius Andre</t>
  </si>
  <si>
    <t>-428361243</t>
  </si>
  <si>
    <t>16</t>
  </si>
  <si>
    <t>184102117</t>
  </si>
  <si>
    <t>Výsadba dřeviny s balem D přes 0,8 do 1 m do jamky se zalitím v rovině a svahu do 1:5</t>
  </si>
  <si>
    <t>-1186705205</t>
  </si>
  <si>
    <t>17</t>
  </si>
  <si>
    <t>123658</t>
  </si>
  <si>
    <t>Sorbus intermedia "Brouwers" s balem, velikost 16-18cm ve výšce 1m nad zemí</t>
  </si>
  <si>
    <t>-945758142</t>
  </si>
  <si>
    <t>18</t>
  </si>
  <si>
    <t>123659</t>
  </si>
  <si>
    <t>Prunus sargentii "Rancho" s balem, velikost 16-18cm ve výšce 1m nad zemí</t>
  </si>
  <si>
    <t>1683059409</t>
  </si>
  <si>
    <t>19</t>
  </si>
  <si>
    <t>1236589</t>
  </si>
  <si>
    <t>Následná péče o dřeviny v rozsahu dle stanoviska</t>
  </si>
  <si>
    <t>soubor</t>
  </si>
  <si>
    <t>901648676</t>
  </si>
  <si>
    <t>Zakládání</t>
  </si>
  <si>
    <t>20</t>
  </si>
  <si>
    <t>275313711</t>
  </si>
  <si>
    <t>Základové patky z betonu tř. C 20/25</t>
  </si>
  <si>
    <t>-1260876303</t>
  </si>
  <si>
    <t>0,09*8</t>
  </si>
  <si>
    <t>Svislé a kompletní konstrukce</t>
  </si>
  <si>
    <t>311351121</t>
  </si>
  <si>
    <t>Zřízení oboustranného bednění nosných nadzákladových zdí</t>
  </si>
  <si>
    <t>-348065129</t>
  </si>
  <si>
    <t>0,6*2*(1,6+12+10+3,5+3,5)</t>
  </si>
  <si>
    <t>22</t>
  </si>
  <si>
    <t>311351122</t>
  </si>
  <si>
    <t>Odstranění oboustranného bednění nosných nadzákladových zdí</t>
  </si>
  <si>
    <t>-223664796</t>
  </si>
  <si>
    <t>23</t>
  </si>
  <si>
    <t>338171111</t>
  </si>
  <si>
    <t>Osazování sloupků a vzpěr plotových ocelových v do 2 m se zalitím betonem</t>
  </si>
  <si>
    <t>-675982720</t>
  </si>
  <si>
    <t>24</t>
  </si>
  <si>
    <t>338171113</t>
  </si>
  <si>
    <t>Osazování sloupků a vzpěr plotových ocelových v do 2 m se zabetonováním</t>
  </si>
  <si>
    <t>-980726024</t>
  </si>
  <si>
    <t>25</t>
  </si>
  <si>
    <t>55342001</t>
  </si>
  <si>
    <t>plotový sloupek pro svařované panely 60/60/1,5mm dl 1,5m povrchová úprava Pz a komaxit včetně krytky plastové</t>
  </si>
  <si>
    <t>-1715187436</t>
  </si>
  <si>
    <t>39+48+46+31</t>
  </si>
  <si>
    <t>26</t>
  </si>
  <si>
    <t>348123321R</t>
  </si>
  <si>
    <t>D+M plotové branky dle PD výkres č.103, ozn. 3, včetně sloupků, povrchové úpravy, kování - kompletní provedení</t>
  </si>
  <si>
    <t>510834722</t>
  </si>
  <si>
    <t>27</t>
  </si>
  <si>
    <t>348123322R</t>
  </si>
  <si>
    <t>D+M plotové brány dle PD výkres č.103, ozn. 4, včetně sloupků, povrchové úpravy, kování - kompletní provedení</t>
  </si>
  <si>
    <t>10543151</t>
  </si>
  <si>
    <t>28</t>
  </si>
  <si>
    <t>348123323R</t>
  </si>
  <si>
    <t>D+M plotové brány dle PD výkres č.103, ozn. 5, včetně sloupků, povrchové úpravy, kování - kompletní provedení</t>
  </si>
  <si>
    <t>-1781293321</t>
  </si>
  <si>
    <t>29</t>
  </si>
  <si>
    <t>348171143</t>
  </si>
  <si>
    <t>Montáž panelového svařovaného oplocení v přes 1,0 do 1,5 m</t>
  </si>
  <si>
    <t>-1276912012</t>
  </si>
  <si>
    <t>1,6*(3+9+13+13+1,25)+3*2</t>
  </si>
  <si>
    <t>49*1,6</t>
  </si>
  <si>
    <t>23*1,6+18*2+5*1,6</t>
  </si>
  <si>
    <t>1*1,6+31*1,6</t>
  </si>
  <si>
    <t>30</t>
  </si>
  <si>
    <t>55342415</t>
  </si>
  <si>
    <t>plotový panel svařovaný v 1,0-1,5m š do 2,5m průměru drátu 5mm oka 50x200mm s dvojitým horizontálním drátem 6mm povrchová úprava PZ komaxit - včetně montážního příslušenství, včetně ocelových úchytek</t>
  </si>
  <si>
    <t>-1678376619</t>
  </si>
  <si>
    <t>42+49+23+18+5+31</t>
  </si>
  <si>
    <t>31</t>
  </si>
  <si>
    <t>348171149</t>
  </si>
  <si>
    <t>Montáž panelového svařovaného oplocení v přes 2,0 do 2,5 m</t>
  </si>
  <si>
    <t>283600570</t>
  </si>
  <si>
    <t>32</t>
  </si>
  <si>
    <t>55342418</t>
  </si>
  <si>
    <t xml:space="preserve">plotový panel svařovaný v 2,0-2,5m š do 2,5m průměru drátu 5mm oka 50x200mm s dvojitým horizontálním drátem 6mm povrchová úprava PZ komaxit-včetně montážního příslušenství </t>
  </si>
  <si>
    <t>1558502569</t>
  </si>
  <si>
    <t>33</t>
  </si>
  <si>
    <t>348361216</t>
  </si>
  <si>
    <t>Výztuž sloupků oplocení z betonářské oceli 10 505</t>
  </si>
  <si>
    <t>t</t>
  </si>
  <si>
    <t>1447000811</t>
  </si>
  <si>
    <t>164,000*2*1,1*0,69/1000</t>
  </si>
  <si>
    <t>Komunikace pozemní</t>
  </si>
  <si>
    <t>34</t>
  </si>
  <si>
    <t>564801011</t>
  </si>
  <si>
    <t>Podklad ze štěrkodrtě ŠD plochy do 100 m2 tl 30 mm</t>
  </si>
  <si>
    <t>575032941</t>
  </si>
  <si>
    <t>35</t>
  </si>
  <si>
    <t>564851011</t>
  </si>
  <si>
    <t>Podklad ze štěrkodrtě ŠD plochy do 100 m2 tl 150 mm</t>
  </si>
  <si>
    <t>-422236363</t>
  </si>
  <si>
    <t>36</t>
  </si>
  <si>
    <t>564861011</t>
  </si>
  <si>
    <t>Podklad ze štěrkodrtě ŠD plochy do 100 m2 tl 200 mm</t>
  </si>
  <si>
    <t>-998894510</t>
  </si>
  <si>
    <t>37</t>
  </si>
  <si>
    <t>565145101</t>
  </si>
  <si>
    <t>Asfaltový beton vrstva podkladní ACP 16 + tl 60 mm š do 1,5 m</t>
  </si>
  <si>
    <t>-1256976661</t>
  </si>
  <si>
    <t>38</t>
  </si>
  <si>
    <t>573211112</t>
  </si>
  <si>
    <t>Postřik živičný spojovací z asfaltu v množství 0,70 kg/m2</t>
  </si>
  <si>
    <t>181975837</t>
  </si>
  <si>
    <t>39</t>
  </si>
  <si>
    <t>577144031</t>
  </si>
  <si>
    <t>Asfaltový beton vrstva obrusná ACO 11 (ABS) tl 50 mm š do 1,5 m z modifikovaného asfaltu</t>
  </si>
  <si>
    <t>2121802447</t>
  </si>
  <si>
    <t>40</t>
  </si>
  <si>
    <t>596211110</t>
  </si>
  <si>
    <t>Kladení zámkové dlažby komunikací pro pěší ručně tl 60 mm skupiny A pl do 50 m2</t>
  </si>
  <si>
    <t>-1067137030</t>
  </si>
  <si>
    <t>41</t>
  </si>
  <si>
    <t>59245015</t>
  </si>
  <si>
    <t>dlažba zámková betonová tvaru I 200x165mm tl 60mm přírodní</t>
  </si>
  <si>
    <t>748442695</t>
  </si>
  <si>
    <t>6,5*1,03 'Přepočtené koeficientem množství</t>
  </si>
  <si>
    <t>Ostatní konstrukce a práce, bourání</t>
  </si>
  <si>
    <t>42</t>
  </si>
  <si>
    <t>916231213</t>
  </si>
  <si>
    <t>Osazení chodníkového obrubníku betonového stojatého s boční opěrou do lože z betonu prostého</t>
  </si>
  <si>
    <t>-138416438</t>
  </si>
  <si>
    <t>43</t>
  </si>
  <si>
    <t>59217017</t>
  </si>
  <si>
    <t>obrubník betonový chodníkový 1000x100x250mm</t>
  </si>
  <si>
    <t>-443452142</t>
  </si>
  <si>
    <t>17,6470588235294*1,02 'Přepočtené koeficientem množství</t>
  </si>
  <si>
    <t>44</t>
  </si>
  <si>
    <t>916236458R</t>
  </si>
  <si>
    <t>Ubourání části soklu včetně zapravení - u výškových odskoků-kompletní provedení</t>
  </si>
  <si>
    <t>-273287975</t>
  </si>
  <si>
    <t>45</t>
  </si>
  <si>
    <t>916991121</t>
  </si>
  <si>
    <t>Lože pod obrubníky, krajníky nebo obruby z dlažebních kostek z betonu prostého</t>
  </si>
  <si>
    <t>1342587834</t>
  </si>
  <si>
    <t>46</t>
  </si>
  <si>
    <t>961055111</t>
  </si>
  <si>
    <t>Bourání základů ze ŽB</t>
  </si>
  <si>
    <t>-1308817456</t>
  </si>
  <si>
    <t>0,9*0,25*0,25*5</t>
  </si>
  <si>
    <t>0,9*0,3*0,25*3</t>
  </si>
  <si>
    <t>0,9*0,22*0,25</t>
  </si>
  <si>
    <t>0,3*0,25*0,9</t>
  </si>
  <si>
    <t>47</t>
  </si>
  <si>
    <t>962052210</t>
  </si>
  <si>
    <t>Bourání zdiva nadzákladového ze ŽB do 1 m3</t>
  </si>
  <si>
    <t>-1642977106</t>
  </si>
  <si>
    <t>1,65*1,6*0,25</t>
  </si>
  <si>
    <t>48</t>
  </si>
  <si>
    <t>966052121</t>
  </si>
  <si>
    <t>Bourání sloupků a vzpěr ŽB plotových s betonovou patkou-odstranění torza sloupu</t>
  </si>
  <si>
    <t>180299203</t>
  </si>
  <si>
    <t>49</t>
  </si>
  <si>
    <t>966071711</t>
  </si>
  <si>
    <t>Bourání sloupků a vzpěr plotových ocelových do 2,5 m zabetonovaných</t>
  </si>
  <si>
    <t>855828529</t>
  </si>
  <si>
    <t>8+10</t>
  </si>
  <si>
    <t>50</t>
  </si>
  <si>
    <t>966071721</t>
  </si>
  <si>
    <t>Bourání sloupků a vzpěr plotových ocelových do 2,5 m odřezáním</t>
  </si>
  <si>
    <t>888246484</t>
  </si>
  <si>
    <t>51</t>
  </si>
  <si>
    <t>966072811</t>
  </si>
  <si>
    <t>Rozebrání rámového oplocení na ocelové sloupky v přes 1 do 2 m</t>
  </si>
  <si>
    <t>-829190483</t>
  </si>
  <si>
    <t>52</t>
  </si>
  <si>
    <t>966073810</t>
  </si>
  <si>
    <t>Rozebrání vrat a vrátek k oplocení pl do 2 m2</t>
  </si>
  <si>
    <t>1359264527</t>
  </si>
  <si>
    <t>53</t>
  </si>
  <si>
    <t>985112112</t>
  </si>
  <si>
    <t>Odsekání degradovaného betonu stěn tl přes 10 do 30 mm</t>
  </si>
  <si>
    <t>-593800277</t>
  </si>
  <si>
    <t>0,5*2*(1,6+12+10+3,5+3,5)</t>
  </si>
  <si>
    <t>54</t>
  </si>
  <si>
    <t>985112132</t>
  </si>
  <si>
    <t>Odsekání degradovaného betonu rubu kleneb a podlah tl přes 10 do 30 mm</t>
  </si>
  <si>
    <t>1135358598</t>
  </si>
  <si>
    <t>0,35*(1,6+10+12+3,5+3,5)</t>
  </si>
  <si>
    <t>55</t>
  </si>
  <si>
    <t>985131111</t>
  </si>
  <si>
    <t>Očištění ploch stěn, rubu kleneb a podlah tlakovou vodou</t>
  </si>
  <si>
    <t>622594634</t>
  </si>
  <si>
    <t>56</t>
  </si>
  <si>
    <t>985131311</t>
  </si>
  <si>
    <t>Ruční dočištění ploch stěn, rubu kleneb a podlah ocelových kartáči</t>
  </si>
  <si>
    <t>1890667240</t>
  </si>
  <si>
    <t>50,6+15,71</t>
  </si>
  <si>
    <t>57</t>
  </si>
  <si>
    <t>985231111R</t>
  </si>
  <si>
    <t>Spárování prasklin pomocí elastického tmele, který se vytvrzuje vzdušnou vlhkostí, včetně přípravy podkladu</t>
  </si>
  <si>
    <t>-979432603</t>
  </si>
  <si>
    <t>58</t>
  </si>
  <si>
    <t>985311112</t>
  </si>
  <si>
    <t>Reprofilace stěn cementovou sanační maltou tl přes 10 do 20 mm</t>
  </si>
  <si>
    <t>-771688686</t>
  </si>
  <si>
    <t>59</t>
  </si>
  <si>
    <t>985311114</t>
  </si>
  <si>
    <t>Reprofilace stěn cementovou sanační maltou tl přes 30 do 40 mm</t>
  </si>
  <si>
    <t>-1875145599</t>
  </si>
  <si>
    <t>60</t>
  </si>
  <si>
    <t>985311120</t>
  </si>
  <si>
    <t>Reprofilace stěn cementovou sanační maltou tl přes 90 do 100 mm</t>
  </si>
  <si>
    <t>-687972933</t>
  </si>
  <si>
    <t>61</t>
  </si>
  <si>
    <t>985311313</t>
  </si>
  <si>
    <t>Reprofilace rubu kleneb a podlah cementovou sanační maltou tl přes 20 do 30 mm</t>
  </si>
  <si>
    <t>-2112506025</t>
  </si>
  <si>
    <t>62</t>
  </si>
  <si>
    <t>985321111</t>
  </si>
  <si>
    <t>Ochranný nátěr výztuže na cementové bázi stěn, líce kleneb a podhledů 1 vrstva tl 1 mm</t>
  </si>
  <si>
    <t>-160362020</t>
  </si>
  <si>
    <t>63</t>
  </si>
  <si>
    <t>985321112</t>
  </si>
  <si>
    <t>Ochranný nátěr výztuže na cementové bázi rubu kleneb a podlah 1 vrstva tl 1 mm</t>
  </si>
  <si>
    <t>-426555632</t>
  </si>
  <si>
    <t>64</t>
  </si>
  <si>
    <t>985323111</t>
  </si>
  <si>
    <t>Spojovací můstek reprofilovaného betonu na cementové bázi tl 1 mm</t>
  </si>
  <si>
    <t>654504964</t>
  </si>
  <si>
    <t>65</t>
  </si>
  <si>
    <t>985324111</t>
  </si>
  <si>
    <t xml:space="preserve">Impregnační vodoodpudivý nátěr betonu na bázi siloxanu dvojnásobný </t>
  </si>
  <si>
    <t>382505540</t>
  </si>
  <si>
    <t>0,5*2*(65,2+80,2+82,6+51,4)</t>
  </si>
  <si>
    <t>0,35*(65,2+80,2+82,6+51,4)</t>
  </si>
  <si>
    <t>997</t>
  </si>
  <si>
    <t>Přesun sutě</t>
  </si>
  <si>
    <t>66</t>
  </si>
  <si>
    <t>997013211</t>
  </si>
  <si>
    <t>Vnitrostaveništní doprava suti a vybouraných hmot pro budovy v do 6 m ručně</t>
  </si>
  <si>
    <t>1474159401</t>
  </si>
  <si>
    <t>67</t>
  </si>
  <si>
    <t>997013501</t>
  </si>
  <si>
    <t>Odvoz suti a vybouraných hmot na skládku nebo meziskládku do 1 km se složením</t>
  </si>
  <si>
    <t>1024737392</t>
  </si>
  <si>
    <t>68</t>
  </si>
  <si>
    <t>997013509</t>
  </si>
  <si>
    <t>Příplatek k odvozu suti a vybouraných hmot na skládku ZKD 1 km přes 1 km</t>
  </si>
  <si>
    <t>420086540</t>
  </si>
  <si>
    <t>32,57*29 'Přepočtené koeficientem množství</t>
  </si>
  <si>
    <t>69</t>
  </si>
  <si>
    <t>997013631</t>
  </si>
  <si>
    <t>Poplatek za uložení na skládce (skládkovné) stavebního odpadu směsného kód odpadu 17 09 04</t>
  </si>
  <si>
    <t>380978622</t>
  </si>
  <si>
    <t>998</t>
  </si>
  <si>
    <t>Přesun hmot</t>
  </si>
  <si>
    <t>70</t>
  </si>
  <si>
    <t>998232110</t>
  </si>
  <si>
    <t>Přesun hmot pro oplocení zděné z cihel nebo tvárnic v do 3 m</t>
  </si>
  <si>
    <t>1507359361</t>
  </si>
  <si>
    <t>PSV</t>
  </si>
  <si>
    <t>Práce a dodávky PSV</t>
  </si>
  <si>
    <t>783</t>
  </si>
  <si>
    <t>Dokončovací práce - nátěry</t>
  </si>
  <si>
    <t>71</t>
  </si>
  <si>
    <t>783827401</t>
  </si>
  <si>
    <t>Krycí dvojnásobný akrylátový nátěr hladkých betonových povrchů</t>
  </si>
  <si>
    <t>-1963880080</t>
  </si>
  <si>
    <t>VRN</t>
  </si>
  <si>
    <t>Vedlejší rozpočtové náklady</t>
  </si>
  <si>
    <t>VRN1</t>
  </si>
  <si>
    <t>Průzkumné, geodetické a projektové práce</t>
  </si>
  <si>
    <t>72</t>
  </si>
  <si>
    <t>013002000</t>
  </si>
  <si>
    <t>Projektové práce-dokumentace skutečného provedení stavby</t>
  </si>
  <si>
    <t>…</t>
  </si>
  <si>
    <t>1024</t>
  </si>
  <si>
    <t>-111947258</t>
  </si>
  <si>
    <t>VRN2</t>
  </si>
  <si>
    <t>Příprava staveniště</t>
  </si>
  <si>
    <t>73</t>
  </si>
  <si>
    <t>020001000</t>
  </si>
  <si>
    <t>Příprava staveniště-vytyčení inženýrských sítí</t>
  </si>
  <si>
    <t>515585924</t>
  </si>
  <si>
    <t>74</t>
  </si>
  <si>
    <t>020001001</t>
  </si>
  <si>
    <t>Příprava staveniště-ochrana stávajících stromů při výstavbě</t>
  </si>
  <si>
    <t>1019802333</t>
  </si>
  <si>
    <t>VRN3</t>
  </si>
  <si>
    <t>Zařízení staveniště</t>
  </si>
  <si>
    <t>75</t>
  </si>
  <si>
    <t>030001000</t>
  </si>
  <si>
    <t>Zařízení staveniště, provizorní oplocení</t>
  </si>
  <si>
    <t>-1000473601</t>
  </si>
  <si>
    <t>VRN4</t>
  </si>
  <si>
    <t>Inženýrská činnost</t>
  </si>
  <si>
    <t>76</t>
  </si>
  <si>
    <t>045002000</t>
  </si>
  <si>
    <t>Kompletační a koordinační činnost</t>
  </si>
  <si>
    <t>1316195899</t>
  </si>
  <si>
    <t>VRN7</t>
  </si>
  <si>
    <t>Provozní vlivy</t>
  </si>
  <si>
    <t>77</t>
  </si>
  <si>
    <t>070001000</t>
  </si>
  <si>
    <t>-284012728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</si>
</sst>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plotu u MŠ Mitušova 6, Ostrava - Hrabůvka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Ostrava - Hrabůvka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29. 4. 2024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Statutární město Ostrava, MO Ostrava - Jih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KAPEGO projekt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'1 - Oprava plotu u MŠ Mit...'!J28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'1 - Oprava plotu u MŠ Mit...'!P128</f>
        <v>0</v>
      </c>
      <c r="AV95" s="126">
        <f>'1 - Oprava plotu u MŠ Mit...'!J31</f>
        <v>0</v>
      </c>
      <c r="AW95" s="126">
        <f>'1 - Oprava plotu u MŠ Mit...'!J32</f>
        <v>0</v>
      </c>
      <c r="AX95" s="126">
        <f>'1 - Oprava plotu u MŠ Mit...'!J33</f>
        <v>0</v>
      </c>
      <c r="AY95" s="126">
        <f>'1 - Oprava plotu u MŠ Mit...'!J34</f>
        <v>0</v>
      </c>
      <c r="AZ95" s="126">
        <f>'1 - Oprava plotu u MŠ Mit...'!F31</f>
        <v>0</v>
      </c>
      <c r="BA95" s="126">
        <f>'1 - Oprava plotu u MŠ Mit...'!F32</f>
        <v>0</v>
      </c>
      <c r="BB95" s="126">
        <f>'1 - Oprava plotu u MŠ Mit...'!F33</f>
        <v>0</v>
      </c>
      <c r="BC95" s="126">
        <f>'1 - Oprava plotu u MŠ Mit...'!F34</f>
        <v>0</v>
      </c>
      <c r="BD95" s="128">
        <f>'1 - Oprava plotu u MŠ Mit...'!F35</f>
        <v>0</v>
      </c>
      <c r="BE95" s="7"/>
      <c r="BT95" s="129" t="s">
        <v>14</v>
      </c>
      <c r="BU95" s="129" t="s">
        <v>81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oEGmEVbMyyCN2QmJry+Qele5qEXnSsbE2RzfZjHQWjFKl0RcXFeTUWg/2tvlGha5hYYh/RtHiMVWd+3exUrYuQ==" hashValue="/7r6T3+rnou3CPqebMXnxRymcnlo2Ivn/BX37w4tbUvkibh2dAQBVWVMtphxRqlIq+nk3R+MAm5SkVwnPJOziA==" algorithmName="SHA-512" password="CC74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Oprava plotu u MŠ Mi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82</v>
      </c>
    </row>
    <row r="4" s="1" customFormat="1" ht="24.96" customHeight="1">
      <c r="B4" s="19"/>
      <c r="D4" s="132" t="s">
        <v>83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29. 4. 2024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ROUND(J128,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ROUND((SUM(BE128:BE258)),  2)</f>
        <v>0</v>
      </c>
      <c r="G31" s="37"/>
      <c r="H31" s="37"/>
      <c r="I31" s="148">
        <v>0.20999999999999999</v>
      </c>
      <c r="J31" s="147">
        <f>ROUND(((SUM(BE128:BE258))*I31),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ROUND((SUM(BF128:BF258)),  2)</f>
        <v>0</v>
      </c>
      <c r="G32" s="37"/>
      <c r="H32" s="37"/>
      <c r="I32" s="148">
        <v>0.12</v>
      </c>
      <c r="J32" s="147">
        <f>ROUND(((SUM(BF128:BF258))*I32),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ROUND((SUM(BG128:BG258)),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ROUND((SUM(BH128:BH258)),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ROUND((SUM(BI128:BI258)),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plotu u MŠ Mitušova 6, Ostrava - Hrabůvka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Ostrava - Hrabůvka</v>
      </c>
      <c r="G87" s="39"/>
      <c r="H87" s="39"/>
      <c r="I87" s="31" t="s">
        <v>22</v>
      </c>
      <c r="J87" s="78" t="str">
        <f>IF(J10="","",J10)</f>
        <v>29. 4. 2024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24</v>
      </c>
      <c r="D89" s="39"/>
      <c r="E89" s="39"/>
      <c r="F89" s="26" t="str">
        <f>E13</f>
        <v>Statutární město Ostrava, MO Ostrava - Jih</v>
      </c>
      <c r="G89" s="39"/>
      <c r="H89" s="39"/>
      <c r="I89" s="31" t="s">
        <v>30</v>
      </c>
      <c r="J89" s="35" t="str">
        <f>E19</f>
        <v>KAPEGO projekt s.r.o.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85</v>
      </c>
      <c r="D92" s="168"/>
      <c r="E92" s="168"/>
      <c r="F92" s="168"/>
      <c r="G92" s="168"/>
      <c r="H92" s="168"/>
      <c r="I92" s="168"/>
      <c r="J92" s="169" t="s">
        <v>86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87</v>
      </c>
      <c r="D94" s="39"/>
      <c r="E94" s="39"/>
      <c r="F94" s="39"/>
      <c r="G94" s="39"/>
      <c r="H94" s="39"/>
      <c r="I94" s="39"/>
      <c r="J94" s="109">
        <f>J128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88</v>
      </c>
    </row>
    <row r="95" s="9" customFormat="1" ht="24.96" customHeight="1">
      <c r="A95" s="9"/>
      <c r="B95" s="171"/>
      <c r="C95" s="172"/>
      <c r="D95" s="173" t="s">
        <v>89</v>
      </c>
      <c r="E95" s="174"/>
      <c r="F95" s="174"/>
      <c r="G95" s="174"/>
      <c r="H95" s="174"/>
      <c r="I95" s="174"/>
      <c r="J95" s="175">
        <f>J129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90</v>
      </c>
      <c r="E96" s="180"/>
      <c r="F96" s="180"/>
      <c r="G96" s="180"/>
      <c r="H96" s="180"/>
      <c r="I96" s="180"/>
      <c r="J96" s="181">
        <f>J130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91</v>
      </c>
      <c r="E97" s="180"/>
      <c r="F97" s="180"/>
      <c r="G97" s="180"/>
      <c r="H97" s="180"/>
      <c r="I97" s="180"/>
      <c r="J97" s="181">
        <f>J152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92</v>
      </c>
      <c r="E98" s="180"/>
      <c r="F98" s="180"/>
      <c r="G98" s="180"/>
      <c r="H98" s="180"/>
      <c r="I98" s="180"/>
      <c r="J98" s="181">
        <f>J155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93</v>
      </c>
      <c r="E99" s="180"/>
      <c r="F99" s="180"/>
      <c r="G99" s="180"/>
      <c r="H99" s="180"/>
      <c r="I99" s="180"/>
      <c r="J99" s="181">
        <f>J178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94</v>
      </c>
      <c r="E100" s="180"/>
      <c r="F100" s="180"/>
      <c r="G100" s="180"/>
      <c r="H100" s="180"/>
      <c r="I100" s="180"/>
      <c r="J100" s="181">
        <f>J188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95</v>
      </c>
      <c r="E101" s="180"/>
      <c r="F101" s="180"/>
      <c r="G101" s="180"/>
      <c r="H101" s="180"/>
      <c r="I101" s="180"/>
      <c r="J101" s="181">
        <f>J236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96</v>
      </c>
      <c r="E102" s="180"/>
      <c r="F102" s="180"/>
      <c r="G102" s="180"/>
      <c r="H102" s="180"/>
      <c r="I102" s="180"/>
      <c r="J102" s="181">
        <f>J242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97</v>
      </c>
      <c r="E103" s="174"/>
      <c r="F103" s="174"/>
      <c r="G103" s="174"/>
      <c r="H103" s="174"/>
      <c r="I103" s="174"/>
      <c r="J103" s="175">
        <f>J244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98</v>
      </c>
      <c r="E104" s="180"/>
      <c r="F104" s="180"/>
      <c r="G104" s="180"/>
      <c r="H104" s="180"/>
      <c r="I104" s="180"/>
      <c r="J104" s="181">
        <f>J245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1"/>
      <c r="C105" s="172"/>
      <c r="D105" s="173" t="s">
        <v>99</v>
      </c>
      <c r="E105" s="174"/>
      <c r="F105" s="174"/>
      <c r="G105" s="174"/>
      <c r="H105" s="174"/>
      <c r="I105" s="174"/>
      <c r="J105" s="175">
        <f>J247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7"/>
      <c r="C106" s="178"/>
      <c r="D106" s="179" t="s">
        <v>100</v>
      </c>
      <c r="E106" s="180"/>
      <c r="F106" s="180"/>
      <c r="G106" s="180"/>
      <c r="H106" s="180"/>
      <c r="I106" s="180"/>
      <c r="J106" s="181">
        <f>J248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101</v>
      </c>
      <c r="E107" s="180"/>
      <c r="F107" s="180"/>
      <c r="G107" s="180"/>
      <c r="H107" s="180"/>
      <c r="I107" s="180"/>
      <c r="J107" s="181">
        <f>J250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102</v>
      </c>
      <c r="E108" s="180"/>
      <c r="F108" s="180"/>
      <c r="G108" s="180"/>
      <c r="H108" s="180"/>
      <c r="I108" s="180"/>
      <c r="J108" s="181">
        <f>J253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103</v>
      </c>
      <c r="E109" s="180"/>
      <c r="F109" s="180"/>
      <c r="G109" s="180"/>
      <c r="H109" s="180"/>
      <c r="I109" s="180"/>
      <c r="J109" s="181">
        <f>J255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104</v>
      </c>
      <c r="E110" s="180"/>
      <c r="F110" s="180"/>
      <c r="G110" s="180"/>
      <c r="H110" s="180"/>
      <c r="I110" s="180"/>
      <c r="J110" s="181">
        <f>J257</f>
        <v>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105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E7</f>
        <v>Oprava plotu u MŠ Mitušova 6, Ostrava - Hrabůvka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F10</f>
        <v>Ostrava - Hrabůvka</v>
      </c>
      <c r="G122" s="39"/>
      <c r="H122" s="39"/>
      <c r="I122" s="31" t="s">
        <v>22</v>
      </c>
      <c r="J122" s="78" t="str">
        <f>IF(J10="","",J10)</f>
        <v>29. 4. 2024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5.65" customHeight="1">
      <c r="A124" s="37"/>
      <c r="B124" s="38"/>
      <c r="C124" s="31" t="s">
        <v>24</v>
      </c>
      <c r="D124" s="39"/>
      <c r="E124" s="39"/>
      <c r="F124" s="26" t="str">
        <f>E13</f>
        <v>Statutární město Ostrava, MO Ostrava - Jih</v>
      </c>
      <c r="G124" s="39"/>
      <c r="H124" s="39"/>
      <c r="I124" s="31" t="s">
        <v>30</v>
      </c>
      <c r="J124" s="35" t="str">
        <f>E19</f>
        <v>KAPEGO projekt s.r.o.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9"/>
      <c r="E125" s="39"/>
      <c r="F125" s="26" t="str">
        <f>IF(E16="","",E16)</f>
        <v>Vyplň údaj</v>
      </c>
      <c r="G125" s="39"/>
      <c r="H125" s="39"/>
      <c r="I125" s="31" t="s">
        <v>33</v>
      </c>
      <c r="J125" s="35" t="str">
        <f>E22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83"/>
      <c r="B127" s="184"/>
      <c r="C127" s="185" t="s">
        <v>106</v>
      </c>
      <c r="D127" s="186" t="s">
        <v>61</v>
      </c>
      <c r="E127" s="186" t="s">
        <v>57</v>
      </c>
      <c r="F127" s="186" t="s">
        <v>58</v>
      </c>
      <c r="G127" s="186" t="s">
        <v>107</v>
      </c>
      <c r="H127" s="186" t="s">
        <v>108</v>
      </c>
      <c r="I127" s="186" t="s">
        <v>109</v>
      </c>
      <c r="J127" s="187" t="s">
        <v>86</v>
      </c>
      <c r="K127" s="188" t="s">
        <v>110</v>
      </c>
      <c r="L127" s="189"/>
      <c r="M127" s="99" t="s">
        <v>1</v>
      </c>
      <c r="N127" s="100" t="s">
        <v>40</v>
      </c>
      <c r="O127" s="100" t="s">
        <v>111</v>
      </c>
      <c r="P127" s="100" t="s">
        <v>112</v>
      </c>
      <c r="Q127" s="100" t="s">
        <v>113</v>
      </c>
      <c r="R127" s="100" t="s">
        <v>114</v>
      </c>
      <c r="S127" s="100" t="s">
        <v>115</v>
      </c>
      <c r="T127" s="101" t="s">
        <v>116</v>
      </c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</row>
    <row r="128" s="2" customFormat="1" ht="22.8" customHeight="1">
      <c r="A128" s="37"/>
      <c r="B128" s="38"/>
      <c r="C128" s="106" t="s">
        <v>117</v>
      </c>
      <c r="D128" s="39"/>
      <c r="E128" s="39"/>
      <c r="F128" s="39"/>
      <c r="G128" s="39"/>
      <c r="H128" s="39"/>
      <c r="I128" s="39"/>
      <c r="J128" s="190">
        <f>BK128</f>
        <v>0</v>
      </c>
      <c r="K128" s="39"/>
      <c r="L128" s="43"/>
      <c r="M128" s="102"/>
      <c r="N128" s="191"/>
      <c r="O128" s="103"/>
      <c r="P128" s="192">
        <f>P129+P244+P247</f>
        <v>0</v>
      </c>
      <c r="Q128" s="103"/>
      <c r="R128" s="192">
        <f>R129+R244+R247</f>
        <v>43.097045459999997</v>
      </c>
      <c r="S128" s="103"/>
      <c r="T128" s="193">
        <f>T129+T244+T247</f>
        <v>32.570260000000005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75</v>
      </c>
      <c r="AU128" s="16" t="s">
        <v>88</v>
      </c>
      <c r="BK128" s="194">
        <f>BK129+BK244+BK247</f>
        <v>0</v>
      </c>
    </row>
    <row r="129" s="12" customFormat="1" ht="25.92" customHeight="1">
      <c r="A129" s="12"/>
      <c r="B129" s="195"/>
      <c r="C129" s="196"/>
      <c r="D129" s="197" t="s">
        <v>75</v>
      </c>
      <c r="E129" s="198" t="s">
        <v>118</v>
      </c>
      <c r="F129" s="198" t="s">
        <v>119</v>
      </c>
      <c r="G129" s="196"/>
      <c r="H129" s="196"/>
      <c r="I129" s="199"/>
      <c r="J129" s="200">
        <f>BK129</f>
        <v>0</v>
      </c>
      <c r="K129" s="196"/>
      <c r="L129" s="201"/>
      <c r="M129" s="202"/>
      <c r="N129" s="203"/>
      <c r="O129" s="203"/>
      <c r="P129" s="204">
        <f>P130+P152+P155+P178+P188+P236+P242</f>
        <v>0</v>
      </c>
      <c r="Q129" s="203"/>
      <c r="R129" s="204">
        <f>R130+R152+R155+R178+R188+R236+R242</f>
        <v>42.893362859999996</v>
      </c>
      <c r="S129" s="203"/>
      <c r="T129" s="205">
        <f>T130+T152+T155+T178+T188+T236+T242</f>
        <v>32.570260000000005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6" t="s">
        <v>14</v>
      </c>
      <c r="AT129" s="207" t="s">
        <v>75</v>
      </c>
      <c r="AU129" s="207" t="s">
        <v>76</v>
      </c>
      <c r="AY129" s="206" t="s">
        <v>120</v>
      </c>
      <c r="BK129" s="208">
        <f>BK130+BK152+BK155+BK178+BK188+BK236+BK242</f>
        <v>0</v>
      </c>
    </row>
    <row r="130" s="12" customFormat="1" ht="22.8" customHeight="1">
      <c r="A130" s="12"/>
      <c r="B130" s="195"/>
      <c r="C130" s="196"/>
      <c r="D130" s="197" t="s">
        <v>75</v>
      </c>
      <c r="E130" s="209" t="s">
        <v>14</v>
      </c>
      <c r="F130" s="209" t="s">
        <v>121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SUM(P131:P151)</f>
        <v>0</v>
      </c>
      <c r="Q130" s="203"/>
      <c r="R130" s="204">
        <f>SUM(R131:R151)</f>
        <v>0.22600000000000001</v>
      </c>
      <c r="S130" s="203"/>
      <c r="T130" s="205">
        <f>SUM(T131:T151)</f>
        <v>16.788399999999999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6" t="s">
        <v>14</v>
      </c>
      <c r="AT130" s="207" t="s">
        <v>75</v>
      </c>
      <c r="AU130" s="207" t="s">
        <v>14</v>
      </c>
      <c r="AY130" s="206" t="s">
        <v>120</v>
      </c>
      <c r="BK130" s="208">
        <f>SUM(BK131:BK151)</f>
        <v>0</v>
      </c>
    </row>
    <row r="131" s="2" customFormat="1" ht="24.15" customHeight="1">
      <c r="A131" s="37"/>
      <c r="B131" s="38"/>
      <c r="C131" s="211" t="s">
        <v>14</v>
      </c>
      <c r="D131" s="211" t="s">
        <v>122</v>
      </c>
      <c r="E131" s="212" t="s">
        <v>123</v>
      </c>
      <c r="F131" s="213" t="s">
        <v>124</v>
      </c>
      <c r="G131" s="214" t="s">
        <v>125</v>
      </c>
      <c r="H131" s="215">
        <v>1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41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126</v>
      </c>
      <c r="AT131" s="223" t="s">
        <v>122</v>
      </c>
      <c r="AU131" s="223" t="s">
        <v>82</v>
      </c>
      <c r="AY131" s="16" t="s">
        <v>120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14</v>
      </c>
      <c r="BK131" s="224">
        <f>ROUND(I131*H131,2)</f>
        <v>0</v>
      </c>
      <c r="BL131" s="16" t="s">
        <v>126</v>
      </c>
      <c r="BM131" s="223" t="s">
        <v>127</v>
      </c>
    </row>
    <row r="132" s="2" customFormat="1" ht="24.15" customHeight="1">
      <c r="A132" s="37"/>
      <c r="B132" s="38"/>
      <c r="C132" s="211" t="s">
        <v>82</v>
      </c>
      <c r="D132" s="211" t="s">
        <v>122</v>
      </c>
      <c r="E132" s="212" t="s">
        <v>128</v>
      </c>
      <c r="F132" s="213" t="s">
        <v>129</v>
      </c>
      <c r="G132" s="214" t="s">
        <v>125</v>
      </c>
      <c r="H132" s="215">
        <v>1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41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126</v>
      </c>
      <c r="AT132" s="223" t="s">
        <v>122</v>
      </c>
      <c r="AU132" s="223" t="s">
        <v>82</v>
      </c>
      <c r="AY132" s="16" t="s">
        <v>120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14</v>
      </c>
      <c r="BK132" s="224">
        <f>ROUND(I132*H132,2)</f>
        <v>0</v>
      </c>
      <c r="BL132" s="16" t="s">
        <v>126</v>
      </c>
      <c r="BM132" s="223" t="s">
        <v>130</v>
      </c>
    </row>
    <row r="133" s="2" customFormat="1" ht="21.75" customHeight="1">
      <c r="A133" s="37"/>
      <c r="B133" s="38"/>
      <c r="C133" s="211" t="s">
        <v>131</v>
      </c>
      <c r="D133" s="211" t="s">
        <v>122</v>
      </c>
      <c r="E133" s="212" t="s">
        <v>132</v>
      </c>
      <c r="F133" s="213" t="s">
        <v>133</v>
      </c>
      <c r="G133" s="214" t="s">
        <v>125</v>
      </c>
      <c r="H133" s="215">
        <v>1</v>
      </c>
      <c r="I133" s="216"/>
      <c r="J133" s="217">
        <f>ROUND(I133*H133,2)</f>
        <v>0</v>
      </c>
      <c r="K133" s="218"/>
      <c r="L133" s="43"/>
      <c r="M133" s="219" t="s">
        <v>1</v>
      </c>
      <c r="N133" s="220" t="s">
        <v>41</v>
      </c>
      <c r="O133" s="90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3" t="s">
        <v>126</v>
      </c>
      <c r="AT133" s="223" t="s">
        <v>122</v>
      </c>
      <c r="AU133" s="223" t="s">
        <v>82</v>
      </c>
      <c r="AY133" s="16" t="s">
        <v>120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6" t="s">
        <v>14</v>
      </c>
      <c r="BK133" s="224">
        <f>ROUND(I133*H133,2)</f>
        <v>0</v>
      </c>
      <c r="BL133" s="16" t="s">
        <v>126</v>
      </c>
      <c r="BM133" s="223" t="s">
        <v>134</v>
      </c>
    </row>
    <row r="134" s="2" customFormat="1" ht="21.75" customHeight="1">
      <c r="A134" s="37"/>
      <c r="B134" s="38"/>
      <c r="C134" s="211" t="s">
        <v>126</v>
      </c>
      <c r="D134" s="211" t="s">
        <v>122</v>
      </c>
      <c r="E134" s="212" t="s">
        <v>135</v>
      </c>
      <c r="F134" s="213" t="s">
        <v>136</v>
      </c>
      <c r="G134" s="214" t="s">
        <v>125</v>
      </c>
      <c r="H134" s="215">
        <v>1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41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126</v>
      </c>
      <c r="AT134" s="223" t="s">
        <v>122</v>
      </c>
      <c r="AU134" s="223" t="s">
        <v>82</v>
      </c>
      <c r="AY134" s="16" t="s">
        <v>120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14</v>
      </c>
      <c r="BK134" s="224">
        <f>ROUND(I134*H134,2)</f>
        <v>0</v>
      </c>
      <c r="BL134" s="16" t="s">
        <v>126</v>
      </c>
      <c r="BM134" s="223" t="s">
        <v>137</v>
      </c>
    </row>
    <row r="135" s="2" customFormat="1" ht="24.15" customHeight="1">
      <c r="A135" s="37"/>
      <c r="B135" s="38"/>
      <c r="C135" s="211" t="s">
        <v>138</v>
      </c>
      <c r="D135" s="211" t="s">
        <v>122</v>
      </c>
      <c r="E135" s="212" t="s">
        <v>139</v>
      </c>
      <c r="F135" s="213" t="s">
        <v>140</v>
      </c>
      <c r="G135" s="214" t="s">
        <v>141</v>
      </c>
      <c r="H135" s="215">
        <v>6.5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41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0.26000000000000001</v>
      </c>
      <c r="T135" s="222">
        <f>S135*H135</f>
        <v>1.69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126</v>
      </c>
      <c r="AT135" s="223" t="s">
        <v>122</v>
      </c>
      <c r="AU135" s="223" t="s">
        <v>82</v>
      </c>
      <c r="AY135" s="16" t="s">
        <v>120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14</v>
      </c>
      <c r="BK135" s="224">
        <f>ROUND(I135*H135,2)</f>
        <v>0</v>
      </c>
      <c r="BL135" s="16" t="s">
        <v>126</v>
      </c>
      <c r="BM135" s="223" t="s">
        <v>142</v>
      </c>
    </row>
    <row r="136" s="2" customFormat="1" ht="24.15" customHeight="1">
      <c r="A136" s="37"/>
      <c r="B136" s="38"/>
      <c r="C136" s="211" t="s">
        <v>143</v>
      </c>
      <c r="D136" s="211" t="s">
        <v>122</v>
      </c>
      <c r="E136" s="212" t="s">
        <v>144</v>
      </c>
      <c r="F136" s="213" t="s">
        <v>145</v>
      </c>
      <c r="G136" s="214" t="s">
        <v>141</v>
      </c>
      <c r="H136" s="215">
        <v>6.5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41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0.19</v>
      </c>
      <c r="T136" s="222">
        <f>S136*H136</f>
        <v>1.2350000000000001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126</v>
      </c>
      <c r="AT136" s="223" t="s">
        <v>122</v>
      </c>
      <c r="AU136" s="223" t="s">
        <v>82</v>
      </c>
      <c r="AY136" s="16" t="s">
        <v>120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14</v>
      </c>
      <c r="BK136" s="224">
        <f>ROUND(I136*H136,2)</f>
        <v>0</v>
      </c>
      <c r="BL136" s="16" t="s">
        <v>126</v>
      </c>
      <c r="BM136" s="223" t="s">
        <v>146</v>
      </c>
    </row>
    <row r="137" s="2" customFormat="1" ht="24.15" customHeight="1">
      <c r="A137" s="37"/>
      <c r="B137" s="38"/>
      <c r="C137" s="211" t="s">
        <v>147</v>
      </c>
      <c r="D137" s="211" t="s">
        <v>122</v>
      </c>
      <c r="E137" s="212" t="s">
        <v>148</v>
      </c>
      <c r="F137" s="213" t="s">
        <v>149</v>
      </c>
      <c r="G137" s="214" t="s">
        <v>141</v>
      </c>
      <c r="H137" s="215">
        <v>23.300000000000001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41</v>
      </c>
      <c r="O137" s="90"/>
      <c r="P137" s="221">
        <f>O137*H137</f>
        <v>0</v>
      </c>
      <c r="Q137" s="221">
        <v>0</v>
      </c>
      <c r="R137" s="221">
        <f>Q137*H137</f>
        <v>0</v>
      </c>
      <c r="S137" s="221">
        <v>0.28999999999999998</v>
      </c>
      <c r="T137" s="222">
        <f>S137*H137</f>
        <v>6.7569999999999997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126</v>
      </c>
      <c r="AT137" s="223" t="s">
        <v>122</v>
      </c>
      <c r="AU137" s="223" t="s">
        <v>82</v>
      </c>
      <c r="AY137" s="16" t="s">
        <v>120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14</v>
      </c>
      <c r="BK137" s="224">
        <f>ROUND(I137*H137,2)</f>
        <v>0</v>
      </c>
      <c r="BL137" s="16" t="s">
        <v>126</v>
      </c>
      <c r="BM137" s="223" t="s">
        <v>150</v>
      </c>
    </row>
    <row r="138" s="2" customFormat="1" ht="24.15" customHeight="1">
      <c r="A138" s="37"/>
      <c r="B138" s="38"/>
      <c r="C138" s="211" t="s">
        <v>151</v>
      </c>
      <c r="D138" s="211" t="s">
        <v>122</v>
      </c>
      <c r="E138" s="212" t="s">
        <v>152</v>
      </c>
      <c r="F138" s="213" t="s">
        <v>153</v>
      </c>
      <c r="G138" s="214" t="s">
        <v>141</v>
      </c>
      <c r="H138" s="215">
        <v>16.800000000000001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41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0.32500000000000001</v>
      </c>
      <c r="T138" s="222">
        <f>S138*H138</f>
        <v>5.4600000000000009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126</v>
      </c>
      <c r="AT138" s="223" t="s">
        <v>122</v>
      </c>
      <c r="AU138" s="223" t="s">
        <v>82</v>
      </c>
      <c r="AY138" s="16" t="s">
        <v>120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14</v>
      </c>
      <c r="BK138" s="224">
        <f>ROUND(I138*H138,2)</f>
        <v>0</v>
      </c>
      <c r="BL138" s="16" t="s">
        <v>126</v>
      </c>
      <c r="BM138" s="223" t="s">
        <v>154</v>
      </c>
    </row>
    <row r="139" s="2" customFormat="1" ht="24.15" customHeight="1">
      <c r="A139" s="37"/>
      <c r="B139" s="38"/>
      <c r="C139" s="211" t="s">
        <v>155</v>
      </c>
      <c r="D139" s="211" t="s">
        <v>122</v>
      </c>
      <c r="E139" s="212" t="s">
        <v>156</v>
      </c>
      <c r="F139" s="213" t="s">
        <v>157</v>
      </c>
      <c r="G139" s="214" t="s">
        <v>141</v>
      </c>
      <c r="H139" s="215">
        <v>16.800000000000001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41</v>
      </c>
      <c r="O139" s="90"/>
      <c r="P139" s="221">
        <f>O139*H139</f>
        <v>0</v>
      </c>
      <c r="Q139" s="221">
        <v>0</v>
      </c>
      <c r="R139" s="221">
        <f>Q139*H139</f>
        <v>0</v>
      </c>
      <c r="S139" s="221">
        <v>0.098000000000000004</v>
      </c>
      <c r="T139" s="222">
        <f>S139*H139</f>
        <v>1.6464000000000001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126</v>
      </c>
      <c r="AT139" s="223" t="s">
        <v>122</v>
      </c>
      <c r="AU139" s="223" t="s">
        <v>82</v>
      </c>
      <c r="AY139" s="16" t="s">
        <v>120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14</v>
      </c>
      <c r="BK139" s="224">
        <f>ROUND(I139*H139,2)</f>
        <v>0</v>
      </c>
      <c r="BL139" s="16" t="s">
        <v>126</v>
      </c>
      <c r="BM139" s="223" t="s">
        <v>158</v>
      </c>
    </row>
    <row r="140" s="2" customFormat="1" ht="24.15" customHeight="1">
      <c r="A140" s="37"/>
      <c r="B140" s="38"/>
      <c r="C140" s="211" t="s">
        <v>159</v>
      </c>
      <c r="D140" s="211" t="s">
        <v>122</v>
      </c>
      <c r="E140" s="212" t="s">
        <v>160</v>
      </c>
      <c r="F140" s="213" t="s">
        <v>161</v>
      </c>
      <c r="G140" s="214" t="s">
        <v>162</v>
      </c>
      <c r="H140" s="215">
        <v>7.2000000000000002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41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126</v>
      </c>
      <c r="AT140" s="223" t="s">
        <v>122</v>
      </c>
      <c r="AU140" s="223" t="s">
        <v>82</v>
      </c>
      <c r="AY140" s="16" t="s">
        <v>120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14</v>
      </c>
      <c r="BK140" s="224">
        <f>ROUND(I140*H140,2)</f>
        <v>0</v>
      </c>
      <c r="BL140" s="16" t="s">
        <v>126</v>
      </c>
      <c r="BM140" s="223" t="s">
        <v>163</v>
      </c>
    </row>
    <row r="141" s="13" customFormat="1">
      <c r="A141" s="13"/>
      <c r="B141" s="225"/>
      <c r="C141" s="226"/>
      <c r="D141" s="227" t="s">
        <v>164</v>
      </c>
      <c r="E141" s="228" t="s">
        <v>1</v>
      </c>
      <c r="F141" s="229" t="s">
        <v>165</v>
      </c>
      <c r="G141" s="226"/>
      <c r="H141" s="230">
        <v>7.2000000000000002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164</v>
      </c>
      <c r="AU141" s="236" t="s">
        <v>82</v>
      </c>
      <c r="AV141" s="13" t="s">
        <v>82</v>
      </c>
      <c r="AW141" s="13" t="s">
        <v>32</v>
      </c>
      <c r="AX141" s="13" t="s">
        <v>76</v>
      </c>
      <c r="AY141" s="236" t="s">
        <v>120</v>
      </c>
    </row>
    <row r="142" s="14" customFormat="1">
      <c r="A142" s="14"/>
      <c r="B142" s="237"/>
      <c r="C142" s="238"/>
      <c r="D142" s="227" t="s">
        <v>164</v>
      </c>
      <c r="E142" s="239" t="s">
        <v>1</v>
      </c>
      <c r="F142" s="240" t="s">
        <v>166</v>
      </c>
      <c r="G142" s="238"/>
      <c r="H142" s="241">
        <v>7.2000000000000002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164</v>
      </c>
      <c r="AU142" s="247" t="s">
        <v>82</v>
      </c>
      <c r="AV142" s="14" t="s">
        <v>126</v>
      </c>
      <c r="AW142" s="14" t="s">
        <v>32</v>
      </c>
      <c r="AX142" s="14" t="s">
        <v>14</v>
      </c>
      <c r="AY142" s="247" t="s">
        <v>120</v>
      </c>
    </row>
    <row r="143" s="2" customFormat="1" ht="37.8" customHeight="1">
      <c r="A143" s="37"/>
      <c r="B143" s="38"/>
      <c r="C143" s="211" t="s">
        <v>167</v>
      </c>
      <c r="D143" s="211" t="s">
        <v>122</v>
      </c>
      <c r="E143" s="212" t="s">
        <v>168</v>
      </c>
      <c r="F143" s="213" t="s">
        <v>169</v>
      </c>
      <c r="G143" s="214" t="s">
        <v>125</v>
      </c>
      <c r="H143" s="215">
        <v>6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41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126</v>
      </c>
      <c r="AT143" s="223" t="s">
        <v>122</v>
      </c>
      <c r="AU143" s="223" t="s">
        <v>82</v>
      </c>
      <c r="AY143" s="16" t="s">
        <v>120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14</v>
      </c>
      <c r="BK143" s="224">
        <f>ROUND(I143*H143,2)</f>
        <v>0</v>
      </c>
      <c r="BL143" s="16" t="s">
        <v>126</v>
      </c>
      <c r="BM143" s="223" t="s">
        <v>170</v>
      </c>
    </row>
    <row r="144" s="2" customFormat="1" ht="37.8" customHeight="1">
      <c r="A144" s="37"/>
      <c r="B144" s="38"/>
      <c r="C144" s="211" t="s">
        <v>8</v>
      </c>
      <c r="D144" s="211" t="s">
        <v>122</v>
      </c>
      <c r="E144" s="212" t="s">
        <v>171</v>
      </c>
      <c r="F144" s="213" t="s">
        <v>172</v>
      </c>
      <c r="G144" s="214" t="s">
        <v>125</v>
      </c>
      <c r="H144" s="215">
        <v>3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41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126</v>
      </c>
      <c r="AT144" s="223" t="s">
        <v>122</v>
      </c>
      <c r="AU144" s="223" t="s">
        <v>82</v>
      </c>
      <c r="AY144" s="16" t="s">
        <v>120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14</v>
      </c>
      <c r="BK144" s="224">
        <f>ROUND(I144*H144,2)</f>
        <v>0</v>
      </c>
      <c r="BL144" s="16" t="s">
        <v>126</v>
      </c>
      <c r="BM144" s="223" t="s">
        <v>173</v>
      </c>
    </row>
    <row r="145" s="2" customFormat="1" ht="16.5" customHeight="1">
      <c r="A145" s="37"/>
      <c r="B145" s="38"/>
      <c r="C145" s="248" t="s">
        <v>174</v>
      </c>
      <c r="D145" s="248" t="s">
        <v>175</v>
      </c>
      <c r="E145" s="249" t="s">
        <v>176</v>
      </c>
      <c r="F145" s="250" t="s">
        <v>177</v>
      </c>
      <c r="G145" s="251" t="s">
        <v>178</v>
      </c>
      <c r="H145" s="252">
        <v>1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0"/>
      <c r="P145" s="221">
        <f>O145*H145</f>
        <v>0</v>
      </c>
      <c r="Q145" s="221">
        <v>0.22</v>
      </c>
      <c r="R145" s="221">
        <f>Q145*H145</f>
        <v>0.22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151</v>
      </c>
      <c r="AT145" s="223" t="s">
        <v>175</v>
      </c>
      <c r="AU145" s="223" t="s">
        <v>82</v>
      </c>
      <c r="AY145" s="16" t="s">
        <v>120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14</v>
      </c>
      <c r="BK145" s="224">
        <f>ROUND(I145*H145,2)</f>
        <v>0</v>
      </c>
      <c r="BL145" s="16" t="s">
        <v>126</v>
      </c>
      <c r="BM145" s="223" t="s">
        <v>179</v>
      </c>
    </row>
    <row r="146" s="2" customFormat="1" ht="24.15" customHeight="1">
      <c r="A146" s="37"/>
      <c r="B146" s="38"/>
      <c r="C146" s="211" t="s">
        <v>180</v>
      </c>
      <c r="D146" s="211" t="s">
        <v>122</v>
      </c>
      <c r="E146" s="212" t="s">
        <v>181</v>
      </c>
      <c r="F146" s="213" t="s">
        <v>182</v>
      </c>
      <c r="G146" s="214" t="s">
        <v>125</v>
      </c>
      <c r="H146" s="215">
        <v>6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41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126</v>
      </c>
      <c r="AT146" s="223" t="s">
        <v>122</v>
      </c>
      <c r="AU146" s="223" t="s">
        <v>82</v>
      </c>
      <c r="AY146" s="16" t="s">
        <v>120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14</v>
      </c>
      <c r="BK146" s="224">
        <f>ROUND(I146*H146,2)</f>
        <v>0</v>
      </c>
      <c r="BL146" s="16" t="s">
        <v>126</v>
      </c>
      <c r="BM146" s="223" t="s">
        <v>183</v>
      </c>
    </row>
    <row r="147" s="2" customFormat="1" ht="16.5" customHeight="1">
      <c r="A147" s="37"/>
      <c r="B147" s="38"/>
      <c r="C147" s="248" t="s">
        <v>184</v>
      </c>
      <c r="D147" s="248" t="s">
        <v>175</v>
      </c>
      <c r="E147" s="249" t="s">
        <v>185</v>
      </c>
      <c r="F147" s="250" t="s">
        <v>186</v>
      </c>
      <c r="G147" s="251" t="s">
        <v>125</v>
      </c>
      <c r="H147" s="252">
        <v>6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0"/>
      <c r="P147" s="221">
        <f>O147*H147</f>
        <v>0</v>
      </c>
      <c r="Q147" s="221">
        <v>0.001</v>
      </c>
      <c r="R147" s="221">
        <f>Q147*H147</f>
        <v>0.0060000000000000001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151</v>
      </c>
      <c r="AT147" s="223" t="s">
        <v>175</v>
      </c>
      <c r="AU147" s="223" t="s">
        <v>82</v>
      </c>
      <c r="AY147" s="16" t="s">
        <v>120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14</v>
      </c>
      <c r="BK147" s="224">
        <f>ROUND(I147*H147,2)</f>
        <v>0</v>
      </c>
      <c r="BL147" s="16" t="s">
        <v>126</v>
      </c>
      <c r="BM147" s="223" t="s">
        <v>187</v>
      </c>
    </row>
    <row r="148" s="2" customFormat="1" ht="24.15" customHeight="1">
      <c r="A148" s="37"/>
      <c r="B148" s="38"/>
      <c r="C148" s="211" t="s">
        <v>188</v>
      </c>
      <c r="D148" s="211" t="s">
        <v>122</v>
      </c>
      <c r="E148" s="212" t="s">
        <v>189</v>
      </c>
      <c r="F148" s="213" t="s">
        <v>190</v>
      </c>
      <c r="G148" s="214" t="s">
        <v>125</v>
      </c>
      <c r="H148" s="215">
        <v>3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41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126</v>
      </c>
      <c r="AT148" s="223" t="s">
        <v>122</v>
      </c>
      <c r="AU148" s="223" t="s">
        <v>82</v>
      </c>
      <c r="AY148" s="16" t="s">
        <v>120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14</v>
      </c>
      <c r="BK148" s="224">
        <f>ROUND(I148*H148,2)</f>
        <v>0</v>
      </c>
      <c r="BL148" s="16" t="s">
        <v>126</v>
      </c>
      <c r="BM148" s="223" t="s">
        <v>191</v>
      </c>
    </row>
    <row r="149" s="2" customFormat="1" ht="24.15" customHeight="1">
      <c r="A149" s="37"/>
      <c r="B149" s="38"/>
      <c r="C149" s="248" t="s">
        <v>192</v>
      </c>
      <c r="D149" s="248" t="s">
        <v>175</v>
      </c>
      <c r="E149" s="249" t="s">
        <v>193</v>
      </c>
      <c r="F149" s="250" t="s">
        <v>194</v>
      </c>
      <c r="G149" s="251" t="s">
        <v>125</v>
      </c>
      <c r="H149" s="252">
        <v>2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0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151</v>
      </c>
      <c r="AT149" s="223" t="s">
        <v>175</v>
      </c>
      <c r="AU149" s="223" t="s">
        <v>82</v>
      </c>
      <c r="AY149" s="16" t="s">
        <v>120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14</v>
      </c>
      <c r="BK149" s="224">
        <f>ROUND(I149*H149,2)</f>
        <v>0</v>
      </c>
      <c r="BL149" s="16" t="s">
        <v>126</v>
      </c>
      <c r="BM149" s="223" t="s">
        <v>195</v>
      </c>
    </row>
    <row r="150" s="2" customFormat="1" ht="24.15" customHeight="1">
      <c r="A150" s="37"/>
      <c r="B150" s="38"/>
      <c r="C150" s="248" t="s">
        <v>196</v>
      </c>
      <c r="D150" s="248" t="s">
        <v>175</v>
      </c>
      <c r="E150" s="249" t="s">
        <v>197</v>
      </c>
      <c r="F150" s="250" t="s">
        <v>198</v>
      </c>
      <c r="G150" s="251" t="s">
        <v>125</v>
      </c>
      <c r="H150" s="252">
        <v>1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151</v>
      </c>
      <c r="AT150" s="223" t="s">
        <v>175</v>
      </c>
      <c r="AU150" s="223" t="s">
        <v>82</v>
      </c>
      <c r="AY150" s="16" t="s">
        <v>120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14</v>
      </c>
      <c r="BK150" s="224">
        <f>ROUND(I150*H150,2)</f>
        <v>0</v>
      </c>
      <c r="BL150" s="16" t="s">
        <v>126</v>
      </c>
      <c r="BM150" s="223" t="s">
        <v>199</v>
      </c>
    </row>
    <row r="151" s="2" customFormat="1" ht="21.75" customHeight="1">
      <c r="A151" s="37"/>
      <c r="B151" s="38"/>
      <c r="C151" s="211" t="s">
        <v>200</v>
      </c>
      <c r="D151" s="211" t="s">
        <v>122</v>
      </c>
      <c r="E151" s="212" t="s">
        <v>201</v>
      </c>
      <c r="F151" s="213" t="s">
        <v>202</v>
      </c>
      <c r="G151" s="214" t="s">
        <v>203</v>
      </c>
      <c r="H151" s="215">
        <v>1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41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126</v>
      </c>
      <c r="AT151" s="223" t="s">
        <v>122</v>
      </c>
      <c r="AU151" s="223" t="s">
        <v>82</v>
      </c>
      <c r="AY151" s="16" t="s">
        <v>120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14</v>
      </c>
      <c r="BK151" s="224">
        <f>ROUND(I151*H151,2)</f>
        <v>0</v>
      </c>
      <c r="BL151" s="16" t="s">
        <v>126</v>
      </c>
      <c r="BM151" s="223" t="s">
        <v>204</v>
      </c>
    </row>
    <row r="152" s="12" customFormat="1" ht="22.8" customHeight="1">
      <c r="A152" s="12"/>
      <c r="B152" s="195"/>
      <c r="C152" s="196"/>
      <c r="D152" s="197" t="s">
        <v>75</v>
      </c>
      <c r="E152" s="209" t="s">
        <v>82</v>
      </c>
      <c r="F152" s="209" t="s">
        <v>205</v>
      </c>
      <c r="G152" s="196"/>
      <c r="H152" s="196"/>
      <c r="I152" s="199"/>
      <c r="J152" s="210">
        <f>BK152</f>
        <v>0</v>
      </c>
      <c r="K152" s="196"/>
      <c r="L152" s="201"/>
      <c r="M152" s="202"/>
      <c r="N152" s="203"/>
      <c r="O152" s="203"/>
      <c r="P152" s="204">
        <f>SUM(P153:P154)</f>
        <v>0</v>
      </c>
      <c r="Q152" s="203"/>
      <c r="R152" s="204">
        <f>SUM(R153:R154)</f>
        <v>1.8013463999999999</v>
      </c>
      <c r="S152" s="203"/>
      <c r="T152" s="205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6" t="s">
        <v>14</v>
      </c>
      <c r="AT152" s="207" t="s">
        <v>75</v>
      </c>
      <c r="AU152" s="207" t="s">
        <v>14</v>
      </c>
      <c r="AY152" s="206" t="s">
        <v>120</v>
      </c>
      <c r="BK152" s="208">
        <f>SUM(BK153:BK154)</f>
        <v>0</v>
      </c>
    </row>
    <row r="153" s="2" customFormat="1" ht="16.5" customHeight="1">
      <c r="A153" s="37"/>
      <c r="B153" s="38"/>
      <c r="C153" s="211" t="s">
        <v>206</v>
      </c>
      <c r="D153" s="211" t="s">
        <v>122</v>
      </c>
      <c r="E153" s="212" t="s">
        <v>207</v>
      </c>
      <c r="F153" s="213" t="s">
        <v>208</v>
      </c>
      <c r="G153" s="214" t="s">
        <v>178</v>
      </c>
      <c r="H153" s="215">
        <v>0.71999999999999997</v>
      </c>
      <c r="I153" s="216"/>
      <c r="J153" s="217">
        <f>ROUND(I153*H153,2)</f>
        <v>0</v>
      </c>
      <c r="K153" s="218"/>
      <c r="L153" s="43"/>
      <c r="M153" s="219" t="s">
        <v>1</v>
      </c>
      <c r="N153" s="220" t="s">
        <v>41</v>
      </c>
      <c r="O153" s="90"/>
      <c r="P153" s="221">
        <f>O153*H153</f>
        <v>0</v>
      </c>
      <c r="Q153" s="221">
        <v>2.5018699999999998</v>
      </c>
      <c r="R153" s="221">
        <f>Q153*H153</f>
        <v>1.8013463999999999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126</v>
      </c>
      <c r="AT153" s="223" t="s">
        <v>122</v>
      </c>
      <c r="AU153" s="223" t="s">
        <v>82</v>
      </c>
      <c r="AY153" s="16" t="s">
        <v>120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14</v>
      </c>
      <c r="BK153" s="224">
        <f>ROUND(I153*H153,2)</f>
        <v>0</v>
      </c>
      <c r="BL153" s="16" t="s">
        <v>126</v>
      </c>
      <c r="BM153" s="223" t="s">
        <v>209</v>
      </c>
    </row>
    <row r="154" s="13" customFormat="1">
      <c r="A154" s="13"/>
      <c r="B154" s="225"/>
      <c r="C154" s="226"/>
      <c r="D154" s="227" t="s">
        <v>164</v>
      </c>
      <c r="E154" s="228" t="s">
        <v>1</v>
      </c>
      <c r="F154" s="229" t="s">
        <v>210</v>
      </c>
      <c r="G154" s="226"/>
      <c r="H154" s="230">
        <v>0.71999999999999997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164</v>
      </c>
      <c r="AU154" s="236" t="s">
        <v>82</v>
      </c>
      <c r="AV154" s="13" t="s">
        <v>82</v>
      </c>
      <c r="AW154" s="13" t="s">
        <v>32</v>
      </c>
      <c r="AX154" s="13" t="s">
        <v>14</v>
      </c>
      <c r="AY154" s="236" t="s">
        <v>120</v>
      </c>
    </row>
    <row r="155" s="12" customFormat="1" ht="22.8" customHeight="1">
      <c r="A155" s="12"/>
      <c r="B155" s="195"/>
      <c r="C155" s="196"/>
      <c r="D155" s="197" t="s">
        <v>75</v>
      </c>
      <c r="E155" s="209" t="s">
        <v>131</v>
      </c>
      <c r="F155" s="209" t="s">
        <v>211</v>
      </c>
      <c r="G155" s="196"/>
      <c r="H155" s="196"/>
      <c r="I155" s="199"/>
      <c r="J155" s="210">
        <f>BK155</f>
        <v>0</v>
      </c>
      <c r="K155" s="196"/>
      <c r="L155" s="201"/>
      <c r="M155" s="202"/>
      <c r="N155" s="203"/>
      <c r="O155" s="203"/>
      <c r="P155" s="204">
        <f>SUM(P156:P177)</f>
        <v>0</v>
      </c>
      <c r="Q155" s="203"/>
      <c r="R155" s="204">
        <f>SUM(R156:R177)</f>
        <v>7.3977097599999997</v>
      </c>
      <c r="S155" s="203"/>
      <c r="T155" s="205">
        <f>SUM(T156:T177)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6" t="s">
        <v>14</v>
      </c>
      <c r="AT155" s="207" t="s">
        <v>75</v>
      </c>
      <c r="AU155" s="207" t="s">
        <v>14</v>
      </c>
      <c r="AY155" s="206" t="s">
        <v>120</v>
      </c>
      <c r="BK155" s="208">
        <f>SUM(BK156:BK177)</f>
        <v>0</v>
      </c>
    </row>
    <row r="156" s="2" customFormat="1" ht="24.15" customHeight="1">
      <c r="A156" s="37"/>
      <c r="B156" s="38"/>
      <c r="C156" s="211" t="s">
        <v>7</v>
      </c>
      <c r="D156" s="211" t="s">
        <v>122</v>
      </c>
      <c r="E156" s="212" t="s">
        <v>212</v>
      </c>
      <c r="F156" s="213" t="s">
        <v>213</v>
      </c>
      <c r="G156" s="214" t="s">
        <v>141</v>
      </c>
      <c r="H156" s="215">
        <v>36.719999999999999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41</v>
      </c>
      <c r="O156" s="90"/>
      <c r="P156" s="221">
        <f>O156*H156</f>
        <v>0</v>
      </c>
      <c r="Q156" s="221">
        <v>0.0027499999999999998</v>
      </c>
      <c r="R156" s="221">
        <f>Q156*H156</f>
        <v>0.10097999999999999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126</v>
      </c>
      <c r="AT156" s="223" t="s">
        <v>122</v>
      </c>
      <c r="AU156" s="223" t="s">
        <v>82</v>
      </c>
      <c r="AY156" s="16" t="s">
        <v>120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14</v>
      </c>
      <c r="BK156" s="224">
        <f>ROUND(I156*H156,2)</f>
        <v>0</v>
      </c>
      <c r="BL156" s="16" t="s">
        <v>126</v>
      </c>
      <c r="BM156" s="223" t="s">
        <v>214</v>
      </c>
    </row>
    <row r="157" s="13" customFormat="1">
      <c r="A157" s="13"/>
      <c r="B157" s="225"/>
      <c r="C157" s="226"/>
      <c r="D157" s="227" t="s">
        <v>164</v>
      </c>
      <c r="E157" s="228" t="s">
        <v>1</v>
      </c>
      <c r="F157" s="229" t="s">
        <v>215</v>
      </c>
      <c r="G157" s="226"/>
      <c r="H157" s="230">
        <v>36.719999999999999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164</v>
      </c>
      <c r="AU157" s="236" t="s">
        <v>82</v>
      </c>
      <c r="AV157" s="13" t="s">
        <v>82</v>
      </c>
      <c r="AW157" s="13" t="s">
        <v>32</v>
      </c>
      <c r="AX157" s="13" t="s">
        <v>14</v>
      </c>
      <c r="AY157" s="236" t="s">
        <v>120</v>
      </c>
    </row>
    <row r="158" s="2" customFormat="1" ht="24.15" customHeight="1">
      <c r="A158" s="37"/>
      <c r="B158" s="38"/>
      <c r="C158" s="211" t="s">
        <v>216</v>
      </c>
      <c r="D158" s="211" t="s">
        <v>122</v>
      </c>
      <c r="E158" s="212" t="s">
        <v>217</v>
      </c>
      <c r="F158" s="213" t="s">
        <v>218</v>
      </c>
      <c r="G158" s="214" t="s">
        <v>141</v>
      </c>
      <c r="H158" s="215">
        <v>36.719999999999999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41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126</v>
      </c>
      <c r="AT158" s="223" t="s">
        <v>122</v>
      </c>
      <c r="AU158" s="223" t="s">
        <v>82</v>
      </c>
      <c r="AY158" s="16" t="s">
        <v>120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14</v>
      </c>
      <c r="BK158" s="224">
        <f>ROUND(I158*H158,2)</f>
        <v>0</v>
      </c>
      <c r="BL158" s="16" t="s">
        <v>126</v>
      </c>
      <c r="BM158" s="223" t="s">
        <v>219</v>
      </c>
    </row>
    <row r="159" s="2" customFormat="1" ht="24.15" customHeight="1">
      <c r="A159" s="37"/>
      <c r="B159" s="38"/>
      <c r="C159" s="211" t="s">
        <v>220</v>
      </c>
      <c r="D159" s="211" t="s">
        <v>122</v>
      </c>
      <c r="E159" s="212" t="s">
        <v>221</v>
      </c>
      <c r="F159" s="213" t="s">
        <v>222</v>
      </c>
      <c r="G159" s="214" t="s">
        <v>125</v>
      </c>
      <c r="H159" s="215">
        <v>154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41</v>
      </c>
      <c r="O159" s="90"/>
      <c r="P159" s="221">
        <f>O159*H159</f>
        <v>0</v>
      </c>
      <c r="Q159" s="221">
        <v>0.0046800000000000001</v>
      </c>
      <c r="R159" s="221">
        <f>Q159*H159</f>
        <v>0.72072000000000003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126</v>
      </c>
      <c r="AT159" s="223" t="s">
        <v>122</v>
      </c>
      <c r="AU159" s="223" t="s">
        <v>82</v>
      </c>
      <c r="AY159" s="16" t="s">
        <v>120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14</v>
      </c>
      <c r="BK159" s="224">
        <f>ROUND(I159*H159,2)</f>
        <v>0</v>
      </c>
      <c r="BL159" s="16" t="s">
        <v>126</v>
      </c>
      <c r="BM159" s="223" t="s">
        <v>223</v>
      </c>
    </row>
    <row r="160" s="2" customFormat="1" ht="24.15" customHeight="1">
      <c r="A160" s="37"/>
      <c r="B160" s="38"/>
      <c r="C160" s="211" t="s">
        <v>224</v>
      </c>
      <c r="D160" s="211" t="s">
        <v>122</v>
      </c>
      <c r="E160" s="212" t="s">
        <v>225</v>
      </c>
      <c r="F160" s="213" t="s">
        <v>226</v>
      </c>
      <c r="G160" s="214" t="s">
        <v>125</v>
      </c>
      <c r="H160" s="215">
        <v>10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41</v>
      </c>
      <c r="O160" s="90"/>
      <c r="P160" s="221">
        <f>O160*H160</f>
        <v>0</v>
      </c>
      <c r="Q160" s="221">
        <v>0.17488999999999999</v>
      </c>
      <c r="R160" s="221">
        <f>Q160*H160</f>
        <v>1.7488999999999999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126</v>
      </c>
      <c r="AT160" s="223" t="s">
        <v>122</v>
      </c>
      <c r="AU160" s="223" t="s">
        <v>82</v>
      </c>
      <c r="AY160" s="16" t="s">
        <v>120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14</v>
      </c>
      <c r="BK160" s="224">
        <f>ROUND(I160*H160,2)</f>
        <v>0</v>
      </c>
      <c r="BL160" s="16" t="s">
        <v>126</v>
      </c>
      <c r="BM160" s="223" t="s">
        <v>227</v>
      </c>
    </row>
    <row r="161" s="2" customFormat="1" ht="37.8" customHeight="1">
      <c r="A161" s="37"/>
      <c r="B161" s="38"/>
      <c r="C161" s="248" t="s">
        <v>228</v>
      </c>
      <c r="D161" s="248" t="s">
        <v>175</v>
      </c>
      <c r="E161" s="249" t="s">
        <v>229</v>
      </c>
      <c r="F161" s="250" t="s">
        <v>230</v>
      </c>
      <c r="G161" s="251" t="s">
        <v>125</v>
      </c>
      <c r="H161" s="252">
        <v>164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0"/>
      <c r="P161" s="221">
        <f>O161*H161</f>
        <v>0</v>
      </c>
      <c r="Q161" s="221">
        <v>0.0083000000000000001</v>
      </c>
      <c r="R161" s="221">
        <f>Q161*H161</f>
        <v>1.3612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151</v>
      </c>
      <c r="AT161" s="223" t="s">
        <v>175</v>
      </c>
      <c r="AU161" s="223" t="s">
        <v>82</v>
      </c>
      <c r="AY161" s="16" t="s">
        <v>120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14</v>
      </c>
      <c r="BK161" s="224">
        <f>ROUND(I161*H161,2)</f>
        <v>0</v>
      </c>
      <c r="BL161" s="16" t="s">
        <v>126</v>
      </c>
      <c r="BM161" s="223" t="s">
        <v>231</v>
      </c>
    </row>
    <row r="162" s="13" customFormat="1">
      <c r="A162" s="13"/>
      <c r="B162" s="225"/>
      <c r="C162" s="226"/>
      <c r="D162" s="227" t="s">
        <v>164</v>
      </c>
      <c r="E162" s="228" t="s">
        <v>1</v>
      </c>
      <c r="F162" s="229" t="s">
        <v>232</v>
      </c>
      <c r="G162" s="226"/>
      <c r="H162" s="230">
        <v>164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164</v>
      </c>
      <c r="AU162" s="236" t="s">
        <v>82</v>
      </c>
      <c r="AV162" s="13" t="s">
        <v>82</v>
      </c>
      <c r="AW162" s="13" t="s">
        <v>32</v>
      </c>
      <c r="AX162" s="13" t="s">
        <v>14</v>
      </c>
      <c r="AY162" s="236" t="s">
        <v>120</v>
      </c>
    </row>
    <row r="163" s="2" customFormat="1" ht="37.8" customHeight="1">
      <c r="A163" s="37"/>
      <c r="B163" s="38"/>
      <c r="C163" s="211" t="s">
        <v>233</v>
      </c>
      <c r="D163" s="211" t="s">
        <v>122</v>
      </c>
      <c r="E163" s="212" t="s">
        <v>234</v>
      </c>
      <c r="F163" s="213" t="s">
        <v>235</v>
      </c>
      <c r="G163" s="214" t="s">
        <v>125</v>
      </c>
      <c r="H163" s="215">
        <v>1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41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126</v>
      </c>
      <c r="AT163" s="223" t="s">
        <v>122</v>
      </c>
      <c r="AU163" s="223" t="s">
        <v>82</v>
      </c>
      <c r="AY163" s="16" t="s">
        <v>120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14</v>
      </c>
      <c r="BK163" s="224">
        <f>ROUND(I163*H163,2)</f>
        <v>0</v>
      </c>
      <c r="BL163" s="16" t="s">
        <v>126</v>
      </c>
      <c r="BM163" s="223" t="s">
        <v>236</v>
      </c>
    </row>
    <row r="164" s="2" customFormat="1" ht="37.8" customHeight="1">
      <c r="A164" s="37"/>
      <c r="B164" s="38"/>
      <c r="C164" s="211" t="s">
        <v>237</v>
      </c>
      <c r="D164" s="211" t="s">
        <v>122</v>
      </c>
      <c r="E164" s="212" t="s">
        <v>238</v>
      </c>
      <c r="F164" s="213" t="s">
        <v>239</v>
      </c>
      <c r="G164" s="214" t="s">
        <v>125</v>
      </c>
      <c r="H164" s="215">
        <v>1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41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126</v>
      </c>
      <c r="AT164" s="223" t="s">
        <v>122</v>
      </c>
      <c r="AU164" s="223" t="s">
        <v>82</v>
      </c>
      <c r="AY164" s="16" t="s">
        <v>120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14</v>
      </c>
      <c r="BK164" s="224">
        <f>ROUND(I164*H164,2)</f>
        <v>0</v>
      </c>
      <c r="BL164" s="16" t="s">
        <v>126</v>
      </c>
      <c r="BM164" s="223" t="s">
        <v>240</v>
      </c>
    </row>
    <row r="165" s="2" customFormat="1" ht="37.8" customHeight="1">
      <c r="A165" s="37"/>
      <c r="B165" s="38"/>
      <c r="C165" s="211" t="s">
        <v>241</v>
      </c>
      <c r="D165" s="211" t="s">
        <v>122</v>
      </c>
      <c r="E165" s="212" t="s">
        <v>242</v>
      </c>
      <c r="F165" s="213" t="s">
        <v>243</v>
      </c>
      <c r="G165" s="214" t="s">
        <v>125</v>
      </c>
      <c r="H165" s="215">
        <v>2</v>
      </c>
      <c r="I165" s="216"/>
      <c r="J165" s="217">
        <f>ROUND(I165*H165,2)</f>
        <v>0</v>
      </c>
      <c r="K165" s="218"/>
      <c r="L165" s="43"/>
      <c r="M165" s="219" t="s">
        <v>1</v>
      </c>
      <c r="N165" s="220" t="s">
        <v>41</v>
      </c>
      <c r="O165" s="90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126</v>
      </c>
      <c r="AT165" s="223" t="s">
        <v>122</v>
      </c>
      <c r="AU165" s="223" t="s">
        <v>82</v>
      </c>
      <c r="AY165" s="16" t="s">
        <v>120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14</v>
      </c>
      <c r="BK165" s="224">
        <f>ROUND(I165*H165,2)</f>
        <v>0</v>
      </c>
      <c r="BL165" s="16" t="s">
        <v>126</v>
      </c>
      <c r="BM165" s="223" t="s">
        <v>244</v>
      </c>
    </row>
    <row r="166" s="2" customFormat="1" ht="24.15" customHeight="1">
      <c r="A166" s="37"/>
      <c r="B166" s="38"/>
      <c r="C166" s="211" t="s">
        <v>245</v>
      </c>
      <c r="D166" s="211" t="s">
        <v>122</v>
      </c>
      <c r="E166" s="212" t="s">
        <v>246</v>
      </c>
      <c r="F166" s="213" t="s">
        <v>247</v>
      </c>
      <c r="G166" s="214" t="s">
        <v>162</v>
      </c>
      <c r="H166" s="215">
        <v>279.19999999999999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41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126</v>
      </c>
      <c r="AT166" s="223" t="s">
        <v>122</v>
      </c>
      <c r="AU166" s="223" t="s">
        <v>82</v>
      </c>
      <c r="AY166" s="16" t="s">
        <v>120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14</v>
      </c>
      <c r="BK166" s="224">
        <f>ROUND(I166*H166,2)</f>
        <v>0</v>
      </c>
      <c r="BL166" s="16" t="s">
        <v>126</v>
      </c>
      <c r="BM166" s="223" t="s">
        <v>248</v>
      </c>
    </row>
    <row r="167" s="13" customFormat="1">
      <c r="A167" s="13"/>
      <c r="B167" s="225"/>
      <c r="C167" s="226"/>
      <c r="D167" s="227" t="s">
        <v>164</v>
      </c>
      <c r="E167" s="228" t="s">
        <v>1</v>
      </c>
      <c r="F167" s="229" t="s">
        <v>249</v>
      </c>
      <c r="G167" s="226"/>
      <c r="H167" s="230">
        <v>68.799999999999997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164</v>
      </c>
      <c r="AU167" s="236" t="s">
        <v>82</v>
      </c>
      <c r="AV167" s="13" t="s">
        <v>82</v>
      </c>
      <c r="AW167" s="13" t="s">
        <v>32</v>
      </c>
      <c r="AX167" s="13" t="s">
        <v>76</v>
      </c>
      <c r="AY167" s="236" t="s">
        <v>120</v>
      </c>
    </row>
    <row r="168" s="13" customFormat="1">
      <c r="A168" s="13"/>
      <c r="B168" s="225"/>
      <c r="C168" s="226"/>
      <c r="D168" s="227" t="s">
        <v>164</v>
      </c>
      <c r="E168" s="228" t="s">
        <v>1</v>
      </c>
      <c r="F168" s="229" t="s">
        <v>250</v>
      </c>
      <c r="G168" s="226"/>
      <c r="H168" s="230">
        <v>78.400000000000006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164</v>
      </c>
      <c r="AU168" s="236" t="s">
        <v>82</v>
      </c>
      <c r="AV168" s="13" t="s">
        <v>82</v>
      </c>
      <c r="AW168" s="13" t="s">
        <v>32</v>
      </c>
      <c r="AX168" s="13" t="s">
        <v>76</v>
      </c>
      <c r="AY168" s="236" t="s">
        <v>120</v>
      </c>
    </row>
    <row r="169" s="13" customFormat="1">
      <c r="A169" s="13"/>
      <c r="B169" s="225"/>
      <c r="C169" s="226"/>
      <c r="D169" s="227" t="s">
        <v>164</v>
      </c>
      <c r="E169" s="228" t="s">
        <v>1</v>
      </c>
      <c r="F169" s="229" t="s">
        <v>251</v>
      </c>
      <c r="G169" s="226"/>
      <c r="H169" s="230">
        <v>80.799999999999997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164</v>
      </c>
      <c r="AU169" s="236" t="s">
        <v>82</v>
      </c>
      <c r="AV169" s="13" t="s">
        <v>82</v>
      </c>
      <c r="AW169" s="13" t="s">
        <v>32</v>
      </c>
      <c r="AX169" s="13" t="s">
        <v>76</v>
      </c>
      <c r="AY169" s="236" t="s">
        <v>120</v>
      </c>
    </row>
    <row r="170" s="13" customFormat="1">
      <c r="A170" s="13"/>
      <c r="B170" s="225"/>
      <c r="C170" s="226"/>
      <c r="D170" s="227" t="s">
        <v>164</v>
      </c>
      <c r="E170" s="228" t="s">
        <v>1</v>
      </c>
      <c r="F170" s="229" t="s">
        <v>252</v>
      </c>
      <c r="G170" s="226"/>
      <c r="H170" s="230">
        <v>51.200000000000003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164</v>
      </c>
      <c r="AU170" s="236" t="s">
        <v>82</v>
      </c>
      <c r="AV170" s="13" t="s">
        <v>82</v>
      </c>
      <c r="AW170" s="13" t="s">
        <v>32</v>
      </c>
      <c r="AX170" s="13" t="s">
        <v>76</v>
      </c>
      <c r="AY170" s="236" t="s">
        <v>120</v>
      </c>
    </row>
    <row r="171" s="14" customFormat="1">
      <c r="A171" s="14"/>
      <c r="B171" s="237"/>
      <c r="C171" s="238"/>
      <c r="D171" s="227" t="s">
        <v>164</v>
      </c>
      <c r="E171" s="239" t="s">
        <v>1</v>
      </c>
      <c r="F171" s="240" t="s">
        <v>166</v>
      </c>
      <c r="G171" s="238"/>
      <c r="H171" s="241">
        <v>279.19999999999999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164</v>
      </c>
      <c r="AU171" s="247" t="s">
        <v>82</v>
      </c>
      <c r="AV171" s="14" t="s">
        <v>126</v>
      </c>
      <c r="AW171" s="14" t="s">
        <v>32</v>
      </c>
      <c r="AX171" s="14" t="s">
        <v>14</v>
      </c>
      <c r="AY171" s="247" t="s">
        <v>120</v>
      </c>
    </row>
    <row r="172" s="2" customFormat="1" ht="55.5" customHeight="1">
      <c r="A172" s="37"/>
      <c r="B172" s="38"/>
      <c r="C172" s="248" t="s">
        <v>253</v>
      </c>
      <c r="D172" s="248" t="s">
        <v>175</v>
      </c>
      <c r="E172" s="249" t="s">
        <v>254</v>
      </c>
      <c r="F172" s="250" t="s">
        <v>255</v>
      </c>
      <c r="G172" s="251" t="s">
        <v>125</v>
      </c>
      <c r="H172" s="252">
        <v>168</v>
      </c>
      <c r="I172" s="253"/>
      <c r="J172" s="254">
        <f>ROUND(I172*H172,2)</f>
        <v>0</v>
      </c>
      <c r="K172" s="255"/>
      <c r="L172" s="256"/>
      <c r="M172" s="257" t="s">
        <v>1</v>
      </c>
      <c r="N172" s="258" t="s">
        <v>41</v>
      </c>
      <c r="O172" s="90"/>
      <c r="P172" s="221">
        <f>O172*H172</f>
        <v>0</v>
      </c>
      <c r="Q172" s="221">
        <v>0.0189</v>
      </c>
      <c r="R172" s="221">
        <f>Q172*H172</f>
        <v>3.1752000000000002</v>
      </c>
      <c r="S172" s="221">
        <v>0</v>
      </c>
      <c r="T172" s="22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151</v>
      </c>
      <c r="AT172" s="223" t="s">
        <v>175</v>
      </c>
      <c r="AU172" s="223" t="s">
        <v>82</v>
      </c>
      <c r="AY172" s="16" t="s">
        <v>120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14</v>
      </c>
      <c r="BK172" s="224">
        <f>ROUND(I172*H172,2)</f>
        <v>0</v>
      </c>
      <c r="BL172" s="16" t="s">
        <v>126</v>
      </c>
      <c r="BM172" s="223" t="s">
        <v>256</v>
      </c>
    </row>
    <row r="173" s="13" customFormat="1">
      <c r="A173" s="13"/>
      <c r="B173" s="225"/>
      <c r="C173" s="226"/>
      <c r="D173" s="227" t="s">
        <v>164</v>
      </c>
      <c r="E173" s="228" t="s">
        <v>1</v>
      </c>
      <c r="F173" s="229" t="s">
        <v>257</v>
      </c>
      <c r="G173" s="226"/>
      <c r="H173" s="230">
        <v>168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164</v>
      </c>
      <c r="AU173" s="236" t="s">
        <v>82</v>
      </c>
      <c r="AV173" s="13" t="s">
        <v>82</v>
      </c>
      <c r="AW173" s="13" t="s">
        <v>32</v>
      </c>
      <c r="AX173" s="13" t="s">
        <v>14</v>
      </c>
      <c r="AY173" s="236" t="s">
        <v>120</v>
      </c>
    </row>
    <row r="174" s="2" customFormat="1" ht="24.15" customHeight="1">
      <c r="A174" s="37"/>
      <c r="B174" s="38"/>
      <c r="C174" s="211" t="s">
        <v>258</v>
      </c>
      <c r="D174" s="211" t="s">
        <v>122</v>
      </c>
      <c r="E174" s="212" t="s">
        <v>259</v>
      </c>
      <c r="F174" s="213" t="s">
        <v>260</v>
      </c>
      <c r="G174" s="214" t="s">
        <v>162</v>
      </c>
      <c r="H174" s="215">
        <v>1.3999999999999999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41</v>
      </c>
      <c r="O174" s="90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126</v>
      </c>
      <c r="AT174" s="223" t="s">
        <v>122</v>
      </c>
      <c r="AU174" s="223" t="s">
        <v>82</v>
      </c>
      <c r="AY174" s="16" t="s">
        <v>120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14</v>
      </c>
      <c r="BK174" s="224">
        <f>ROUND(I174*H174,2)</f>
        <v>0</v>
      </c>
      <c r="BL174" s="16" t="s">
        <v>126</v>
      </c>
      <c r="BM174" s="223" t="s">
        <v>261</v>
      </c>
    </row>
    <row r="175" s="2" customFormat="1" ht="49.05" customHeight="1">
      <c r="A175" s="37"/>
      <c r="B175" s="38"/>
      <c r="C175" s="248" t="s">
        <v>262</v>
      </c>
      <c r="D175" s="248" t="s">
        <v>175</v>
      </c>
      <c r="E175" s="249" t="s">
        <v>263</v>
      </c>
      <c r="F175" s="250" t="s">
        <v>264</v>
      </c>
      <c r="G175" s="251" t="s">
        <v>125</v>
      </c>
      <c r="H175" s="252">
        <v>1</v>
      </c>
      <c r="I175" s="253"/>
      <c r="J175" s="254">
        <f>ROUND(I175*H175,2)</f>
        <v>0</v>
      </c>
      <c r="K175" s="255"/>
      <c r="L175" s="256"/>
      <c r="M175" s="257" t="s">
        <v>1</v>
      </c>
      <c r="N175" s="258" t="s">
        <v>41</v>
      </c>
      <c r="O175" s="90"/>
      <c r="P175" s="221">
        <f>O175*H175</f>
        <v>0</v>
      </c>
      <c r="Q175" s="221">
        <v>0.0292</v>
      </c>
      <c r="R175" s="221">
        <f>Q175*H175</f>
        <v>0.0292</v>
      </c>
      <c r="S175" s="221">
        <v>0</v>
      </c>
      <c r="T175" s="22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3" t="s">
        <v>151</v>
      </c>
      <c r="AT175" s="223" t="s">
        <v>175</v>
      </c>
      <c r="AU175" s="223" t="s">
        <v>82</v>
      </c>
      <c r="AY175" s="16" t="s">
        <v>120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6" t="s">
        <v>14</v>
      </c>
      <c r="BK175" s="224">
        <f>ROUND(I175*H175,2)</f>
        <v>0</v>
      </c>
      <c r="BL175" s="16" t="s">
        <v>126</v>
      </c>
      <c r="BM175" s="223" t="s">
        <v>265</v>
      </c>
    </row>
    <row r="176" s="2" customFormat="1" ht="21.75" customHeight="1">
      <c r="A176" s="37"/>
      <c r="B176" s="38"/>
      <c r="C176" s="211" t="s">
        <v>266</v>
      </c>
      <c r="D176" s="211" t="s">
        <v>122</v>
      </c>
      <c r="E176" s="212" t="s">
        <v>267</v>
      </c>
      <c r="F176" s="213" t="s">
        <v>268</v>
      </c>
      <c r="G176" s="214" t="s">
        <v>269</v>
      </c>
      <c r="H176" s="215">
        <v>0.249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41</v>
      </c>
      <c r="O176" s="90"/>
      <c r="P176" s="221">
        <f>O176*H176</f>
        <v>0</v>
      </c>
      <c r="Q176" s="221">
        <v>1.0502400000000001</v>
      </c>
      <c r="R176" s="221">
        <f>Q176*H176</f>
        <v>0.26150976000000004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126</v>
      </c>
      <c r="AT176" s="223" t="s">
        <v>122</v>
      </c>
      <c r="AU176" s="223" t="s">
        <v>82</v>
      </c>
      <c r="AY176" s="16" t="s">
        <v>120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14</v>
      </c>
      <c r="BK176" s="224">
        <f>ROUND(I176*H176,2)</f>
        <v>0</v>
      </c>
      <c r="BL176" s="16" t="s">
        <v>126</v>
      </c>
      <c r="BM176" s="223" t="s">
        <v>270</v>
      </c>
    </row>
    <row r="177" s="13" customFormat="1">
      <c r="A177" s="13"/>
      <c r="B177" s="225"/>
      <c r="C177" s="226"/>
      <c r="D177" s="227" t="s">
        <v>164</v>
      </c>
      <c r="E177" s="228" t="s">
        <v>1</v>
      </c>
      <c r="F177" s="229" t="s">
        <v>271</v>
      </c>
      <c r="G177" s="226"/>
      <c r="H177" s="230">
        <v>0.249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164</v>
      </c>
      <c r="AU177" s="236" t="s">
        <v>82</v>
      </c>
      <c r="AV177" s="13" t="s">
        <v>82</v>
      </c>
      <c r="AW177" s="13" t="s">
        <v>32</v>
      </c>
      <c r="AX177" s="13" t="s">
        <v>14</v>
      </c>
      <c r="AY177" s="236" t="s">
        <v>120</v>
      </c>
    </row>
    <row r="178" s="12" customFormat="1" ht="22.8" customHeight="1">
      <c r="A178" s="12"/>
      <c r="B178" s="195"/>
      <c r="C178" s="196"/>
      <c r="D178" s="197" t="s">
        <v>75</v>
      </c>
      <c r="E178" s="209" t="s">
        <v>138</v>
      </c>
      <c r="F178" s="209" t="s">
        <v>272</v>
      </c>
      <c r="G178" s="196"/>
      <c r="H178" s="196"/>
      <c r="I178" s="199"/>
      <c r="J178" s="210">
        <f>BK178</f>
        <v>0</v>
      </c>
      <c r="K178" s="196"/>
      <c r="L178" s="201"/>
      <c r="M178" s="202"/>
      <c r="N178" s="203"/>
      <c r="O178" s="203"/>
      <c r="P178" s="204">
        <f>SUM(P179:P187)</f>
        <v>0</v>
      </c>
      <c r="Q178" s="203"/>
      <c r="R178" s="204">
        <f>SUM(R179:R187)</f>
        <v>21.215948999999998</v>
      </c>
      <c r="S178" s="203"/>
      <c r="T178" s="205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6" t="s">
        <v>14</v>
      </c>
      <c r="AT178" s="207" t="s">
        <v>75</v>
      </c>
      <c r="AU178" s="207" t="s">
        <v>14</v>
      </c>
      <c r="AY178" s="206" t="s">
        <v>120</v>
      </c>
      <c r="BK178" s="208">
        <f>SUM(BK179:BK187)</f>
        <v>0</v>
      </c>
    </row>
    <row r="179" s="2" customFormat="1" ht="21.75" customHeight="1">
      <c r="A179" s="37"/>
      <c r="B179" s="38"/>
      <c r="C179" s="211" t="s">
        <v>273</v>
      </c>
      <c r="D179" s="211" t="s">
        <v>122</v>
      </c>
      <c r="E179" s="212" t="s">
        <v>274</v>
      </c>
      <c r="F179" s="213" t="s">
        <v>275</v>
      </c>
      <c r="G179" s="214" t="s">
        <v>141</v>
      </c>
      <c r="H179" s="215">
        <v>6.5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41</v>
      </c>
      <c r="O179" s="90"/>
      <c r="P179" s="221">
        <f>O179*H179</f>
        <v>0</v>
      </c>
      <c r="Q179" s="221">
        <v>0.069000000000000006</v>
      </c>
      <c r="R179" s="221">
        <f>Q179*H179</f>
        <v>0.44850000000000001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126</v>
      </c>
      <c r="AT179" s="223" t="s">
        <v>122</v>
      </c>
      <c r="AU179" s="223" t="s">
        <v>82</v>
      </c>
      <c r="AY179" s="16" t="s">
        <v>120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14</v>
      </c>
      <c r="BK179" s="224">
        <f>ROUND(I179*H179,2)</f>
        <v>0</v>
      </c>
      <c r="BL179" s="16" t="s">
        <v>126</v>
      </c>
      <c r="BM179" s="223" t="s">
        <v>276</v>
      </c>
    </row>
    <row r="180" s="2" customFormat="1" ht="21.75" customHeight="1">
      <c r="A180" s="37"/>
      <c r="B180" s="38"/>
      <c r="C180" s="211" t="s">
        <v>277</v>
      </c>
      <c r="D180" s="211" t="s">
        <v>122</v>
      </c>
      <c r="E180" s="212" t="s">
        <v>278</v>
      </c>
      <c r="F180" s="213" t="s">
        <v>279</v>
      </c>
      <c r="G180" s="214" t="s">
        <v>141</v>
      </c>
      <c r="H180" s="215">
        <v>33.600000000000001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41</v>
      </c>
      <c r="O180" s="90"/>
      <c r="P180" s="221">
        <f>O180*H180</f>
        <v>0</v>
      </c>
      <c r="Q180" s="221">
        <v>0.34499999999999997</v>
      </c>
      <c r="R180" s="221">
        <f>Q180*H180</f>
        <v>11.591999999999999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126</v>
      </c>
      <c r="AT180" s="223" t="s">
        <v>122</v>
      </c>
      <c r="AU180" s="223" t="s">
        <v>82</v>
      </c>
      <c r="AY180" s="16" t="s">
        <v>120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14</v>
      </c>
      <c r="BK180" s="224">
        <f>ROUND(I180*H180,2)</f>
        <v>0</v>
      </c>
      <c r="BL180" s="16" t="s">
        <v>126</v>
      </c>
      <c r="BM180" s="223" t="s">
        <v>280</v>
      </c>
    </row>
    <row r="181" s="2" customFormat="1" ht="21.75" customHeight="1">
      <c r="A181" s="37"/>
      <c r="B181" s="38"/>
      <c r="C181" s="211" t="s">
        <v>281</v>
      </c>
      <c r="D181" s="211" t="s">
        <v>122</v>
      </c>
      <c r="E181" s="212" t="s">
        <v>282</v>
      </c>
      <c r="F181" s="213" t="s">
        <v>283</v>
      </c>
      <c r="G181" s="214" t="s">
        <v>141</v>
      </c>
      <c r="H181" s="215">
        <v>6.5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41</v>
      </c>
      <c r="O181" s="90"/>
      <c r="P181" s="221">
        <f>O181*H181</f>
        <v>0</v>
      </c>
      <c r="Q181" s="221">
        <v>0.46000000000000002</v>
      </c>
      <c r="R181" s="221">
        <f>Q181*H181</f>
        <v>2.9900000000000002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126</v>
      </c>
      <c r="AT181" s="223" t="s">
        <v>122</v>
      </c>
      <c r="AU181" s="223" t="s">
        <v>82</v>
      </c>
      <c r="AY181" s="16" t="s">
        <v>120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14</v>
      </c>
      <c r="BK181" s="224">
        <f>ROUND(I181*H181,2)</f>
        <v>0</v>
      </c>
      <c r="BL181" s="16" t="s">
        <v>126</v>
      </c>
      <c r="BM181" s="223" t="s">
        <v>284</v>
      </c>
    </row>
    <row r="182" s="2" customFormat="1" ht="24.15" customHeight="1">
      <c r="A182" s="37"/>
      <c r="B182" s="38"/>
      <c r="C182" s="211" t="s">
        <v>285</v>
      </c>
      <c r="D182" s="211" t="s">
        <v>122</v>
      </c>
      <c r="E182" s="212" t="s">
        <v>286</v>
      </c>
      <c r="F182" s="213" t="s">
        <v>287</v>
      </c>
      <c r="G182" s="214" t="s">
        <v>141</v>
      </c>
      <c r="H182" s="215">
        <v>16.800000000000001</v>
      </c>
      <c r="I182" s="216"/>
      <c r="J182" s="217">
        <f>ROUND(I182*H182,2)</f>
        <v>0</v>
      </c>
      <c r="K182" s="218"/>
      <c r="L182" s="43"/>
      <c r="M182" s="219" t="s">
        <v>1</v>
      </c>
      <c r="N182" s="220" t="s">
        <v>41</v>
      </c>
      <c r="O182" s="90"/>
      <c r="P182" s="221">
        <f>O182*H182</f>
        <v>0</v>
      </c>
      <c r="Q182" s="221">
        <v>0.15826000000000001</v>
      </c>
      <c r="R182" s="221">
        <f>Q182*H182</f>
        <v>2.6587680000000002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126</v>
      </c>
      <c r="AT182" s="223" t="s">
        <v>122</v>
      </c>
      <c r="AU182" s="223" t="s">
        <v>82</v>
      </c>
      <c r="AY182" s="16" t="s">
        <v>120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14</v>
      </c>
      <c r="BK182" s="224">
        <f>ROUND(I182*H182,2)</f>
        <v>0</v>
      </c>
      <c r="BL182" s="16" t="s">
        <v>126</v>
      </c>
      <c r="BM182" s="223" t="s">
        <v>288</v>
      </c>
    </row>
    <row r="183" s="2" customFormat="1" ht="21.75" customHeight="1">
      <c r="A183" s="37"/>
      <c r="B183" s="38"/>
      <c r="C183" s="211" t="s">
        <v>289</v>
      </c>
      <c r="D183" s="211" t="s">
        <v>122</v>
      </c>
      <c r="E183" s="212" t="s">
        <v>290</v>
      </c>
      <c r="F183" s="213" t="s">
        <v>291</v>
      </c>
      <c r="G183" s="214" t="s">
        <v>141</v>
      </c>
      <c r="H183" s="215">
        <v>16.800000000000001</v>
      </c>
      <c r="I183" s="216"/>
      <c r="J183" s="217">
        <f>ROUND(I183*H183,2)</f>
        <v>0</v>
      </c>
      <c r="K183" s="218"/>
      <c r="L183" s="43"/>
      <c r="M183" s="219" t="s">
        <v>1</v>
      </c>
      <c r="N183" s="220" t="s">
        <v>41</v>
      </c>
      <c r="O183" s="90"/>
      <c r="P183" s="221">
        <f>O183*H183</f>
        <v>0</v>
      </c>
      <c r="Q183" s="221">
        <v>0.00071000000000000002</v>
      </c>
      <c r="R183" s="221">
        <f>Q183*H183</f>
        <v>0.011928000000000001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126</v>
      </c>
      <c r="AT183" s="223" t="s">
        <v>122</v>
      </c>
      <c r="AU183" s="223" t="s">
        <v>82</v>
      </c>
      <c r="AY183" s="16" t="s">
        <v>120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14</v>
      </c>
      <c r="BK183" s="224">
        <f>ROUND(I183*H183,2)</f>
        <v>0</v>
      </c>
      <c r="BL183" s="16" t="s">
        <v>126</v>
      </c>
      <c r="BM183" s="223" t="s">
        <v>292</v>
      </c>
    </row>
    <row r="184" s="2" customFormat="1" ht="24.15" customHeight="1">
      <c r="A184" s="37"/>
      <c r="B184" s="38"/>
      <c r="C184" s="211" t="s">
        <v>293</v>
      </c>
      <c r="D184" s="211" t="s">
        <v>122</v>
      </c>
      <c r="E184" s="212" t="s">
        <v>294</v>
      </c>
      <c r="F184" s="213" t="s">
        <v>295</v>
      </c>
      <c r="G184" s="214" t="s">
        <v>141</v>
      </c>
      <c r="H184" s="215">
        <v>16.800000000000001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41</v>
      </c>
      <c r="O184" s="90"/>
      <c r="P184" s="221">
        <f>O184*H184</f>
        <v>0</v>
      </c>
      <c r="Q184" s="221">
        <v>0.12966</v>
      </c>
      <c r="R184" s="221">
        <f>Q184*H184</f>
        <v>2.1782880000000002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126</v>
      </c>
      <c r="AT184" s="223" t="s">
        <v>122</v>
      </c>
      <c r="AU184" s="223" t="s">
        <v>82</v>
      </c>
      <c r="AY184" s="16" t="s">
        <v>120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14</v>
      </c>
      <c r="BK184" s="224">
        <f>ROUND(I184*H184,2)</f>
        <v>0</v>
      </c>
      <c r="BL184" s="16" t="s">
        <v>126</v>
      </c>
      <c r="BM184" s="223" t="s">
        <v>296</v>
      </c>
    </row>
    <row r="185" s="2" customFormat="1" ht="24.15" customHeight="1">
      <c r="A185" s="37"/>
      <c r="B185" s="38"/>
      <c r="C185" s="211" t="s">
        <v>297</v>
      </c>
      <c r="D185" s="211" t="s">
        <v>122</v>
      </c>
      <c r="E185" s="212" t="s">
        <v>298</v>
      </c>
      <c r="F185" s="213" t="s">
        <v>299</v>
      </c>
      <c r="G185" s="214" t="s">
        <v>141</v>
      </c>
      <c r="H185" s="215">
        <v>6.5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41</v>
      </c>
      <c r="O185" s="90"/>
      <c r="P185" s="221">
        <f>O185*H185</f>
        <v>0</v>
      </c>
      <c r="Q185" s="221">
        <v>0.089219999999999994</v>
      </c>
      <c r="R185" s="221">
        <f>Q185*H185</f>
        <v>0.57992999999999995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126</v>
      </c>
      <c r="AT185" s="223" t="s">
        <v>122</v>
      </c>
      <c r="AU185" s="223" t="s">
        <v>82</v>
      </c>
      <c r="AY185" s="16" t="s">
        <v>120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14</v>
      </c>
      <c r="BK185" s="224">
        <f>ROUND(I185*H185,2)</f>
        <v>0</v>
      </c>
      <c r="BL185" s="16" t="s">
        <v>126</v>
      </c>
      <c r="BM185" s="223" t="s">
        <v>300</v>
      </c>
    </row>
    <row r="186" s="2" customFormat="1" ht="24.15" customHeight="1">
      <c r="A186" s="37"/>
      <c r="B186" s="38"/>
      <c r="C186" s="248" t="s">
        <v>301</v>
      </c>
      <c r="D186" s="248" t="s">
        <v>175</v>
      </c>
      <c r="E186" s="249" t="s">
        <v>302</v>
      </c>
      <c r="F186" s="250" t="s">
        <v>303</v>
      </c>
      <c r="G186" s="251" t="s">
        <v>141</v>
      </c>
      <c r="H186" s="252">
        <v>6.6950000000000003</v>
      </c>
      <c r="I186" s="253"/>
      <c r="J186" s="254">
        <f>ROUND(I186*H186,2)</f>
        <v>0</v>
      </c>
      <c r="K186" s="255"/>
      <c r="L186" s="256"/>
      <c r="M186" s="257" t="s">
        <v>1</v>
      </c>
      <c r="N186" s="258" t="s">
        <v>41</v>
      </c>
      <c r="O186" s="90"/>
      <c r="P186" s="221">
        <f>O186*H186</f>
        <v>0</v>
      </c>
      <c r="Q186" s="221">
        <v>0.113</v>
      </c>
      <c r="R186" s="221">
        <f>Q186*H186</f>
        <v>0.75653500000000007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151</v>
      </c>
      <c r="AT186" s="223" t="s">
        <v>175</v>
      </c>
      <c r="AU186" s="223" t="s">
        <v>82</v>
      </c>
      <c r="AY186" s="16" t="s">
        <v>120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14</v>
      </c>
      <c r="BK186" s="224">
        <f>ROUND(I186*H186,2)</f>
        <v>0</v>
      </c>
      <c r="BL186" s="16" t="s">
        <v>126</v>
      </c>
      <c r="BM186" s="223" t="s">
        <v>304</v>
      </c>
    </row>
    <row r="187" s="13" customFormat="1">
      <c r="A187" s="13"/>
      <c r="B187" s="225"/>
      <c r="C187" s="226"/>
      <c r="D187" s="227" t="s">
        <v>164</v>
      </c>
      <c r="E187" s="226"/>
      <c r="F187" s="229" t="s">
        <v>305</v>
      </c>
      <c r="G187" s="226"/>
      <c r="H187" s="230">
        <v>6.6950000000000003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164</v>
      </c>
      <c r="AU187" s="236" t="s">
        <v>82</v>
      </c>
      <c r="AV187" s="13" t="s">
        <v>82</v>
      </c>
      <c r="AW187" s="13" t="s">
        <v>4</v>
      </c>
      <c r="AX187" s="13" t="s">
        <v>14</v>
      </c>
      <c r="AY187" s="236" t="s">
        <v>120</v>
      </c>
    </row>
    <row r="188" s="12" customFormat="1" ht="22.8" customHeight="1">
      <c r="A188" s="12"/>
      <c r="B188" s="195"/>
      <c r="C188" s="196"/>
      <c r="D188" s="197" t="s">
        <v>75</v>
      </c>
      <c r="E188" s="209" t="s">
        <v>155</v>
      </c>
      <c r="F188" s="209" t="s">
        <v>306</v>
      </c>
      <c r="G188" s="196"/>
      <c r="H188" s="196"/>
      <c r="I188" s="199"/>
      <c r="J188" s="210">
        <f>BK188</f>
        <v>0</v>
      </c>
      <c r="K188" s="196"/>
      <c r="L188" s="201"/>
      <c r="M188" s="202"/>
      <c r="N188" s="203"/>
      <c r="O188" s="203"/>
      <c r="P188" s="204">
        <f>SUM(P189:P235)</f>
        <v>0</v>
      </c>
      <c r="Q188" s="203"/>
      <c r="R188" s="204">
        <f>SUM(R189:R235)</f>
        <v>12.252357699999998</v>
      </c>
      <c r="S188" s="203"/>
      <c r="T188" s="205">
        <f>SUM(T189:T235)</f>
        <v>15.781860000000002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6" t="s">
        <v>14</v>
      </c>
      <c r="AT188" s="207" t="s">
        <v>75</v>
      </c>
      <c r="AU188" s="207" t="s">
        <v>14</v>
      </c>
      <c r="AY188" s="206" t="s">
        <v>120</v>
      </c>
      <c r="BK188" s="208">
        <f>SUM(BK189:BK235)</f>
        <v>0</v>
      </c>
    </row>
    <row r="189" s="2" customFormat="1" ht="33" customHeight="1">
      <c r="A189" s="37"/>
      <c r="B189" s="38"/>
      <c r="C189" s="211" t="s">
        <v>307</v>
      </c>
      <c r="D189" s="211" t="s">
        <v>122</v>
      </c>
      <c r="E189" s="212" t="s">
        <v>308</v>
      </c>
      <c r="F189" s="213" t="s">
        <v>309</v>
      </c>
      <c r="G189" s="214" t="s">
        <v>162</v>
      </c>
      <c r="H189" s="215">
        <v>16</v>
      </c>
      <c r="I189" s="216"/>
      <c r="J189" s="217">
        <f>ROUND(I189*H189,2)</f>
        <v>0</v>
      </c>
      <c r="K189" s="218"/>
      <c r="L189" s="43"/>
      <c r="M189" s="219" t="s">
        <v>1</v>
      </c>
      <c r="N189" s="220" t="s">
        <v>41</v>
      </c>
      <c r="O189" s="90"/>
      <c r="P189" s="221">
        <f>O189*H189</f>
        <v>0</v>
      </c>
      <c r="Q189" s="221">
        <v>0.1295</v>
      </c>
      <c r="R189" s="221">
        <f>Q189*H189</f>
        <v>2.0720000000000001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126</v>
      </c>
      <c r="AT189" s="223" t="s">
        <v>122</v>
      </c>
      <c r="AU189" s="223" t="s">
        <v>82</v>
      </c>
      <c r="AY189" s="16" t="s">
        <v>120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14</v>
      </c>
      <c r="BK189" s="224">
        <f>ROUND(I189*H189,2)</f>
        <v>0</v>
      </c>
      <c r="BL189" s="16" t="s">
        <v>126</v>
      </c>
      <c r="BM189" s="223" t="s">
        <v>310</v>
      </c>
    </row>
    <row r="190" s="2" customFormat="1" ht="16.5" customHeight="1">
      <c r="A190" s="37"/>
      <c r="B190" s="38"/>
      <c r="C190" s="248" t="s">
        <v>311</v>
      </c>
      <c r="D190" s="248" t="s">
        <v>175</v>
      </c>
      <c r="E190" s="249" t="s">
        <v>312</v>
      </c>
      <c r="F190" s="250" t="s">
        <v>313</v>
      </c>
      <c r="G190" s="251" t="s">
        <v>162</v>
      </c>
      <c r="H190" s="252">
        <v>18</v>
      </c>
      <c r="I190" s="253"/>
      <c r="J190" s="254">
        <f>ROUND(I190*H190,2)</f>
        <v>0</v>
      </c>
      <c r="K190" s="255"/>
      <c r="L190" s="256"/>
      <c r="M190" s="257" t="s">
        <v>1</v>
      </c>
      <c r="N190" s="258" t="s">
        <v>41</v>
      </c>
      <c r="O190" s="90"/>
      <c r="P190" s="221">
        <f>O190*H190</f>
        <v>0</v>
      </c>
      <c r="Q190" s="221">
        <v>0.056120000000000003</v>
      </c>
      <c r="R190" s="221">
        <f>Q190*H190</f>
        <v>1.01016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151</v>
      </c>
      <c r="AT190" s="223" t="s">
        <v>175</v>
      </c>
      <c r="AU190" s="223" t="s">
        <v>82</v>
      </c>
      <c r="AY190" s="16" t="s">
        <v>120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14</v>
      </c>
      <c r="BK190" s="224">
        <f>ROUND(I190*H190,2)</f>
        <v>0</v>
      </c>
      <c r="BL190" s="16" t="s">
        <v>126</v>
      </c>
      <c r="BM190" s="223" t="s">
        <v>314</v>
      </c>
    </row>
    <row r="191" s="13" customFormat="1">
      <c r="A191" s="13"/>
      <c r="B191" s="225"/>
      <c r="C191" s="226"/>
      <c r="D191" s="227" t="s">
        <v>164</v>
      </c>
      <c r="E191" s="226"/>
      <c r="F191" s="229" t="s">
        <v>315</v>
      </c>
      <c r="G191" s="226"/>
      <c r="H191" s="230">
        <v>18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164</v>
      </c>
      <c r="AU191" s="236" t="s">
        <v>82</v>
      </c>
      <c r="AV191" s="13" t="s">
        <v>82</v>
      </c>
      <c r="AW191" s="13" t="s">
        <v>4</v>
      </c>
      <c r="AX191" s="13" t="s">
        <v>14</v>
      </c>
      <c r="AY191" s="236" t="s">
        <v>120</v>
      </c>
    </row>
    <row r="192" s="2" customFormat="1" ht="24.15" customHeight="1">
      <c r="A192" s="37"/>
      <c r="B192" s="38"/>
      <c r="C192" s="211" t="s">
        <v>316</v>
      </c>
      <c r="D192" s="211" t="s">
        <v>122</v>
      </c>
      <c r="E192" s="212" t="s">
        <v>317</v>
      </c>
      <c r="F192" s="213" t="s">
        <v>318</v>
      </c>
      <c r="G192" s="214" t="s">
        <v>125</v>
      </c>
      <c r="H192" s="215">
        <v>4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41</v>
      </c>
      <c r="O192" s="90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126</v>
      </c>
      <c r="AT192" s="223" t="s">
        <v>122</v>
      </c>
      <c r="AU192" s="223" t="s">
        <v>82</v>
      </c>
      <c r="AY192" s="16" t="s">
        <v>120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14</v>
      </c>
      <c r="BK192" s="224">
        <f>ROUND(I192*H192,2)</f>
        <v>0</v>
      </c>
      <c r="BL192" s="16" t="s">
        <v>126</v>
      </c>
      <c r="BM192" s="223" t="s">
        <v>319</v>
      </c>
    </row>
    <row r="193" s="2" customFormat="1" ht="24.15" customHeight="1">
      <c r="A193" s="37"/>
      <c r="B193" s="38"/>
      <c r="C193" s="211" t="s">
        <v>320</v>
      </c>
      <c r="D193" s="211" t="s">
        <v>122</v>
      </c>
      <c r="E193" s="212" t="s">
        <v>321</v>
      </c>
      <c r="F193" s="213" t="s">
        <v>322</v>
      </c>
      <c r="G193" s="214" t="s">
        <v>178</v>
      </c>
      <c r="H193" s="215">
        <v>0.95999999999999996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41</v>
      </c>
      <c r="O193" s="90"/>
      <c r="P193" s="221">
        <f>O193*H193</f>
        <v>0</v>
      </c>
      <c r="Q193" s="221">
        <v>2.2563399999999998</v>
      </c>
      <c r="R193" s="221">
        <f>Q193*H193</f>
        <v>2.1660863999999997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126</v>
      </c>
      <c r="AT193" s="223" t="s">
        <v>122</v>
      </c>
      <c r="AU193" s="223" t="s">
        <v>82</v>
      </c>
      <c r="AY193" s="16" t="s">
        <v>120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14</v>
      </c>
      <c r="BK193" s="224">
        <f>ROUND(I193*H193,2)</f>
        <v>0</v>
      </c>
      <c r="BL193" s="16" t="s">
        <v>126</v>
      </c>
      <c r="BM193" s="223" t="s">
        <v>323</v>
      </c>
    </row>
    <row r="194" s="2" customFormat="1" ht="16.5" customHeight="1">
      <c r="A194" s="37"/>
      <c r="B194" s="38"/>
      <c r="C194" s="211" t="s">
        <v>324</v>
      </c>
      <c r="D194" s="211" t="s">
        <v>122</v>
      </c>
      <c r="E194" s="212" t="s">
        <v>325</v>
      </c>
      <c r="F194" s="213" t="s">
        <v>326</v>
      </c>
      <c r="G194" s="214" t="s">
        <v>178</v>
      </c>
      <c r="H194" s="215">
        <v>0.60199999999999998</v>
      </c>
      <c r="I194" s="216"/>
      <c r="J194" s="217">
        <f>ROUND(I194*H194,2)</f>
        <v>0</v>
      </c>
      <c r="K194" s="218"/>
      <c r="L194" s="43"/>
      <c r="M194" s="219" t="s">
        <v>1</v>
      </c>
      <c r="N194" s="220" t="s">
        <v>41</v>
      </c>
      <c r="O194" s="90"/>
      <c r="P194" s="221">
        <f>O194*H194</f>
        <v>0</v>
      </c>
      <c r="Q194" s="221">
        <v>0</v>
      </c>
      <c r="R194" s="221">
        <f>Q194*H194</f>
        <v>0</v>
      </c>
      <c r="S194" s="221">
        <v>2.3999999999999999</v>
      </c>
      <c r="T194" s="222">
        <f>S194*H194</f>
        <v>1.4447999999999999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126</v>
      </c>
      <c r="AT194" s="223" t="s">
        <v>122</v>
      </c>
      <c r="AU194" s="223" t="s">
        <v>82</v>
      </c>
      <c r="AY194" s="16" t="s">
        <v>120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14</v>
      </c>
      <c r="BK194" s="224">
        <f>ROUND(I194*H194,2)</f>
        <v>0</v>
      </c>
      <c r="BL194" s="16" t="s">
        <v>126</v>
      </c>
      <c r="BM194" s="223" t="s">
        <v>327</v>
      </c>
    </row>
    <row r="195" s="13" customFormat="1">
      <c r="A195" s="13"/>
      <c r="B195" s="225"/>
      <c r="C195" s="226"/>
      <c r="D195" s="227" t="s">
        <v>164</v>
      </c>
      <c r="E195" s="228" t="s">
        <v>1</v>
      </c>
      <c r="F195" s="229" t="s">
        <v>328</v>
      </c>
      <c r="G195" s="226"/>
      <c r="H195" s="230">
        <v>0.28100000000000003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164</v>
      </c>
      <c r="AU195" s="236" t="s">
        <v>82</v>
      </c>
      <c r="AV195" s="13" t="s">
        <v>82</v>
      </c>
      <c r="AW195" s="13" t="s">
        <v>32</v>
      </c>
      <c r="AX195" s="13" t="s">
        <v>76</v>
      </c>
      <c r="AY195" s="236" t="s">
        <v>120</v>
      </c>
    </row>
    <row r="196" s="13" customFormat="1">
      <c r="A196" s="13"/>
      <c r="B196" s="225"/>
      <c r="C196" s="226"/>
      <c r="D196" s="227" t="s">
        <v>164</v>
      </c>
      <c r="E196" s="228" t="s">
        <v>1</v>
      </c>
      <c r="F196" s="229" t="s">
        <v>329</v>
      </c>
      <c r="G196" s="226"/>
      <c r="H196" s="230">
        <v>0.20300000000000001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164</v>
      </c>
      <c r="AU196" s="236" t="s">
        <v>82</v>
      </c>
      <c r="AV196" s="13" t="s">
        <v>82</v>
      </c>
      <c r="AW196" s="13" t="s">
        <v>32</v>
      </c>
      <c r="AX196" s="13" t="s">
        <v>76</v>
      </c>
      <c r="AY196" s="236" t="s">
        <v>120</v>
      </c>
    </row>
    <row r="197" s="13" customFormat="1">
      <c r="A197" s="13"/>
      <c r="B197" s="225"/>
      <c r="C197" s="226"/>
      <c r="D197" s="227" t="s">
        <v>164</v>
      </c>
      <c r="E197" s="228" t="s">
        <v>1</v>
      </c>
      <c r="F197" s="229" t="s">
        <v>330</v>
      </c>
      <c r="G197" s="226"/>
      <c r="H197" s="230">
        <v>0.050000000000000003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164</v>
      </c>
      <c r="AU197" s="236" t="s">
        <v>82</v>
      </c>
      <c r="AV197" s="13" t="s">
        <v>82</v>
      </c>
      <c r="AW197" s="13" t="s">
        <v>32</v>
      </c>
      <c r="AX197" s="13" t="s">
        <v>76</v>
      </c>
      <c r="AY197" s="236" t="s">
        <v>120</v>
      </c>
    </row>
    <row r="198" s="13" customFormat="1">
      <c r="A198" s="13"/>
      <c r="B198" s="225"/>
      <c r="C198" s="226"/>
      <c r="D198" s="227" t="s">
        <v>164</v>
      </c>
      <c r="E198" s="228" t="s">
        <v>1</v>
      </c>
      <c r="F198" s="229" t="s">
        <v>331</v>
      </c>
      <c r="G198" s="226"/>
      <c r="H198" s="230">
        <v>0.068000000000000005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164</v>
      </c>
      <c r="AU198" s="236" t="s">
        <v>82</v>
      </c>
      <c r="AV198" s="13" t="s">
        <v>82</v>
      </c>
      <c r="AW198" s="13" t="s">
        <v>32</v>
      </c>
      <c r="AX198" s="13" t="s">
        <v>76</v>
      </c>
      <c r="AY198" s="236" t="s">
        <v>120</v>
      </c>
    </row>
    <row r="199" s="14" customFormat="1">
      <c r="A199" s="14"/>
      <c r="B199" s="237"/>
      <c r="C199" s="238"/>
      <c r="D199" s="227" t="s">
        <v>164</v>
      </c>
      <c r="E199" s="239" t="s">
        <v>1</v>
      </c>
      <c r="F199" s="240" t="s">
        <v>166</v>
      </c>
      <c r="G199" s="238"/>
      <c r="H199" s="241">
        <v>0.60199999999999998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164</v>
      </c>
      <c r="AU199" s="247" t="s">
        <v>82</v>
      </c>
      <c r="AV199" s="14" t="s">
        <v>126</v>
      </c>
      <c r="AW199" s="14" t="s">
        <v>32</v>
      </c>
      <c r="AX199" s="14" t="s">
        <v>14</v>
      </c>
      <c r="AY199" s="247" t="s">
        <v>120</v>
      </c>
    </row>
    <row r="200" s="2" customFormat="1" ht="16.5" customHeight="1">
      <c r="A200" s="37"/>
      <c r="B200" s="38"/>
      <c r="C200" s="211" t="s">
        <v>332</v>
      </c>
      <c r="D200" s="211" t="s">
        <v>122</v>
      </c>
      <c r="E200" s="212" t="s">
        <v>333</v>
      </c>
      <c r="F200" s="213" t="s">
        <v>334</v>
      </c>
      <c r="G200" s="214" t="s">
        <v>178</v>
      </c>
      <c r="H200" s="215">
        <v>0.66000000000000003</v>
      </c>
      <c r="I200" s="216"/>
      <c r="J200" s="217">
        <f>ROUND(I200*H200,2)</f>
        <v>0</v>
      </c>
      <c r="K200" s="218"/>
      <c r="L200" s="43"/>
      <c r="M200" s="219" t="s">
        <v>1</v>
      </c>
      <c r="N200" s="220" t="s">
        <v>41</v>
      </c>
      <c r="O200" s="90"/>
      <c r="P200" s="221">
        <f>O200*H200</f>
        <v>0</v>
      </c>
      <c r="Q200" s="221">
        <v>0</v>
      </c>
      <c r="R200" s="221">
        <f>Q200*H200</f>
        <v>0</v>
      </c>
      <c r="S200" s="221">
        <v>2.3999999999999999</v>
      </c>
      <c r="T200" s="222">
        <f>S200*H200</f>
        <v>1.5840000000000001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3" t="s">
        <v>126</v>
      </c>
      <c r="AT200" s="223" t="s">
        <v>122</v>
      </c>
      <c r="AU200" s="223" t="s">
        <v>82</v>
      </c>
      <c r="AY200" s="16" t="s">
        <v>120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6" t="s">
        <v>14</v>
      </c>
      <c r="BK200" s="224">
        <f>ROUND(I200*H200,2)</f>
        <v>0</v>
      </c>
      <c r="BL200" s="16" t="s">
        <v>126</v>
      </c>
      <c r="BM200" s="223" t="s">
        <v>335</v>
      </c>
    </row>
    <row r="201" s="13" customFormat="1">
      <c r="A201" s="13"/>
      <c r="B201" s="225"/>
      <c r="C201" s="226"/>
      <c r="D201" s="227" t="s">
        <v>164</v>
      </c>
      <c r="E201" s="228" t="s">
        <v>1</v>
      </c>
      <c r="F201" s="229" t="s">
        <v>336</v>
      </c>
      <c r="G201" s="226"/>
      <c r="H201" s="230">
        <v>0.66000000000000003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164</v>
      </c>
      <c r="AU201" s="236" t="s">
        <v>82</v>
      </c>
      <c r="AV201" s="13" t="s">
        <v>82</v>
      </c>
      <c r="AW201" s="13" t="s">
        <v>32</v>
      </c>
      <c r="AX201" s="13" t="s">
        <v>14</v>
      </c>
      <c r="AY201" s="236" t="s">
        <v>120</v>
      </c>
    </row>
    <row r="202" s="2" customFormat="1" ht="24.15" customHeight="1">
      <c r="A202" s="37"/>
      <c r="B202" s="38"/>
      <c r="C202" s="211" t="s">
        <v>337</v>
      </c>
      <c r="D202" s="211" t="s">
        <v>122</v>
      </c>
      <c r="E202" s="212" t="s">
        <v>338</v>
      </c>
      <c r="F202" s="213" t="s">
        <v>339</v>
      </c>
      <c r="G202" s="214" t="s">
        <v>125</v>
      </c>
      <c r="H202" s="215">
        <v>1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41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0.16800000000000001</v>
      </c>
      <c r="T202" s="222">
        <f>S202*H202</f>
        <v>0.16800000000000001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126</v>
      </c>
      <c r="AT202" s="223" t="s">
        <v>122</v>
      </c>
      <c r="AU202" s="223" t="s">
        <v>82</v>
      </c>
      <c r="AY202" s="16" t="s">
        <v>120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14</v>
      </c>
      <c r="BK202" s="224">
        <f>ROUND(I202*H202,2)</f>
        <v>0</v>
      </c>
      <c r="BL202" s="16" t="s">
        <v>126</v>
      </c>
      <c r="BM202" s="223" t="s">
        <v>340</v>
      </c>
    </row>
    <row r="203" s="2" customFormat="1" ht="24.15" customHeight="1">
      <c r="A203" s="37"/>
      <c r="B203" s="38"/>
      <c r="C203" s="211" t="s">
        <v>341</v>
      </c>
      <c r="D203" s="211" t="s">
        <v>122</v>
      </c>
      <c r="E203" s="212" t="s">
        <v>342</v>
      </c>
      <c r="F203" s="213" t="s">
        <v>343</v>
      </c>
      <c r="G203" s="214" t="s">
        <v>125</v>
      </c>
      <c r="H203" s="215">
        <v>18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41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0.16500000000000001</v>
      </c>
      <c r="T203" s="222">
        <f>S203*H203</f>
        <v>2.9700000000000002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126</v>
      </c>
      <c r="AT203" s="223" t="s">
        <v>122</v>
      </c>
      <c r="AU203" s="223" t="s">
        <v>82</v>
      </c>
      <c r="AY203" s="16" t="s">
        <v>120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14</v>
      </c>
      <c r="BK203" s="224">
        <f>ROUND(I203*H203,2)</f>
        <v>0</v>
      </c>
      <c r="BL203" s="16" t="s">
        <v>126</v>
      </c>
      <c r="BM203" s="223" t="s">
        <v>344</v>
      </c>
    </row>
    <row r="204" s="13" customFormat="1">
      <c r="A204" s="13"/>
      <c r="B204" s="225"/>
      <c r="C204" s="226"/>
      <c r="D204" s="227" t="s">
        <v>164</v>
      </c>
      <c r="E204" s="228" t="s">
        <v>1</v>
      </c>
      <c r="F204" s="229" t="s">
        <v>345</v>
      </c>
      <c r="G204" s="226"/>
      <c r="H204" s="230">
        <v>18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164</v>
      </c>
      <c r="AU204" s="236" t="s">
        <v>82</v>
      </c>
      <c r="AV204" s="13" t="s">
        <v>82</v>
      </c>
      <c r="AW204" s="13" t="s">
        <v>32</v>
      </c>
      <c r="AX204" s="13" t="s">
        <v>14</v>
      </c>
      <c r="AY204" s="236" t="s">
        <v>120</v>
      </c>
    </row>
    <row r="205" s="2" customFormat="1" ht="24.15" customHeight="1">
      <c r="A205" s="37"/>
      <c r="B205" s="38"/>
      <c r="C205" s="211" t="s">
        <v>346</v>
      </c>
      <c r="D205" s="211" t="s">
        <v>122</v>
      </c>
      <c r="E205" s="212" t="s">
        <v>347</v>
      </c>
      <c r="F205" s="213" t="s">
        <v>348</v>
      </c>
      <c r="G205" s="214" t="s">
        <v>125</v>
      </c>
      <c r="H205" s="215">
        <v>164</v>
      </c>
      <c r="I205" s="216"/>
      <c r="J205" s="217">
        <f>ROUND(I205*H205,2)</f>
        <v>0</v>
      </c>
      <c r="K205" s="218"/>
      <c r="L205" s="43"/>
      <c r="M205" s="219" t="s">
        <v>1</v>
      </c>
      <c r="N205" s="220" t="s">
        <v>41</v>
      </c>
      <c r="O205" s="90"/>
      <c r="P205" s="221">
        <f>O205*H205</f>
        <v>0</v>
      </c>
      <c r="Q205" s="221">
        <v>0</v>
      </c>
      <c r="R205" s="221">
        <f>Q205*H205</f>
        <v>0</v>
      </c>
      <c r="S205" s="221">
        <v>0.0080000000000000002</v>
      </c>
      <c r="T205" s="222">
        <f>S205*H205</f>
        <v>1.3120000000000001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126</v>
      </c>
      <c r="AT205" s="223" t="s">
        <v>122</v>
      </c>
      <c r="AU205" s="223" t="s">
        <v>82</v>
      </c>
      <c r="AY205" s="16" t="s">
        <v>120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14</v>
      </c>
      <c r="BK205" s="224">
        <f>ROUND(I205*H205,2)</f>
        <v>0</v>
      </c>
      <c r="BL205" s="16" t="s">
        <v>126</v>
      </c>
      <c r="BM205" s="223" t="s">
        <v>349</v>
      </c>
    </row>
    <row r="206" s="2" customFormat="1" ht="24.15" customHeight="1">
      <c r="A206" s="37"/>
      <c r="B206" s="38"/>
      <c r="C206" s="211" t="s">
        <v>350</v>
      </c>
      <c r="D206" s="211" t="s">
        <v>122</v>
      </c>
      <c r="E206" s="212" t="s">
        <v>351</v>
      </c>
      <c r="F206" s="213" t="s">
        <v>352</v>
      </c>
      <c r="G206" s="214" t="s">
        <v>162</v>
      </c>
      <c r="H206" s="215">
        <v>279.19999999999999</v>
      </c>
      <c r="I206" s="216"/>
      <c r="J206" s="217">
        <f>ROUND(I206*H206,2)</f>
        <v>0</v>
      </c>
      <c r="K206" s="218"/>
      <c r="L206" s="43"/>
      <c r="M206" s="219" t="s">
        <v>1</v>
      </c>
      <c r="N206" s="220" t="s">
        <v>41</v>
      </c>
      <c r="O206" s="90"/>
      <c r="P206" s="221">
        <f>O206*H206</f>
        <v>0</v>
      </c>
      <c r="Q206" s="221">
        <v>0</v>
      </c>
      <c r="R206" s="221">
        <f>Q206*H206</f>
        <v>0</v>
      </c>
      <c r="S206" s="221">
        <v>0.0092499999999999995</v>
      </c>
      <c r="T206" s="222">
        <f>S206*H206</f>
        <v>2.5825999999999998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126</v>
      </c>
      <c r="AT206" s="223" t="s">
        <v>122</v>
      </c>
      <c r="AU206" s="223" t="s">
        <v>82</v>
      </c>
      <c r="AY206" s="16" t="s">
        <v>120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14</v>
      </c>
      <c r="BK206" s="224">
        <f>ROUND(I206*H206,2)</f>
        <v>0</v>
      </c>
      <c r="BL206" s="16" t="s">
        <v>126</v>
      </c>
      <c r="BM206" s="223" t="s">
        <v>353</v>
      </c>
    </row>
    <row r="207" s="13" customFormat="1">
      <c r="A207" s="13"/>
      <c r="B207" s="225"/>
      <c r="C207" s="226"/>
      <c r="D207" s="227" t="s">
        <v>164</v>
      </c>
      <c r="E207" s="228" t="s">
        <v>1</v>
      </c>
      <c r="F207" s="229" t="s">
        <v>249</v>
      </c>
      <c r="G207" s="226"/>
      <c r="H207" s="230">
        <v>68.799999999999997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164</v>
      </c>
      <c r="AU207" s="236" t="s">
        <v>82</v>
      </c>
      <c r="AV207" s="13" t="s">
        <v>82</v>
      </c>
      <c r="AW207" s="13" t="s">
        <v>32</v>
      </c>
      <c r="AX207" s="13" t="s">
        <v>76</v>
      </c>
      <c r="AY207" s="236" t="s">
        <v>120</v>
      </c>
    </row>
    <row r="208" s="13" customFormat="1">
      <c r="A208" s="13"/>
      <c r="B208" s="225"/>
      <c r="C208" s="226"/>
      <c r="D208" s="227" t="s">
        <v>164</v>
      </c>
      <c r="E208" s="228" t="s">
        <v>1</v>
      </c>
      <c r="F208" s="229" t="s">
        <v>250</v>
      </c>
      <c r="G208" s="226"/>
      <c r="H208" s="230">
        <v>78.400000000000006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164</v>
      </c>
      <c r="AU208" s="236" t="s">
        <v>82</v>
      </c>
      <c r="AV208" s="13" t="s">
        <v>82</v>
      </c>
      <c r="AW208" s="13" t="s">
        <v>32</v>
      </c>
      <c r="AX208" s="13" t="s">
        <v>76</v>
      </c>
      <c r="AY208" s="236" t="s">
        <v>120</v>
      </c>
    </row>
    <row r="209" s="13" customFormat="1">
      <c r="A209" s="13"/>
      <c r="B209" s="225"/>
      <c r="C209" s="226"/>
      <c r="D209" s="227" t="s">
        <v>164</v>
      </c>
      <c r="E209" s="228" t="s">
        <v>1</v>
      </c>
      <c r="F209" s="229" t="s">
        <v>251</v>
      </c>
      <c r="G209" s="226"/>
      <c r="H209" s="230">
        <v>80.799999999999997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164</v>
      </c>
      <c r="AU209" s="236" t="s">
        <v>82</v>
      </c>
      <c r="AV209" s="13" t="s">
        <v>82</v>
      </c>
      <c r="AW209" s="13" t="s">
        <v>32</v>
      </c>
      <c r="AX209" s="13" t="s">
        <v>76</v>
      </c>
      <c r="AY209" s="236" t="s">
        <v>120</v>
      </c>
    </row>
    <row r="210" s="13" customFormat="1">
      <c r="A210" s="13"/>
      <c r="B210" s="225"/>
      <c r="C210" s="226"/>
      <c r="D210" s="227" t="s">
        <v>164</v>
      </c>
      <c r="E210" s="228" t="s">
        <v>1</v>
      </c>
      <c r="F210" s="229" t="s">
        <v>252</v>
      </c>
      <c r="G210" s="226"/>
      <c r="H210" s="230">
        <v>51.200000000000003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164</v>
      </c>
      <c r="AU210" s="236" t="s">
        <v>82</v>
      </c>
      <c r="AV210" s="13" t="s">
        <v>82</v>
      </c>
      <c r="AW210" s="13" t="s">
        <v>32</v>
      </c>
      <c r="AX210" s="13" t="s">
        <v>76</v>
      </c>
      <c r="AY210" s="236" t="s">
        <v>120</v>
      </c>
    </row>
    <row r="211" s="14" customFormat="1">
      <c r="A211" s="14"/>
      <c r="B211" s="237"/>
      <c r="C211" s="238"/>
      <c r="D211" s="227" t="s">
        <v>164</v>
      </c>
      <c r="E211" s="239" t="s">
        <v>1</v>
      </c>
      <c r="F211" s="240" t="s">
        <v>166</v>
      </c>
      <c r="G211" s="238"/>
      <c r="H211" s="241">
        <v>279.19999999999999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164</v>
      </c>
      <c r="AU211" s="247" t="s">
        <v>82</v>
      </c>
      <c r="AV211" s="14" t="s">
        <v>126</v>
      </c>
      <c r="AW211" s="14" t="s">
        <v>32</v>
      </c>
      <c r="AX211" s="14" t="s">
        <v>14</v>
      </c>
      <c r="AY211" s="247" t="s">
        <v>120</v>
      </c>
    </row>
    <row r="212" s="2" customFormat="1" ht="16.5" customHeight="1">
      <c r="A212" s="37"/>
      <c r="B212" s="38"/>
      <c r="C212" s="211" t="s">
        <v>354</v>
      </c>
      <c r="D212" s="211" t="s">
        <v>122</v>
      </c>
      <c r="E212" s="212" t="s">
        <v>355</v>
      </c>
      <c r="F212" s="213" t="s">
        <v>356</v>
      </c>
      <c r="G212" s="214" t="s">
        <v>125</v>
      </c>
      <c r="H212" s="215">
        <v>7</v>
      </c>
      <c r="I212" s="216"/>
      <c r="J212" s="217">
        <f>ROUND(I212*H212,2)</f>
        <v>0</v>
      </c>
      <c r="K212" s="218"/>
      <c r="L212" s="43"/>
      <c r="M212" s="219" t="s">
        <v>1</v>
      </c>
      <c r="N212" s="220" t="s">
        <v>41</v>
      </c>
      <c r="O212" s="90"/>
      <c r="P212" s="221">
        <f>O212*H212</f>
        <v>0</v>
      </c>
      <c r="Q212" s="221">
        <v>0</v>
      </c>
      <c r="R212" s="221">
        <f>Q212*H212</f>
        <v>0</v>
      </c>
      <c r="S212" s="221">
        <v>0.192</v>
      </c>
      <c r="T212" s="222">
        <f>S212*H212</f>
        <v>1.3440000000000001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126</v>
      </c>
      <c r="AT212" s="223" t="s">
        <v>122</v>
      </c>
      <c r="AU212" s="223" t="s">
        <v>82</v>
      </c>
      <c r="AY212" s="16" t="s">
        <v>120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14</v>
      </c>
      <c r="BK212" s="224">
        <f>ROUND(I212*H212,2)</f>
        <v>0</v>
      </c>
      <c r="BL212" s="16" t="s">
        <v>126</v>
      </c>
      <c r="BM212" s="223" t="s">
        <v>357</v>
      </c>
    </row>
    <row r="213" s="2" customFormat="1" ht="24.15" customHeight="1">
      <c r="A213" s="37"/>
      <c r="B213" s="38"/>
      <c r="C213" s="211" t="s">
        <v>358</v>
      </c>
      <c r="D213" s="211" t="s">
        <v>122</v>
      </c>
      <c r="E213" s="212" t="s">
        <v>359</v>
      </c>
      <c r="F213" s="213" t="s">
        <v>360</v>
      </c>
      <c r="G213" s="214" t="s">
        <v>141</v>
      </c>
      <c r="H213" s="215">
        <v>50.600000000000001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41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0.066000000000000003</v>
      </c>
      <c r="T213" s="222">
        <f>S213*H213</f>
        <v>3.3396000000000003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126</v>
      </c>
      <c r="AT213" s="223" t="s">
        <v>122</v>
      </c>
      <c r="AU213" s="223" t="s">
        <v>82</v>
      </c>
      <c r="AY213" s="16" t="s">
        <v>120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14</v>
      </c>
      <c r="BK213" s="224">
        <f>ROUND(I213*H213,2)</f>
        <v>0</v>
      </c>
      <c r="BL213" s="16" t="s">
        <v>126</v>
      </c>
      <c r="BM213" s="223" t="s">
        <v>361</v>
      </c>
    </row>
    <row r="214" s="13" customFormat="1">
      <c r="A214" s="13"/>
      <c r="B214" s="225"/>
      <c r="C214" s="226"/>
      <c r="D214" s="227" t="s">
        <v>164</v>
      </c>
      <c r="E214" s="228" t="s">
        <v>1</v>
      </c>
      <c r="F214" s="229" t="s">
        <v>362</v>
      </c>
      <c r="G214" s="226"/>
      <c r="H214" s="230">
        <v>30.600000000000001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164</v>
      </c>
      <c r="AU214" s="236" t="s">
        <v>82</v>
      </c>
      <c r="AV214" s="13" t="s">
        <v>82</v>
      </c>
      <c r="AW214" s="13" t="s">
        <v>32</v>
      </c>
      <c r="AX214" s="13" t="s">
        <v>76</v>
      </c>
      <c r="AY214" s="236" t="s">
        <v>120</v>
      </c>
    </row>
    <row r="215" s="13" customFormat="1">
      <c r="A215" s="13"/>
      <c r="B215" s="225"/>
      <c r="C215" s="226"/>
      <c r="D215" s="227" t="s">
        <v>164</v>
      </c>
      <c r="E215" s="228" t="s">
        <v>1</v>
      </c>
      <c r="F215" s="229" t="s">
        <v>206</v>
      </c>
      <c r="G215" s="226"/>
      <c r="H215" s="230">
        <v>20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164</v>
      </c>
      <c r="AU215" s="236" t="s">
        <v>82</v>
      </c>
      <c r="AV215" s="13" t="s">
        <v>82</v>
      </c>
      <c r="AW215" s="13" t="s">
        <v>32</v>
      </c>
      <c r="AX215" s="13" t="s">
        <v>76</v>
      </c>
      <c r="AY215" s="236" t="s">
        <v>120</v>
      </c>
    </row>
    <row r="216" s="14" customFormat="1">
      <c r="A216" s="14"/>
      <c r="B216" s="237"/>
      <c r="C216" s="238"/>
      <c r="D216" s="227" t="s">
        <v>164</v>
      </c>
      <c r="E216" s="239" t="s">
        <v>1</v>
      </c>
      <c r="F216" s="240" t="s">
        <v>166</v>
      </c>
      <c r="G216" s="238"/>
      <c r="H216" s="241">
        <v>50.600000000000001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164</v>
      </c>
      <c r="AU216" s="247" t="s">
        <v>82</v>
      </c>
      <c r="AV216" s="14" t="s">
        <v>126</v>
      </c>
      <c r="AW216" s="14" t="s">
        <v>32</v>
      </c>
      <c r="AX216" s="14" t="s">
        <v>14</v>
      </c>
      <c r="AY216" s="247" t="s">
        <v>120</v>
      </c>
    </row>
    <row r="217" s="2" customFormat="1" ht="24.15" customHeight="1">
      <c r="A217" s="37"/>
      <c r="B217" s="38"/>
      <c r="C217" s="211" t="s">
        <v>363</v>
      </c>
      <c r="D217" s="211" t="s">
        <v>122</v>
      </c>
      <c r="E217" s="212" t="s">
        <v>364</v>
      </c>
      <c r="F217" s="213" t="s">
        <v>365</v>
      </c>
      <c r="G217" s="214" t="s">
        <v>141</v>
      </c>
      <c r="H217" s="215">
        <v>15.710000000000001</v>
      </c>
      <c r="I217" s="216"/>
      <c r="J217" s="217">
        <f>ROUND(I217*H217,2)</f>
        <v>0</v>
      </c>
      <c r="K217" s="218"/>
      <c r="L217" s="43"/>
      <c r="M217" s="219" t="s">
        <v>1</v>
      </c>
      <c r="N217" s="220" t="s">
        <v>41</v>
      </c>
      <c r="O217" s="90"/>
      <c r="P217" s="221">
        <f>O217*H217</f>
        <v>0</v>
      </c>
      <c r="Q217" s="221">
        <v>0</v>
      </c>
      <c r="R217" s="221">
        <f>Q217*H217</f>
        <v>0</v>
      </c>
      <c r="S217" s="221">
        <v>0.066000000000000003</v>
      </c>
      <c r="T217" s="222">
        <f>S217*H217</f>
        <v>1.0368600000000001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126</v>
      </c>
      <c r="AT217" s="223" t="s">
        <v>122</v>
      </c>
      <c r="AU217" s="223" t="s">
        <v>82</v>
      </c>
      <c r="AY217" s="16" t="s">
        <v>120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14</v>
      </c>
      <c r="BK217" s="224">
        <f>ROUND(I217*H217,2)</f>
        <v>0</v>
      </c>
      <c r="BL217" s="16" t="s">
        <v>126</v>
      </c>
      <c r="BM217" s="223" t="s">
        <v>366</v>
      </c>
    </row>
    <row r="218" s="13" customFormat="1">
      <c r="A218" s="13"/>
      <c r="B218" s="225"/>
      <c r="C218" s="226"/>
      <c r="D218" s="227" t="s">
        <v>164</v>
      </c>
      <c r="E218" s="228" t="s">
        <v>1</v>
      </c>
      <c r="F218" s="229" t="s">
        <v>367</v>
      </c>
      <c r="G218" s="226"/>
      <c r="H218" s="230">
        <v>10.710000000000001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164</v>
      </c>
      <c r="AU218" s="236" t="s">
        <v>82</v>
      </c>
      <c r="AV218" s="13" t="s">
        <v>82</v>
      </c>
      <c r="AW218" s="13" t="s">
        <v>32</v>
      </c>
      <c r="AX218" s="13" t="s">
        <v>76</v>
      </c>
      <c r="AY218" s="236" t="s">
        <v>120</v>
      </c>
    </row>
    <row r="219" s="13" customFormat="1">
      <c r="A219" s="13"/>
      <c r="B219" s="225"/>
      <c r="C219" s="226"/>
      <c r="D219" s="227" t="s">
        <v>164</v>
      </c>
      <c r="E219" s="228" t="s">
        <v>1</v>
      </c>
      <c r="F219" s="229" t="s">
        <v>138</v>
      </c>
      <c r="G219" s="226"/>
      <c r="H219" s="230">
        <v>5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164</v>
      </c>
      <c r="AU219" s="236" t="s">
        <v>82</v>
      </c>
      <c r="AV219" s="13" t="s">
        <v>82</v>
      </c>
      <c r="AW219" s="13" t="s">
        <v>32</v>
      </c>
      <c r="AX219" s="13" t="s">
        <v>76</v>
      </c>
      <c r="AY219" s="236" t="s">
        <v>120</v>
      </c>
    </row>
    <row r="220" s="14" customFormat="1">
      <c r="A220" s="14"/>
      <c r="B220" s="237"/>
      <c r="C220" s="238"/>
      <c r="D220" s="227" t="s">
        <v>164</v>
      </c>
      <c r="E220" s="239" t="s">
        <v>1</v>
      </c>
      <c r="F220" s="240" t="s">
        <v>166</v>
      </c>
      <c r="G220" s="238"/>
      <c r="H220" s="241">
        <v>15.710000000000001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164</v>
      </c>
      <c r="AU220" s="247" t="s">
        <v>82</v>
      </c>
      <c r="AV220" s="14" t="s">
        <v>126</v>
      </c>
      <c r="AW220" s="14" t="s">
        <v>32</v>
      </c>
      <c r="AX220" s="14" t="s">
        <v>14</v>
      </c>
      <c r="AY220" s="247" t="s">
        <v>120</v>
      </c>
    </row>
    <row r="221" s="2" customFormat="1" ht="24.15" customHeight="1">
      <c r="A221" s="37"/>
      <c r="B221" s="38"/>
      <c r="C221" s="211" t="s">
        <v>368</v>
      </c>
      <c r="D221" s="211" t="s">
        <v>122</v>
      </c>
      <c r="E221" s="212" t="s">
        <v>369</v>
      </c>
      <c r="F221" s="213" t="s">
        <v>370</v>
      </c>
      <c r="G221" s="214" t="s">
        <v>141</v>
      </c>
      <c r="H221" s="215">
        <v>66.310000000000002</v>
      </c>
      <c r="I221" s="216"/>
      <c r="J221" s="217">
        <f>ROUND(I221*H221,2)</f>
        <v>0</v>
      </c>
      <c r="K221" s="218"/>
      <c r="L221" s="43"/>
      <c r="M221" s="219" t="s">
        <v>1</v>
      </c>
      <c r="N221" s="220" t="s">
        <v>41</v>
      </c>
      <c r="O221" s="90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126</v>
      </c>
      <c r="AT221" s="223" t="s">
        <v>122</v>
      </c>
      <c r="AU221" s="223" t="s">
        <v>82</v>
      </c>
      <c r="AY221" s="16" t="s">
        <v>120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14</v>
      </c>
      <c r="BK221" s="224">
        <f>ROUND(I221*H221,2)</f>
        <v>0</v>
      </c>
      <c r="BL221" s="16" t="s">
        <v>126</v>
      </c>
      <c r="BM221" s="223" t="s">
        <v>371</v>
      </c>
    </row>
    <row r="222" s="2" customFormat="1" ht="24.15" customHeight="1">
      <c r="A222" s="37"/>
      <c r="B222" s="38"/>
      <c r="C222" s="211" t="s">
        <v>372</v>
      </c>
      <c r="D222" s="211" t="s">
        <v>122</v>
      </c>
      <c r="E222" s="212" t="s">
        <v>373</v>
      </c>
      <c r="F222" s="213" t="s">
        <v>374</v>
      </c>
      <c r="G222" s="214" t="s">
        <v>141</v>
      </c>
      <c r="H222" s="215">
        <v>66.310000000000002</v>
      </c>
      <c r="I222" s="216"/>
      <c r="J222" s="217">
        <f>ROUND(I222*H222,2)</f>
        <v>0</v>
      </c>
      <c r="K222" s="218"/>
      <c r="L222" s="43"/>
      <c r="M222" s="219" t="s">
        <v>1</v>
      </c>
      <c r="N222" s="220" t="s">
        <v>41</v>
      </c>
      <c r="O222" s="90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126</v>
      </c>
      <c r="AT222" s="223" t="s">
        <v>122</v>
      </c>
      <c r="AU222" s="223" t="s">
        <v>82</v>
      </c>
      <c r="AY222" s="16" t="s">
        <v>120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14</v>
      </c>
      <c r="BK222" s="224">
        <f>ROUND(I222*H222,2)</f>
        <v>0</v>
      </c>
      <c r="BL222" s="16" t="s">
        <v>126</v>
      </c>
      <c r="BM222" s="223" t="s">
        <v>375</v>
      </c>
    </row>
    <row r="223" s="13" customFormat="1">
      <c r="A223" s="13"/>
      <c r="B223" s="225"/>
      <c r="C223" s="226"/>
      <c r="D223" s="227" t="s">
        <v>164</v>
      </c>
      <c r="E223" s="228" t="s">
        <v>1</v>
      </c>
      <c r="F223" s="229" t="s">
        <v>376</v>
      </c>
      <c r="G223" s="226"/>
      <c r="H223" s="230">
        <v>66.310000000000002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164</v>
      </c>
      <c r="AU223" s="236" t="s">
        <v>82</v>
      </c>
      <c r="AV223" s="13" t="s">
        <v>82</v>
      </c>
      <c r="AW223" s="13" t="s">
        <v>32</v>
      </c>
      <c r="AX223" s="13" t="s">
        <v>14</v>
      </c>
      <c r="AY223" s="236" t="s">
        <v>120</v>
      </c>
    </row>
    <row r="224" s="2" customFormat="1" ht="33" customHeight="1">
      <c r="A224" s="37"/>
      <c r="B224" s="38"/>
      <c r="C224" s="211" t="s">
        <v>377</v>
      </c>
      <c r="D224" s="211" t="s">
        <v>122</v>
      </c>
      <c r="E224" s="212" t="s">
        <v>378</v>
      </c>
      <c r="F224" s="213" t="s">
        <v>379</v>
      </c>
      <c r="G224" s="214" t="s">
        <v>125</v>
      </c>
      <c r="H224" s="215">
        <v>15</v>
      </c>
      <c r="I224" s="216"/>
      <c r="J224" s="217">
        <f>ROUND(I224*H224,2)</f>
        <v>0</v>
      </c>
      <c r="K224" s="218"/>
      <c r="L224" s="43"/>
      <c r="M224" s="219" t="s">
        <v>1</v>
      </c>
      <c r="N224" s="220" t="s">
        <v>41</v>
      </c>
      <c r="O224" s="90"/>
      <c r="P224" s="221">
        <f>O224*H224</f>
        <v>0</v>
      </c>
      <c r="Q224" s="221">
        <v>0.01162</v>
      </c>
      <c r="R224" s="221">
        <f>Q224*H224</f>
        <v>0.17430000000000001</v>
      </c>
      <c r="S224" s="221">
        <v>0</v>
      </c>
      <c r="T224" s="22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3" t="s">
        <v>126</v>
      </c>
      <c r="AT224" s="223" t="s">
        <v>122</v>
      </c>
      <c r="AU224" s="223" t="s">
        <v>82</v>
      </c>
      <c r="AY224" s="16" t="s">
        <v>120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6" t="s">
        <v>14</v>
      </c>
      <c r="BK224" s="224">
        <f>ROUND(I224*H224,2)</f>
        <v>0</v>
      </c>
      <c r="BL224" s="16" t="s">
        <v>126</v>
      </c>
      <c r="BM224" s="223" t="s">
        <v>380</v>
      </c>
    </row>
    <row r="225" s="2" customFormat="1" ht="24.15" customHeight="1">
      <c r="A225" s="37"/>
      <c r="B225" s="38"/>
      <c r="C225" s="211" t="s">
        <v>381</v>
      </c>
      <c r="D225" s="211" t="s">
        <v>122</v>
      </c>
      <c r="E225" s="212" t="s">
        <v>382</v>
      </c>
      <c r="F225" s="213" t="s">
        <v>383</v>
      </c>
      <c r="G225" s="214" t="s">
        <v>141</v>
      </c>
      <c r="H225" s="215">
        <v>30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41</v>
      </c>
      <c r="O225" s="90"/>
      <c r="P225" s="221">
        <f>O225*H225</f>
        <v>0</v>
      </c>
      <c r="Q225" s="221">
        <v>0.038850000000000003</v>
      </c>
      <c r="R225" s="221">
        <f>Q225*H225</f>
        <v>1.1655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126</v>
      </c>
      <c r="AT225" s="223" t="s">
        <v>122</v>
      </c>
      <c r="AU225" s="223" t="s">
        <v>82</v>
      </c>
      <c r="AY225" s="16" t="s">
        <v>120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14</v>
      </c>
      <c r="BK225" s="224">
        <f>ROUND(I225*H225,2)</f>
        <v>0</v>
      </c>
      <c r="BL225" s="16" t="s">
        <v>126</v>
      </c>
      <c r="BM225" s="223" t="s">
        <v>384</v>
      </c>
    </row>
    <row r="226" s="2" customFormat="1" ht="24.15" customHeight="1">
      <c r="A226" s="37"/>
      <c r="B226" s="38"/>
      <c r="C226" s="211" t="s">
        <v>385</v>
      </c>
      <c r="D226" s="211" t="s">
        <v>122</v>
      </c>
      <c r="E226" s="212" t="s">
        <v>386</v>
      </c>
      <c r="F226" s="213" t="s">
        <v>387</v>
      </c>
      <c r="G226" s="214" t="s">
        <v>141</v>
      </c>
      <c r="H226" s="215">
        <v>20.600000000000001</v>
      </c>
      <c r="I226" s="216"/>
      <c r="J226" s="217">
        <f>ROUND(I226*H226,2)</f>
        <v>0</v>
      </c>
      <c r="K226" s="218"/>
      <c r="L226" s="43"/>
      <c r="M226" s="219" t="s">
        <v>1</v>
      </c>
      <c r="N226" s="220" t="s">
        <v>41</v>
      </c>
      <c r="O226" s="90"/>
      <c r="P226" s="221">
        <f>O226*H226</f>
        <v>0</v>
      </c>
      <c r="Q226" s="221">
        <v>0.080570000000000003</v>
      </c>
      <c r="R226" s="221">
        <f>Q226*H226</f>
        <v>1.6597420000000003</v>
      </c>
      <c r="S226" s="221">
        <v>0</v>
      </c>
      <c r="T226" s="22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3" t="s">
        <v>126</v>
      </c>
      <c r="AT226" s="223" t="s">
        <v>122</v>
      </c>
      <c r="AU226" s="223" t="s">
        <v>82</v>
      </c>
      <c r="AY226" s="16" t="s">
        <v>120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6" t="s">
        <v>14</v>
      </c>
      <c r="BK226" s="224">
        <f>ROUND(I226*H226,2)</f>
        <v>0</v>
      </c>
      <c r="BL226" s="16" t="s">
        <v>126</v>
      </c>
      <c r="BM226" s="223" t="s">
        <v>388</v>
      </c>
    </row>
    <row r="227" s="2" customFormat="1" ht="24.15" customHeight="1">
      <c r="A227" s="37"/>
      <c r="B227" s="38"/>
      <c r="C227" s="211" t="s">
        <v>389</v>
      </c>
      <c r="D227" s="211" t="s">
        <v>122</v>
      </c>
      <c r="E227" s="212" t="s">
        <v>390</v>
      </c>
      <c r="F227" s="213" t="s">
        <v>391</v>
      </c>
      <c r="G227" s="214" t="s">
        <v>141</v>
      </c>
      <c r="H227" s="215">
        <v>15</v>
      </c>
      <c r="I227" s="216"/>
      <c r="J227" s="217">
        <f>ROUND(I227*H227,2)</f>
        <v>0</v>
      </c>
      <c r="K227" s="218"/>
      <c r="L227" s="43"/>
      <c r="M227" s="219" t="s">
        <v>1</v>
      </c>
      <c r="N227" s="220" t="s">
        <v>41</v>
      </c>
      <c r="O227" s="90"/>
      <c r="P227" s="221">
        <f>O227*H227</f>
        <v>0</v>
      </c>
      <c r="Q227" s="221">
        <v>0.20143</v>
      </c>
      <c r="R227" s="221">
        <f>Q227*H227</f>
        <v>3.0214499999999997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126</v>
      </c>
      <c r="AT227" s="223" t="s">
        <v>122</v>
      </c>
      <c r="AU227" s="223" t="s">
        <v>82</v>
      </c>
      <c r="AY227" s="16" t="s">
        <v>120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14</v>
      </c>
      <c r="BK227" s="224">
        <f>ROUND(I227*H227,2)</f>
        <v>0</v>
      </c>
      <c r="BL227" s="16" t="s">
        <v>126</v>
      </c>
      <c r="BM227" s="223" t="s">
        <v>392</v>
      </c>
    </row>
    <row r="228" s="2" customFormat="1" ht="24.15" customHeight="1">
      <c r="A228" s="37"/>
      <c r="B228" s="38"/>
      <c r="C228" s="211" t="s">
        <v>393</v>
      </c>
      <c r="D228" s="211" t="s">
        <v>122</v>
      </c>
      <c r="E228" s="212" t="s">
        <v>394</v>
      </c>
      <c r="F228" s="213" t="s">
        <v>395</v>
      </c>
      <c r="G228" s="214" t="s">
        <v>141</v>
      </c>
      <c r="H228" s="215">
        <v>10.710000000000001</v>
      </c>
      <c r="I228" s="216"/>
      <c r="J228" s="217">
        <f>ROUND(I228*H228,2)</f>
        <v>0</v>
      </c>
      <c r="K228" s="218"/>
      <c r="L228" s="43"/>
      <c r="M228" s="219" t="s">
        <v>1</v>
      </c>
      <c r="N228" s="220" t="s">
        <v>41</v>
      </c>
      <c r="O228" s="90"/>
      <c r="P228" s="221">
        <f>O228*H228</f>
        <v>0</v>
      </c>
      <c r="Q228" s="221">
        <v>0.060900000000000003</v>
      </c>
      <c r="R228" s="221">
        <f>Q228*H228</f>
        <v>0.65223900000000012</v>
      </c>
      <c r="S228" s="221">
        <v>0</v>
      </c>
      <c r="T228" s="22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3" t="s">
        <v>126</v>
      </c>
      <c r="AT228" s="223" t="s">
        <v>122</v>
      </c>
      <c r="AU228" s="223" t="s">
        <v>82</v>
      </c>
      <c r="AY228" s="16" t="s">
        <v>120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6" t="s">
        <v>14</v>
      </c>
      <c r="BK228" s="224">
        <f>ROUND(I228*H228,2)</f>
        <v>0</v>
      </c>
      <c r="BL228" s="16" t="s">
        <v>126</v>
      </c>
      <c r="BM228" s="223" t="s">
        <v>396</v>
      </c>
    </row>
    <row r="229" s="2" customFormat="1" ht="24.15" customHeight="1">
      <c r="A229" s="37"/>
      <c r="B229" s="38"/>
      <c r="C229" s="211" t="s">
        <v>397</v>
      </c>
      <c r="D229" s="211" t="s">
        <v>122</v>
      </c>
      <c r="E229" s="212" t="s">
        <v>398</v>
      </c>
      <c r="F229" s="213" t="s">
        <v>399</v>
      </c>
      <c r="G229" s="214" t="s">
        <v>141</v>
      </c>
      <c r="H229" s="215">
        <v>5</v>
      </c>
      <c r="I229" s="216"/>
      <c r="J229" s="217">
        <f>ROUND(I229*H229,2)</f>
        <v>0</v>
      </c>
      <c r="K229" s="218"/>
      <c r="L229" s="43"/>
      <c r="M229" s="219" t="s">
        <v>1</v>
      </c>
      <c r="N229" s="220" t="s">
        <v>41</v>
      </c>
      <c r="O229" s="90"/>
      <c r="P229" s="221">
        <f>O229*H229</f>
        <v>0</v>
      </c>
      <c r="Q229" s="221">
        <v>0.0015299999999999999</v>
      </c>
      <c r="R229" s="221">
        <f>Q229*H229</f>
        <v>0.0076499999999999997</v>
      </c>
      <c r="S229" s="221">
        <v>0</v>
      </c>
      <c r="T229" s="22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3" t="s">
        <v>126</v>
      </c>
      <c r="AT229" s="223" t="s">
        <v>122</v>
      </c>
      <c r="AU229" s="223" t="s">
        <v>82</v>
      </c>
      <c r="AY229" s="16" t="s">
        <v>120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6" t="s">
        <v>14</v>
      </c>
      <c r="BK229" s="224">
        <f>ROUND(I229*H229,2)</f>
        <v>0</v>
      </c>
      <c r="BL229" s="16" t="s">
        <v>126</v>
      </c>
      <c r="BM229" s="223" t="s">
        <v>400</v>
      </c>
    </row>
    <row r="230" s="2" customFormat="1" ht="24.15" customHeight="1">
      <c r="A230" s="37"/>
      <c r="B230" s="38"/>
      <c r="C230" s="211" t="s">
        <v>401</v>
      </c>
      <c r="D230" s="211" t="s">
        <v>122</v>
      </c>
      <c r="E230" s="212" t="s">
        <v>402</v>
      </c>
      <c r="F230" s="213" t="s">
        <v>403</v>
      </c>
      <c r="G230" s="214" t="s">
        <v>141</v>
      </c>
      <c r="H230" s="215">
        <v>5</v>
      </c>
      <c r="I230" s="216"/>
      <c r="J230" s="217">
        <f>ROUND(I230*H230,2)</f>
        <v>0</v>
      </c>
      <c r="K230" s="218"/>
      <c r="L230" s="43"/>
      <c r="M230" s="219" t="s">
        <v>1</v>
      </c>
      <c r="N230" s="220" t="s">
        <v>41</v>
      </c>
      <c r="O230" s="90"/>
      <c r="P230" s="221">
        <f>O230*H230</f>
        <v>0</v>
      </c>
      <c r="Q230" s="221">
        <v>0.0013400000000000001</v>
      </c>
      <c r="R230" s="221">
        <f>Q230*H230</f>
        <v>0.0067000000000000002</v>
      </c>
      <c r="S230" s="221">
        <v>0</v>
      </c>
      <c r="T230" s="22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3" t="s">
        <v>126</v>
      </c>
      <c r="AT230" s="223" t="s">
        <v>122</v>
      </c>
      <c r="AU230" s="223" t="s">
        <v>82</v>
      </c>
      <c r="AY230" s="16" t="s">
        <v>120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6" t="s">
        <v>14</v>
      </c>
      <c r="BK230" s="224">
        <f>ROUND(I230*H230,2)</f>
        <v>0</v>
      </c>
      <c r="BL230" s="16" t="s">
        <v>126</v>
      </c>
      <c r="BM230" s="223" t="s">
        <v>404</v>
      </c>
    </row>
    <row r="231" s="2" customFormat="1" ht="24.15" customHeight="1">
      <c r="A231" s="37"/>
      <c r="B231" s="38"/>
      <c r="C231" s="211" t="s">
        <v>405</v>
      </c>
      <c r="D231" s="211" t="s">
        <v>122</v>
      </c>
      <c r="E231" s="212" t="s">
        <v>406</v>
      </c>
      <c r="F231" s="213" t="s">
        <v>407</v>
      </c>
      <c r="G231" s="214" t="s">
        <v>141</v>
      </c>
      <c r="H231" s="215">
        <v>66.310000000000002</v>
      </c>
      <c r="I231" s="216"/>
      <c r="J231" s="217">
        <f>ROUND(I231*H231,2)</f>
        <v>0</v>
      </c>
      <c r="K231" s="218"/>
      <c r="L231" s="43"/>
      <c r="M231" s="219" t="s">
        <v>1</v>
      </c>
      <c r="N231" s="220" t="s">
        <v>41</v>
      </c>
      <c r="O231" s="90"/>
      <c r="P231" s="221">
        <f>O231*H231</f>
        <v>0</v>
      </c>
      <c r="Q231" s="221">
        <v>0.0020999999999999999</v>
      </c>
      <c r="R231" s="221">
        <f>Q231*H231</f>
        <v>0.13925099999999999</v>
      </c>
      <c r="S231" s="221">
        <v>0</v>
      </c>
      <c r="T231" s="22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3" t="s">
        <v>126</v>
      </c>
      <c r="AT231" s="223" t="s">
        <v>122</v>
      </c>
      <c r="AU231" s="223" t="s">
        <v>82</v>
      </c>
      <c r="AY231" s="16" t="s">
        <v>120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6" t="s">
        <v>14</v>
      </c>
      <c r="BK231" s="224">
        <f>ROUND(I231*H231,2)</f>
        <v>0</v>
      </c>
      <c r="BL231" s="16" t="s">
        <v>126</v>
      </c>
      <c r="BM231" s="223" t="s">
        <v>408</v>
      </c>
    </row>
    <row r="232" s="2" customFormat="1" ht="24.15" customHeight="1">
      <c r="A232" s="37"/>
      <c r="B232" s="38"/>
      <c r="C232" s="211" t="s">
        <v>409</v>
      </c>
      <c r="D232" s="211" t="s">
        <v>122</v>
      </c>
      <c r="E232" s="212" t="s">
        <v>410</v>
      </c>
      <c r="F232" s="213" t="s">
        <v>411</v>
      </c>
      <c r="G232" s="214" t="s">
        <v>141</v>
      </c>
      <c r="H232" s="215">
        <v>377.19</v>
      </c>
      <c r="I232" s="216"/>
      <c r="J232" s="217">
        <f>ROUND(I232*H232,2)</f>
        <v>0</v>
      </c>
      <c r="K232" s="218"/>
      <c r="L232" s="43"/>
      <c r="M232" s="219" t="s">
        <v>1</v>
      </c>
      <c r="N232" s="220" t="s">
        <v>41</v>
      </c>
      <c r="O232" s="90"/>
      <c r="P232" s="221">
        <f>O232*H232</f>
        <v>0</v>
      </c>
      <c r="Q232" s="221">
        <v>0.00046999999999999999</v>
      </c>
      <c r="R232" s="221">
        <f>Q232*H232</f>
        <v>0.1772793</v>
      </c>
      <c r="S232" s="221">
        <v>0</v>
      </c>
      <c r="T232" s="22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3" t="s">
        <v>126</v>
      </c>
      <c r="AT232" s="223" t="s">
        <v>122</v>
      </c>
      <c r="AU232" s="223" t="s">
        <v>82</v>
      </c>
      <c r="AY232" s="16" t="s">
        <v>120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6" t="s">
        <v>14</v>
      </c>
      <c r="BK232" s="224">
        <f>ROUND(I232*H232,2)</f>
        <v>0</v>
      </c>
      <c r="BL232" s="16" t="s">
        <v>126</v>
      </c>
      <c r="BM232" s="223" t="s">
        <v>412</v>
      </c>
    </row>
    <row r="233" s="13" customFormat="1">
      <c r="A233" s="13"/>
      <c r="B233" s="225"/>
      <c r="C233" s="226"/>
      <c r="D233" s="227" t="s">
        <v>164</v>
      </c>
      <c r="E233" s="228" t="s">
        <v>1</v>
      </c>
      <c r="F233" s="229" t="s">
        <v>413</v>
      </c>
      <c r="G233" s="226"/>
      <c r="H233" s="230">
        <v>279.39999999999998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164</v>
      </c>
      <c r="AU233" s="236" t="s">
        <v>82</v>
      </c>
      <c r="AV233" s="13" t="s">
        <v>82</v>
      </c>
      <c r="AW233" s="13" t="s">
        <v>32</v>
      </c>
      <c r="AX233" s="13" t="s">
        <v>76</v>
      </c>
      <c r="AY233" s="236" t="s">
        <v>120</v>
      </c>
    </row>
    <row r="234" s="13" customFormat="1">
      <c r="A234" s="13"/>
      <c r="B234" s="225"/>
      <c r="C234" s="226"/>
      <c r="D234" s="227" t="s">
        <v>164</v>
      </c>
      <c r="E234" s="228" t="s">
        <v>1</v>
      </c>
      <c r="F234" s="229" t="s">
        <v>414</v>
      </c>
      <c r="G234" s="226"/>
      <c r="H234" s="230">
        <v>97.790000000000006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164</v>
      </c>
      <c r="AU234" s="236" t="s">
        <v>82</v>
      </c>
      <c r="AV234" s="13" t="s">
        <v>82</v>
      </c>
      <c r="AW234" s="13" t="s">
        <v>32</v>
      </c>
      <c r="AX234" s="13" t="s">
        <v>76</v>
      </c>
      <c r="AY234" s="236" t="s">
        <v>120</v>
      </c>
    </row>
    <row r="235" s="14" customFormat="1">
      <c r="A235" s="14"/>
      <c r="B235" s="237"/>
      <c r="C235" s="238"/>
      <c r="D235" s="227" t="s">
        <v>164</v>
      </c>
      <c r="E235" s="239" t="s">
        <v>1</v>
      </c>
      <c r="F235" s="240" t="s">
        <v>166</v>
      </c>
      <c r="G235" s="238"/>
      <c r="H235" s="241">
        <v>377.19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164</v>
      </c>
      <c r="AU235" s="247" t="s">
        <v>82</v>
      </c>
      <c r="AV235" s="14" t="s">
        <v>126</v>
      </c>
      <c r="AW235" s="14" t="s">
        <v>32</v>
      </c>
      <c r="AX235" s="14" t="s">
        <v>14</v>
      </c>
      <c r="AY235" s="247" t="s">
        <v>120</v>
      </c>
    </row>
    <row r="236" s="12" customFormat="1" ht="22.8" customHeight="1">
      <c r="A236" s="12"/>
      <c r="B236" s="195"/>
      <c r="C236" s="196"/>
      <c r="D236" s="197" t="s">
        <v>75</v>
      </c>
      <c r="E236" s="209" t="s">
        <v>415</v>
      </c>
      <c r="F236" s="209" t="s">
        <v>416</v>
      </c>
      <c r="G236" s="196"/>
      <c r="H236" s="196"/>
      <c r="I236" s="199"/>
      <c r="J236" s="210">
        <f>BK236</f>
        <v>0</v>
      </c>
      <c r="K236" s="196"/>
      <c r="L236" s="201"/>
      <c r="M236" s="202"/>
      <c r="N236" s="203"/>
      <c r="O236" s="203"/>
      <c r="P236" s="204">
        <f>SUM(P237:P241)</f>
        <v>0</v>
      </c>
      <c r="Q236" s="203"/>
      <c r="R236" s="204">
        <f>SUM(R237:R241)</f>
        <v>0</v>
      </c>
      <c r="S236" s="203"/>
      <c r="T236" s="205">
        <f>SUM(T237:T241)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6" t="s">
        <v>14</v>
      </c>
      <c r="AT236" s="207" t="s">
        <v>75</v>
      </c>
      <c r="AU236" s="207" t="s">
        <v>14</v>
      </c>
      <c r="AY236" s="206" t="s">
        <v>120</v>
      </c>
      <c r="BK236" s="208">
        <f>SUM(BK237:BK241)</f>
        <v>0</v>
      </c>
    </row>
    <row r="237" s="2" customFormat="1" ht="24.15" customHeight="1">
      <c r="A237" s="37"/>
      <c r="B237" s="38"/>
      <c r="C237" s="211" t="s">
        <v>417</v>
      </c>
      <c r="D237" s="211" t="s">
        <v>122</v>
      </c>
      <c r="E237" s="212" t="s">
        <v>418</v>
      </c>
      <c r="F237" s="213" t="s">
        <v>419</v>
      </c>
      <c r="G237" s="214" t="s">
        <v>269</v>
      </c>
      <c r="H237" s="215">
        <v>32.57</v>
      </c>
      <c r="I237" s="216"/>
      <c r="J237" s="217">
        <f>ROUND(I237*H237,2)</f>
        <v>0</v>
      </c>
      <c r="K237" s="218"/>
      <c r="L237" s="43"/>
      <c r="M237" s="219" t="s">
        <v>1</v>
      </c>
      <c r="N237" s="220" t="s">
        <v>41</v>
      </c>
      <c r="O237" s="90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126</v>
      </c>
      <c r="AT237" s="223" t="s">
        <v>122</v>
      </c>
      <c r="AU237" s="223" t="s">
        <v>82</v>
      </c>
      <c r="AY237" s="16" t="s">
        <v>120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14</v>
      </c>
      <c r="BK237" s="224">
        <f>ROUND(I237*H237,2)</f>
        <v>0</v>
      </c>
      <c r="BL237" s="16" t="s">
        <v>126</v>
      </c>
      <c r="BM237" s="223" t="s">
        <v>420</v>
      </c>
    </row>
    <row r="238" s="2" customFormat="1" ht="24.15" customHeight="1">
      <c r="A238" s="37"/>
      <c r="B238" s="38"/>
      <c r="C238" s="211" t="s">
        <v>421</v>
      </c>
      <c r="D238" s="211" t="s">
        <v>122</v>
      </c>
      <c r="E238" s="212" t="s">
        <v>422</v>
      </c>
      <c r="F238" s="213" t="s">
        <v>423</v>
      </c>
      <c r="G238" s="214" t="s">
        <v>269</v>
      </c>
      <c r="H238" s="215">
        <v>32.57</v>
      </c>
      <c r="I238" s="216"/>
      <c r="J238" s="217">
        <f>ROUND(I238*H238,2)</f>
        <v>0</v>
      </c>
      <c r="K238" s="218"/>
      <c r="L238" s="43"/>
      <c r="M238" s="219" t="s">
        <v>1</v>
      </c>
      <c r="N238" s="220" t="s">
        <v>41</v>
      </c>
      <c r="O238" s="90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126</v>
      </c>
      <c r="AT238" s="223" t="s">
        <v>122</v>
      </c>
      <c r="AU238" s="223" t="s">
        <v>82</v>
      </c>
      <c r="AY238" s="16" t="s">
        <v>120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14</v>
      </c>
      <c r="BK238" s="224">
        <f>ROUND(I238*H238,2)</f>
        <v>0</v>
      </c>
      <c r="BL238" s="16" t="s">
        <v>126</v>
      </c>
      <c r="BM238" s="223" t="s">
        <v>424</v>
      </c>
    </row>
    <row r="239" s="2" customFormat="1" ht="24.15" customHeight="1">
      <c r="A239" s="37"/>
      <c r="B239" s="38"/>
      <c r="C239" s="211" t="s">
        <v>425</v>
      </c>
      <c r="D239" s="211" t="s">
        <v>122</v>
      </c>
      <c r="E239" s="212" t="s">
        <v>426</v>
      </c>
      <c r="F239" s="213" t="s">
        <v>427</v>
      </c>
      <c r="G239" s="214" t="s">
        <v>269</v>
      </c>
      <c r="H239" s="215">
        <v>944.52999999999997</v>
      </c>
      <c r="I239" s="216"/>
      <c r="J239" s="217">
        <f>ROUND(I239*H239,2)</f>
        <v>0</v>
      </c>
      <c r="K239" s="218"/>
      <c r="L239" s="43"/>
      <c r="M239" s="219" t="s">
        <v>1</v>
      </c>
      <c r="N239" s="220" t="s">
        <v>41</v>
      </c>
      <c r="O239" s="90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3" t="s">
        <v>126</v>
      </c>
      <c r="AT239" s="223" t="s">
        <v>122</v>
      </c>
      <c r="AU239" s="223" t="s">
        <v>82</v>
      </c>
      <c r="AY239" s="16" t="s">
        <v>120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6" t="s">
        <v>14</v>
      </c>
      <c r="BK239" s="224">
        <f>ROUND(I239*H239,2)</f>
        <v>0</v>
      </c>
      <c r="BL239" s="16" t="s">
        <v>126</v>
      </c>
      <c r="BM239" s="223" t="s">
        <v>428</v>
      </c>
    </row>
    <row r="240" s="13" customFormat="1">
      <c r="A240" s="13"/>
      <c r="B240" s="225"/>
      <c r="C240" s="226"/>
      <c r="D240" s="227" t="s">
        <v>164</v>
      </c>
      <c r="E240" s="226"/>
      <c r="F240" s="229" t="s">
        <v>429</v>
      </c>
      <c r="G240" s="226"/>
      <c r="H240" s="230">
        <v>944.52999999999997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164</v>
      </c>
      <c r="AU240" s="236" t="s">
        <v>82</v>
      </c>
      <c r="AV240" s="13" t="s">
        <v>82</v>
      </c>
      <c r="AW240" s="13" t="s">
        <v>4</v>
      </c>
      <c r="AX240" s="13" t="s">
        <v>14</v>
      </c>
      <c r="AY240" s="236" t="s">
        <v>120</v>
      </c>
    </row>
    <row r="241" s="2" customFormat="1" ht="33" customHeight="1">
      <c r="A241" s="37"/>
      <c r="B241" s="38"/>
      <c r="C241" s="211" t="s">
        <v>430</v>
      </c>
      <c r="D241" s="211" t="s">
        <v>122</v>
      </c>
      <c r="E241" s="212" t="s">
        <v>431</v>
      </c>
      <c r="F241" s="213" t="s">
        <v>432</v>
      </c>
      <c r="G241" s="214" t="s">
        <v>269</v>
      </c>
      <c r="H241" s="215">
        <v>32.57</v>
      </c>
      <c r="I241" s="216"/>
      <c r="J241" s="217">
        <f>ROUND(I241*H241,2)</f>
        <v>0</v>
      </c>
      <c r="K241" s="218"/>
      <c r="L241" s="43"/>
      <c r="M241" s="219" t="s">
        <v>1</v>
      </c>
      <c r="N241" s="220" t="s">
        <v>41</v>
      </c>
      <c r="O241" s="90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3" t="s">
        <v>126</v>
      </c>
      <c r="AT241" s="223" t="s">
        <v>122</v>
      </c>
      <c r="AU241" s="223" t="s">
        <v>82</v>
      </c>
      <c r="AY241" s="16" t="s">
        <v>120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6" t="s">
        <v>14</v>
      </c>
      <c r="BK241" s="224">
        <f>ROUND(I241*H241,2)</f>
        <v>0</v>
      </c>
      <c r="BL241" s="16" t="s">
        <v>126</v>
      </c>
      <c r="BM241" s="223" t="s">
        <v>433</v>
      </c>
    </row>
    <row r="242" s="12" customFormat="1" ht="22.8" customHeight="1">
      <c r="A242" s="12"/>
      <c r="B242" s="195"/>
      <c r="C242" s="196"/>
      <c r="D242" s="197" t="s">
        <v>75</v>
      </c>
      <c r="E242" s="209" t="s">
        <v>434</v>
      </c>
      <c r="F242" s="209" t="s">
        <v>435</v>
      </c>
      <c r="G242" s="196"/>
      <c r="H242" s="196"/>
      <c r="I242" s="199"/>
      <c r="J242" s="210">
        <f>BK242</f>
        <v>0</v>
      </c>
      <c r="K242" s="196"/>
      <c r="L242" s="201"/>
      <c r="M242" s="202"/>
      <c r="N242" s="203"/>
      <c r="O242" s="203"/>
      <c r="P242" s="204">
        <f>P243</f>
        <v>0</v>
      </c>
      <c r="Q242" s="203"/>
      <c r="R242" s="204">
        <f>R243</f>
        <v>0</v>
      </c>
      <c r="S242" s="203"/>
      <c r="T242" s="205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6" t="s">
        <v>14</v>
      </c>
      <c r="AT242" s="207" t="s">
        <v>75</v>
      </c>
      <c r="AU242" s="207" t="s">
        <v>14</v>
      </c>
      <c r="AY242" s="206" t="s">
        <v>120</v>
      </c>
      <c r="BK242" s="208">
        <f>BK243</f>
        <v>0</v>
      </c>
    </row>
    <row r="243" s="2" customFormat="1" ht="24.15" customHeight="1">
      <c r="A243" s="37"/>
      <c r="B243" s="38"/>
      <c r="C243" s="211" t="s">
        <v>436</v>
      </c>
      <c r="D243" s="211" t="s">
        <v>122</v>
      </c>
      <c r="E243" s="212" t="s">
        <v>437</v>
      </c>
      <c r="F243" s="213" t="s">
        <v>438</v>
      </c>
      <c r="G243" s="214" t="s">
        <v>269</v>
      </c>
      <c r="H243" s="215">
        <v>42.893000000000001</v>
      </c>
      <c r="I243" s="216"/>
      <c r="J243" s="217">
        <f>ROUND(I243*H243,2)</f>
        <v>0</v>
      </c>
      <c r="K243" s="218"/>
      <c r="L243" s="43"/>
      <c r="M243" s="219" t="s">
        <v>1</v>
      </c>
      <c r="N243" s="220" t="s">
        <v>41</v>
      </c>
      <c r="O243" s="90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3" t="s">
        <v>126</v>
      </c>
      <c r="AT243" s="223" t="s">
        <v>122</v>
      </c>
      <c r="AU243" s="223" t="s">
        <v>82</v>
      </c>
      <c r="AY243" s="16" t="s">
        <v>120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6" t="s">
        <v>14</v>
      </c>
      <c r="BK243" s="224">
        <f>ROUND(I243*H243,2)</f>
        <v>0</v>
      </c>
      <c r="BL243" s="16" t="s">
        <v>126</v>
      </c>
      <c r="BM243" s="223" t="s">
        <v>439</v>
      </c>
    </row>
    <row r="244" s="12" customFormat="1" ht="25.92" customHeight="1">
      <c r="A244" s="12"/>
      <c r="B244" s="195"/>
      <c r="C244" s="196"/>
      <c r="D244" s="197" t="s">
        <v>75</v>
      </c>
      <c r="E244" s="198" t="s">
        <v>440</v>
      </c>
      <c r="F244" s="198" t="s">
        <v>441</v>
      </c>
      <c r="G244" s="196"/>
      <c r="H244" s="196"/>
      <c r="I244" s="199"/>
      <c r="J244" s="200">
        <f>BK244</f>
        <v>0</v>
      </c>
      <c r="K244" s="196"/>
      <c r="L244" s="201"/>
      <c r="M244" s="202"/>
      <c r="N244" s="203"/>
      <c r="O244" s="203"/>
      <c r="P244" s="204">
        <f>P245</f>
        <v>0</v>
      </c>
      <c r="Q244" s="203"/>
      <c r="R244" s="204">
        <f>R245</f>
        <v>0.20368259999999999</v>
      </c>
      <c r="S244" s="203"/>
      <c r="T244" s="205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6" t="s">
        <v>82</v>
      </c>
      <c r="AT244" s="207" t="s">
        <v>75</v>
      </c>
      <c r="AU244" s="207" t="s">
        <v>76</v>
      </c>
      <c r="AY244" s="206" t="s">
        <v>120</v>
      </c>
      <c r="BK244" s="208">
        <f>BK245</f>
        <v>0</v>
      </c>
    </row>
    <row r="245" s="12" customFormat="1" ht="22.8" customHeight="1">
      <c r="A245" s="12"/>
      <c r="B245" s="195"/>
      <c r="C245" s="196"/>
      <c r="D245" s="197" t="s">
        <v>75</v>
      </c>
      <c r="E245" s="209" t="s">
        <v>442</v>
      </c>
      <c r="F245" s="209" t="s">
        <v>443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P246</f>
        <v>0</v>
      </c>
      <c r="Q245" s="203"/>
      <c r="R245" s="204">
        <f>R246</f>
        <v>0.20368259999999999</v>
      </c>
      <c r="S245" s="203"/>
      <c r="T245" s="205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6" t="s">
        <v>82</v>
      </c>
      <c r="AT245" s="207" t="s">
        <v>75</v>
      </c>
      <c r="AU245" s="207" t="s">
        <v>14</v>
      </c>
      <c r="AY245" s="206" t="s">
        <v>120</v>
      </c>
      <c r="BK245" s="208">
        <f>BK246</f>
        <v>0</v>
      </c>
    </row>
    <row r="246" s="2" customFormat="1" ht="24.15" customHeight="1">
      <c r="A246" s="37"/>
      <c r="B246" s="38"/>
      <c r="C246" s="211" t="s">
        <v>444</v>
      </c>
      <c r="D246" s="211" t="s">
        <v>122</v>
      </c>
      <c r="E246" s="212" t="s">
        <v>445</v>
      </c>
      <c r="F246" s="213" t="s">
        <v>446</v>
      </c>
      <c r="G246" s="214" t="s">
        <v>141</v>
      </c>
      <c r="H246" s="215">
        <v>377.19</v>
      </c>
      <c r="I246" s="216"/>
      <c r="J246" s="217">
        <f>ROUND(I246*H246,2)</f>
        <v>0</v>
      </c>
      <c r="K246" s="218"/>
      <c r="L246" s="43"/>
      <c r="M246" s="219" t="s">
        <v>1</v>
      </c>
      <c r="N246" s="220" t="s">
        <v>41</v>
      </c>
      <c r="O246" s="90"/>
      <c r="P246" s="221">
        <f>O246*H246</f>
        <v>0</v>
      </c>
      <c r="Q246" s="221">
        <v>0.00054000000000000001</v>
      </c>
      <c r="R246" s="221">
        <f>Q246*H246</f>
        <v>0.20368259999999999</v>
      </c>
      <c r="S246" s="221">
        <v>0</v>
      </c>
      <c r="T246" s="22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3" t="s">
        <v>188</v>
      </c>
      <c r="AT246" s="223" t="s">
        <v>122</v>
      </c>
      <c r="AU246" s="223" t="s">
        <v>82</v>
      </c>
      <c r="AY246" s="16" t="s">
        <v>120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6" t="s">
        <v>14</v>
      </c>
      <c r="BK246" s="224">
        <f>ROUND(I246*H246,2)</f>
        <v>0</v>
      </c>
      <c r="BL246" s="16" t="s">
        <v>188</v>
      </c>
      <c r="BM246" s="223" t="s">
        <v>447</v>
      </c>
    </row>
    <row r="247" s="12" customFormat="1" ht="25.92" customHeight="1">
      <c r="A247" s="12"/>
      <c r="B247" s="195"/>
      <c r="C247" s="196"/>
      <c r="D247" s="197" t="s">
        <v>75</v>
      </c>
      <c r="E247" s="198" t="s">
        <v>448</v>
      </c>
      <c r="F247" s="198" t="s">
        <v>449</v>
      </c>
      <c r="G247" s="196"/>
      <c r="H247" s="196"/>
      <c r="I247" s="199"/>
      <c r="J247" s="200">
        <f>BK247</f>
        <v>0</v>
      </c>
      <c r="K247" s="196"/>
      <c r="L247" s="201"/>
      <c r="M247" s="202"/>
      <c r="N247" s="203"/>
      <c r="O247" s="203"/>
      <c r="P247" s="204">
        <f>P248+P250+P253+P255+P257</f>
        <v>0</v>
      </c>
      <c r="Q247" s="203"/>
      <c r="R247" s="204">
        <f>R248+R250+R253+R255+R257</f>
        <v>0</v>
      </c>
      <c r="S247" s="203"/>
      <c r="T247" s="205">
        <f>T248+T250+T253+T255+T257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6" t="s">
        <v>138</v>
      </c>
      <c r="AT247" s="207" t="s">
        <v>75</v>
      </c>
      <c r="AU247" s="207" t="s">
        <v>76</v>
      </c>
      <c r="AY247" s="206" t="s">
        <v>120</v>
      </c>
      <c r="BK247" s="208">
        <f>BK248+BK250+BK253+BK255+BK257</f>
        <v>0</v>
      </c>
    </row>
    <row r="248" s="12" customFormat="1" ht="22.8" customHeight="1">
      <c r="A248" s="12"/>
      <c r="B248" s="195"/>
      <c r="C248" s="196"/>
      <c r="D248" s="197" t="s">
        <v>75</v>
      </c>
      <c r="E248" s="209" t="s">
        <v>450</v>
      </c>
      <c r="F248" s="209" t="s">
        <v>451</v>
      </c>
      <c r="G248" s="196"/>
      <c r="H248" s="196"/>
      <c r="I248" s="199"/>
      <c r="J248" s="210">
        <f>BK248</f>
        <v>0</v>
      </c>
      <c r="K248" s="196"/>
      <c r="L248" s="201"/>
      <c r="M248" s="202"/>
      <c r="N248" s="203"/>
      <c r="O248" s="203"/>
      <c r="P248" s="204">
        <f>P249</f>
        <v>0</v>
      </c>
      <c r="Q248" s="203"/>
      <c r="R248" s="204">
        <f>R249</f>
        <v>0</v>
      </c>
      <c r="S248" s="203"/>
      <c r="T248" s="205">
        <f>T249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6" t="s">
        <v>138</v>
      </c>
      <c r="AT248" s="207" t="s">
        <v>75</v>
      </c>
      <c r="AU248" s="207" t="s">
        <v>14</v>
      </c>
      <c r="AY248" s="206" t="s">
        <v>120</v>
      </c>
      <c r="BK248" s="208">
        <f>BK249</f>
        <v>0</v>
      </c>
    </row>
    <row r="249" s="2" customFormat="1" ht="24.15" customHeight="1">
      <c r="A249" s="37"/>
      <c r="B249" s="38"/>
      <c r="C249" s="211" t="s">
        <v>452</v>
      </c>
      <c r="D249" s="211" t="s">
        <v>122</v>
      </c>
      <c r="E249" s="212" t="s">
        <v>453</v>
      </c>
      <c r="F249" s="213" t="s">
        <v>454</v>
      </c>
      <c r="G249" s="214" t="s">
        <v>455</v>
      </c>
      <c r="H249" s="215">
        <v>1</v>
      </c>
      <c r="I249" s="216"/>
      <c r="J249" s="217">
        <f>ROUND(I249*H249,2)</f>
        <v>0</v>
      </c>
      <c r="K249" s="218"/>
      <c r="L249" s="43"/>
      <c r="M249" s="219" t="s">
        <v>1</v>
      </c>
      <c r="N249" s="220" t="s">
        <v>41</v>
      </c>
      <c r="O249" s="90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3" t="s">
        <v>456</v>
      </c>
      <c r="AT249" s="223" t="s">
        <v>122</v>
      </c>
      <c r="AU249" s="223" t="s">
        <v>82</v>
      </c>
      <c r="AY249" s="16" t="s">
        <v>120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6" t="s">
        <v>14</v>
      </c>
      <c r="BK249" s="224">
        <f>ROUND(I249*H249,2)</f>
        <v>0</v>
      </c>
      <c r="BL249" s="16" t="s">
        <v>456</v>
      </c>
      <c r="BM249" s="223" t="s">
        <v>457</v>
      </c>
    </row>
    <row r="250" s="12" customFormat="1" ht="22.8" customHeight="1">
      <c r="A250" s="12"/>
      <c r="B250" s="195"/>
      <c r="C250" s="196"/>
      <c r="D250" s="197" t="s">
        <v>75</v>
      </c>
      <c r="E250" s="209" t="s">
        <v>458</v>
      </c>
      <c r="F250" s="209" t="s">
        <v>459</v>
      </c>
      <c r="G250" s="196"/>
      <c r="H250" s="196"/>
      <c r="I250" s="199"/>
      <c r="J250" s="210">
        <f>BK250</f>
        <v>0</v>
      </c>
      <c r="K250" s="196"/>
      <c r="L250" s="201"/>
      <c r="M250" s="202"/>
      <c r="N250" s="203"/>
      <c r="O250" s="203"/>
      <c r="P250" s="204">
        <f>SUM(P251:P252)</f>
        <v>0</v>
      </c>
      <c r="Q250" s="203"/>
      <c r="R250" s="204">
        <f>SUM(R251:R252)</f>
        <v>0</v>
      </c>
      <c r="S250" s="203"/>
      <c r="T250" s="205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6" t="s">
        <v>138</v>
      </c>
      <c r="AT250" s="207" t="s">
        <v>75</v>
      </c>
      <c r="AU250" s="207" t="s">
        <v>14</v>
      </c>
      <c r="AY250" s="206" t="s">
        <v>120</v>
      </c>
      <c r="BK250" s="208">
        <f>SUM(BK251:BK252)</f>
        <v>0</v>
      </c>
    </row>
    <row r="251" s="2" customFormat="1" ht="16.5" customHeight="1">
      <c r="A251" s="37"/>
      <c r="B251" s="38"/>
      <c r="C251" s="211" t="s">
        <v>460</v>
      </c>
      <c r="D251" s="211" t="s">
        <v>122</v>
      </c>
      <c r="E251" s="212" t="s">
        <v>461</v>
      </c>
      <c r="F251" s="213" t="s">
        <v>462</v>
      </c>
      <c r="G251" s="214" t="s">
        <v>455</v>
      </c>
      <c r="H251" s="215">
        <v>1</v>
      </c>
      <c r="I251" s="216"/>
      <c r="J251" s="217">
        <f>ROUND(I251*H251,2)</f>
        <v>0</v>
      </c>
      <c r="K251" s="218"/>
      <c r="L251" s="43"/>
      <c r="M251" s="219" t="s">
        <v>1</v>
      </c>
      <c r="N251" s="220" t="s">
        <v>41</v>
      </c>
      <c r="O251" s="90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3" t="s">
        <v>456</v>
      </c>
      <c r="AT251" s="223" t="s">
        <v>122</v>
      </c>
      <c r="AU251" s="223" t="s">
        <v>82</v>
      </c>
      <c r="AY251" s="16" t="s">
        <v>120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6" t="s">
        <v>14</v>
      </c>
      <c r="BK251" s="224">
        <f>ROUND(I251*H251,2)</f>
        <v>0</v>
      </c>
      <c r="BL251" s="16" t="s">
        <v>456</v>
      </c>
      <c r="BM251" s="223" t="s">
        <v>463</v>
      </c>
    </row>
    <row r="252" s="2" customFormat="1" ht="24.15" customHeight="1">
      <c r="A252" s="37"/>
      <c r="B252" s="38"/>
      <c r="C252" s="211" t="s">
        <v>464</v>
      </c>
      <c r="D252" s="211" t="s">
        <v>122</v>
      </c>
      <c r="E252" s="212" t="s">
        <v>465</v>
      </c>
      <c r="F252" s="213" t="s">
        <v>466</v>
      </c>
      <c r="G252" s="214" t="s">
        <v>455</v>
      </c>
      <c r="H252" s="215">
        <v>1</v>
      </c>
      <c r="I252" s="216"/>
      <c r="J252" s="217">
        <f>ROUND(I252*H252,2)</f>
        <v>0</v>
      </c>
      <c r="K252" s="218"/>
      <c r="L252" s="43"/>
      <c r="M252" s="219" t="s">
        <v>1</v>
      </c>
      <c r="N252" s="220" t="s">
        <v>41</v>
      </c>
      <c r="O252" s="90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3" t="s">
        <v>456</v>
      </c>
      <c r="AT252" s="223" t="s">
        <v>122</v>
      </c>
      <c r="AU252" s="223" t="s">
        <v>82</v>
      </c>
      <c r="AY252" s="16" t="s">
        <v>120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6" t="s">
        <v>14</v>
      </c>
      <c r="BK252" s="224">
        <f>ROUND(I252*H252,2)</f>
        <v>0</v>
      </c>
      <c r="BL252" s="16" t="s">
        <v>456</v>
      </c>
      <c r="BM252" s="223" t="s">
        <v>467</v>
      </c>
    </row>
    <row r="253" s="12" customFormat="1" ht="22.8" customHeight="1">
      <c r="A253" s="12"/>
      <c r="B253" s="195"/>
      <c r="C253" s="196"/>
      <c r="D253" s="197" t="s">
        <v>75</v>
      </c>
      <c r="E253" s="209" t="s">
        <v>468</v>
      </c>
      <c r="F253" s="209" t="s">
        <v>469</v>
      </c>
      <c r="G253" s="196"/>
      <c r="H253" s="196"/>
      <c r="I253" s="199"/>
      <c r="J253" s="210">
        <f>BK253</f>
        <v>0</v>
      </c>
      <c r="K253" s="196"/>
      <c r="L253" s="201"/>
      <c r="M253" s="202"/>
      <c r="N253" s="203"/>
      <c r="O253" s="203"/>
      <c r="P253" s="204">
        <f>P254</f>
        <v>0</v>
      </c>
      <c r="Q253" s="203"/>
      <c r="R253" s="204">
        <f>R254</f>
        <v>0</v>
      </c>
      <c r="S253" s="203"/>
      <c r="T253" s="205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6" t="s">
        <v>138</v>
      </c>
      <c r="AT253" s="207" t="s">
        <v>75</v>
      </c>
      <c r="AU253" s="207" t="s">
        <v>14</v>
      </c>
      <c r="AY253" s="206" t="s">
        <v>120</v>
      </c>
      <c r="BK253" s="208">
        <f>BK254</f>
        <v>0</v>
      </c>
    </row>
    <row r="254" s="2" customFormat="1" ht="16.5" customHeight="1">
      <c r="A254" s="37"/>
      <c r="B254" s="38"/>
      <c r="C254" s="211" t="s">
        <v>470</v>
      </c>
      <c r="D254" s="211" t="s">
        <v>122</v>
      </c>
      <c r="E254" s="212" t="s">
        <v>471</v>
      </c>
      <c r="F254" s="213" t="s">
        <v>472</v>
      </c>
      <c r="G254" s="214" t="s">
        <v>455</v>
      </c>
      <c r="H254" s="215">
        <v>1</v>
      </c>
      <c r="I254" s="216"/>
      <c r="J254" s="217">
        <f>ROUND(I254*H254,2)</f>
        <v>0</v>
      </c>
      <c r="K254" s="218"/>
      <c r="L254" s="43"/>
      <c r="M254" s="219" t="s">
        <v>1</v>
      </c>
      <c r="N254" s="220" t="s">
        <v>41</v>
      </c>
      <c r="O254" s="90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3" t="s">
        <v>456</v>
      </c>
      <c r="AT254" s="223" t="s">
        <v>122</v>
      </c>
      <c r="AU254" s="223" t="s">
        <v>82</v>
      </c>
      <c r="AY254" s="16" t="s">
        <v>120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6" t="s">
        <v>14</v>
      </c>
      <c r="BK254" s="224">
        <f>ROUND(I254*H254,2)</f>
        <v>0</v>
      </c>
      <c r="BL254" s="16" t="s">
        <v>456</v>
      </c>
      <c r="BM254" s="223" t="s">
        <v>473</v>
      </c>
    </row>
    <row r="255" s="12" customFormat="1" ht="22.8" customHeight="1">
      <c r="A255" s="12"/>
      <c r="B255" s="195"/>
      <c r="C255" s="196"/>
      <c r="D255" s="197" t="s">
        <v>75</v>
      </c>
      <c r="E255" s="209" t="s">
        <v>474</v>
      </c>
      <c r="F255" s="209" t="s">
        <v>475</v>
      </c>
      <c r="G255" s="196"/>
      <c r="H255" s="196"/>
      <c r="I255" s="199"/>
      <c r="J255" s="210">
        <f>BK255</f>
        <v>0</v>
      </c>
      <c r="K255" s="196"/>
      <c r="L255" s="201"/>
      <c r="M255" s="202"/>
      <c r="N255" s="203"/>
      <c r="O255" s="203"/>
      <c r="P255" s="204">
        <f>P256</f>
        <v>0</v>
      </c>
      <c r="Q255" s="203"/>
      <c r="R255" s="204">
        <f>R256</f>
        <v>0</v>
      </c>
      <c r="S255" s="203"/>
      <c r="T255" s="205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6" t="s">
        <v>138</v>
      </c>
      <c r="AT255" s="207" t="s">
        <v>75</v>
      </c>
      <c r="AU255" s="207" t="s">
        <v>14</v>
      </c>
      <c r="AY255" s="206" t="s">
        <v>120</v>
      </c>
      <c r="BK255" s="208">
        <f>BK256</f>
        <v>0</v>
      </c>
    </row>
    <row r="256" s="2" customFormat="1" ht="16.5" customHeight="1">
      <c r="A256" s="37"/>
      <c r="B256" s="38"/>
      <c r="C256" s="211" t="s">
        <v>476</v>
      </c>
      <c r="D256" s="211" t="s">
        <v>122</v>
      </c>
      <c r="E256" s="212" t="s">
        <v>477</v>
      </c>
      <c r="F256" s="213" t="s">
        <v>478</v>
      </c>
      <c r="G256" s="214" t="s">
        <v>455</v>
      </c>
      <c r="H256" s="215">
        <v>1</v>
      </c>
      <c r="I256" s="216"/>
      <c r="J256" s="217">
        <f>ROUND(I256*H256,2)</f>
        <v>0</v>
      </c>
      <c r="K256" s="218"/>
      <c r="L256" s="43"/>
      <c r="M256" s="219" t="s">
        <v>1</v>
      </c>
      <c r="N256" s="220" t="s">
        <v>41</v>
      </c>
      <c r="O256" s="90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3" t="s">
        <v>456</v>
      </c>
      <c r="AT256" s="223" t="s">
        <v>122</v>
      </c>
      <c r="AU256" s="223" t="s">
        <v>82</v>
      </c>
      <c r="AY256" s="16" t="s">
        <v>120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6" t="s">
        <v>14</v>
      </c>
      <c r="BK256" s="224">
        <f>ROUND(I256*H256,2)</f>
        <v>0</v>
      </c>
      <c r="BL256" s="16" t="s">
        <v>456</v>
      </c>
      <c r="BM256" s="223" t="s">
        <v>479</v>
      </c>
    </row>
    <row r="257" s="12" customFormat="1" ht="22.8" customHeight="1">
      <c r="A257" s="12"/>
      <c r="B257" s="195"/>
      <c r="C257" s="196"/>
      <c r="D257" s="197" t="s">
        <v>75</v>
      </c>
      <c r="E257" s="209" t="s">
        <v>480</v>
      </c>
      <c r="F257" s="209" t="s">
        <v>481</v>
      </c>
      <c r="G257" s="196"/>
      <c r="H257" s="196"/>
      <c r="I257" s="199"/>
      <c r="J257" s="210">
        <f>BK257</f>
        <v>0</v>
      </c>
      <c r="K257" s="196"/>
      <c r="L257" s="201"/>
      <c r="M257" s="202"/>
      <c r="N257" s="203"/>
      <c r="O257" s="203"/>
      <c r="P257" s="204">
        <f>P258</f>
        <v>0</v>
      </c>
      <c r="Q257" s="203"/>
      <c r="R257" s="204">
        <f>R258</f>
        <v>0</v>
      </c>
      <c r="S257" s="203"/>
      <c r="T257" s="205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6" t="s">
        <v>138</v>
      </c>
      <c r="AT257" s="207" t="s">
        <v>75</v>
      </c>
      <c r="AU257" s="207" t="s">
        <v>14</v>
      </c>
      <c r="AY257" s="206" t="s">
        <v>120</v>
      </c>
      <c r="BK257" s="208">
        <f>BK258</f>
        <v>0</v>
      </c>
    </row>
    <row r="258" s="2" customFormat="1" ht="16.5" customHeight="1">
      <c r="A258" s="37"/>
      <c r="B258" s="38"/>
      <c r="C258" s="211" t="s">
        <v>482</v>
      </c>
      <c r="D258" s="211" t="s">
        <v>122</v>
      </c>
      <c r="E258" s="212" t="s">
        <v>483</v>
      </c>
      <c r="F258" s="213" t="s">
        <v>481</v>
      </c>
      <c r="G258" s="214" t="s">
        <v>455</v>
      </c>
      <c r="H258" s="215">
        <v>1</v>
      </c>
      <c r="I258" s="216"/>
      <c r="J258" s="217">
        <f>ROUND(I258*H258,2)</f>
        <v>0</v>
      </c>
      <c r="K258" s="218"/>
      <c r="L258" s="43"/>
      <c r="M258" s="259" t="s">
        <v>1</v>
      </c>
      <c r="N258" s="260" t="s">
        <v>41</v>
      </c>
      <c r="O258" s="261"/>
      <c r="P258" s="262">
        <f>O258*H258</f>
        <v>0</v>
      </c>
      <c r="Q258" s="262">
        <v>0</v>
      </c>
      <c r="R258" s="262">
        <f>Q258*H258</f>
        <v>0</v>
      </c>
      <c r="S258" s="262">
        <v>0</v>
      </c>
      <c r="T258" s="26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3" t="s">
        <v>456</v>
      </c>
      <c r="AT258" s="223" t="s">
        <v>122</v>
      </c>
      <c r="AU258" s="223" t="s">
        <v>82</v>
      </c>
      <c r="AY258" s="16" t="s">
        <v>120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6" t="s">
        <v>14</v>
      </c>
      <c r="BK258" s="224">
        <f>ROUND(I258*H258,2)</f>
        <v>0</v>
      </c>
      <c r="BL258" s="16" t="s">
        <v>456</v>
      </c>
      <c r="BM258" s="223" t="s">
        <v>484</v>
      </c>
    </row>
    <row r="259" s="2" customFormat="1" ht="6.96" customHeight="1">
      <c r="A259" s="37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43"/>
      <c r="M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</sheetData>
  <sheetProtection sheet="1" autoFilter="0" formatColumns="0" formatRows="0" objects="1" scenarios="1" spinCount="100000" saltValue="pfamc6gEM3C7h5OGHTVRK/N5gbIMa+pjG2ZevQeqYS7/NT5CXkX0b7mseglShYgrTAnpNWAhmFQvZV0yPgyneQ==" hashValue="JOnSFUf2guOdvrdopxwTTD5thkhc+73bURXOWJCaACi8+U6mVK5nFf+aYvFA1FDFD4TZmth91ofJ0532oxZ39g==" algorithmName="SHA-512" password="CC74"/>
  <autoFilter ref="C127:K258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Ricka</dc:creator>
  <cp:lastModifiedBy>Tomáš Ricka</cp:lastModifiedBy>
  <dcterms:created xsi:type="dcterms:W3CDTF">2024-05-27T10:21:28Z</dcterms:created>
  <dcterms:modified xsi:type="dcterms:W3CDTF">2024-05-27T10:21:32Z</dcterms:modified>
</cp:coreProperties>
</file>