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f\Desktop\"/>
    </mc:Choice>
  </mc:AlternateContent>
  <bookViews>
    <workbookView xWindow="0" yWindow="0" windowWidth="0" windowHeight="0"/>
  </bookViews>
  <sheets>
    <sheet name="Rekapitulace stavby" sheetId="1" r:id="rId1"/>
    <sheet name="01 - Oprava" sheetId="2" r:id="rId2"/>
    <sheet name="02 - Investice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Oprava'!$C$96:$K$335</definedName>
    <definedName name="_xlnm.Print_Area" localSheetId="1">'01 - Oprava'!$C$4:$J$39,'01 - Oprava'!$C$45:$J$78,'01 - Oprava'!$C$84:$K$335</definedName>
    <definedName name="_xlnm.Print_Titles" localSheetId="1">'01 - Oprava'!$96:$96</definedName>
    <definedName name="_xlnm._FilterDatabase" localSheetId="2" hidden="1">'02 - Investice'!$C$80:$K$98</definedName>
    <definedName name="_xlnm.Print_Area" localSheetId="2">'02 - Investice'!$C$4:$J$39,'02 - Investice'!$C$45:$J$62,'02 - Investice'!$C$68:$K$98</definedName>
    <definedName name="_xlnm.Print_Titles" localSheetId="2">'02 - Investice'!$80:$80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G97"/>
  <c r="BE97"/>
  <c r="T97"/>
  <c r="R97"/>
  <c r="P97"/>
  <c r="BI94"/>
  <c r="BH94"/>
  <c r="BG94"/>
  <c r="BE94"/>
  <c r="T94"/>
  <c r="R94"/>
  <c r="P94"/>
  <c r="BI90"/>
  <c r="BH90"/>
  <c r="BG90"/>
  <c r="BE90"/>
  <c r="T90"/>
  <c r="R90"/>
  <c r="P90"/>
  <c r="BI88"/>
  <c r="BH88"/>
  <c r="BG88"/>
  <c r="BE88"/>
  <c r="T88"/>
  <c r="R88"/>
  <c r="P88"/>
  <c r="BI84"/>
  <c r="BH84"/>
  <c r="BG84"/>
  <c r="BE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332"/>
  <c r="BH332"/>
  <c r="BG332"/>
  <c r="BE332"/>
  <c r="T332"/>
  <c r="T331"/>
  <c r="R332"/>
  <c r="R331"/>
  <c r="P332"/>
  <c r="P331"/>
  <c r="BI327"/>
  <c r="BH327"/>
  <c r="BG327"/>
  <c r="BE327"/>
  <c r="T327"/>
  <c r="T326"/>
  <c r="R327"/>
  <c r="R326"/>
  <c r="P327"/>
  <c r="P326"/>
  <c r="BI322"/>
  <c r="BH322"/>
  <c r="BG322"/>
  <c r="BE322"/>
  <c r="T322"/>
  <c r="R322"/>
  <c r="P322"/>
  <c r="BI318"/>
  <c r="BH318"/>
  <c r="BG318"/>
  <c r="BE318"/>
  <c r="T318"/>
  <c r="R318"/>
  <c r="P318"/>
  <c r="BI313"/>
  <c r="BH313"/>
  <c r="BG313"/>
  <c r="BE313"/>
  <c r="T313"/>
  <c r="R313"/>
  <c r="P313"/>
  <c r="BI309"/>
  <c r="BH309"/>
  <c r="BG309"/>
  <c r="BE309"/>
  <c r="T309"/>
  <c r="R309"/>
  <c r="P309"/>
  <c r="BI304"/>
  <c r="BH304"/>
  <c r="BG304"/>
  <c r="BE304"/>
  <c r="T304"/>
  <c r="T303"/>
  <c r="R304"/>
  <c r="R303"/>
  <c r="P304"/>
  <c r="P303"/>
  <c r="BI299"/>
  <c r="BH299"/>
  <c r="BG299"/>
  <c r="BE299"/>
  <c r="T299"/>
  <c r="R299"/>
  <c r="P299"/>
  <c r="BI295"/>
  <c r="BH295"/>
  <c r="BG295"/>
  <c r="BE295"/>
  <c r="T295"/>
  <c r="R295"/>
  <c r="P295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82"/>
  <c r="BH282"/>
  <c r="BG282"/>
  <c r="BE282"/>
  <c r="T282"/>
  <c r="R282"/>
  <c r="P282"/>
  <c r="BI277"/>
  <c r="BH277"/>
  <c r="BG277"/>
  <c r="BE277"/>
  <c r="T277"/>
  <c r="T276"/>
  <c r="R277"/>
  <c r="R276"/>
  <c r="P277"/>
  <c r="P276"/>
  <c r="BI274"/>
  <c r="BH274"/>
  <c r="BG274"/>
  <c r="BE274"/>
  <c r="T274"/>
  <c r="R274"/>
  <c r="P274"/>
  <c r="BI270"/>
  <c r="BH270"/>
  <c r="BG270"/>
  <c r="BE270"/>
  <c r="T270"/>
  <c r="R270"/>
  <c r="P270"/>
  <c r="BI266"/>
  <c r="BH266"/>
  <c r="BG266"/>
  <c r="BE266"/>
  <c r="T266"/>
  <c r="R266"/>
  <c r="P266"/>
  <c r="BI260"/>
  <c r="BH260"/>
  <c r="BG260"/>
  <c r="BE260"/>
  <c r="T260"/>
  <c r="R260"/>
  <c r="P260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45"/>
  <c r="BH245"/>
  <c r="BG245"/>
  <c r="BE245"/>
  <c r="T245"/>
  <c r="R245"/>
  <c r="P245"/>
  <c r="BI242"/>
  <c r="BH242"/>
  <c r="BG242"/>
  <c r="BE242"/>
  <c r="T242"/>
  <c r="R242"/>
  <c r="P242"/>
  <c r="BI236"/>
  <c r="BH236"/>
  <c r="BG236"/>
  <c r="BE236"/>
  <c r="T236"/>
  <c r="R236"/>
  <c r="P236"/>
  <c r="BI232"/>
  <c r="BH232"/>
  <c r="BG232"/>
  <c r="BE232"/>
  <c r="T232"/>
  <c r="R232"/>
  <c r="P232"/>
  <c r="BI229"/>
  <c r="BH229"/>
  <c r="BG229"/>
  <c r="BE229"/>
  <c r="T229"/>
  <c r="T228"/>
  <c r="R229"/>
  <c r="R228"/>
  <c r="P229"/>
  <c r="P228"/>
  <c r="BI226"/>
  <c r="BH226"/>
  <c r="BG226"/>
  <c r="BE226"/>
  <c r="T226"/>
  <c r="R226"/>
  <c r="P226"/>
  <c r="BI222"/>
  <c r="BH222"/>
  <c r="BG222"/>
  <c r="BE222"/>
  <c r="T222"/>
  <c r="R222"/>
  <c r="P222"/>
  <c r="BI218"/>
  <c r="BH218"/>
  <c r="BG218"/>
  <c r="BE218"/>
  <c r="T218"/>
  <c r="R218"/>
  <c r="P218"/>
  <c r="BI214"/>
  <c r="BH214"/>
  <c r="BG214"/>
  <c r="BE214"/>
  <c r="T214"/>
  <c r="R214"/>
  <c r="P214"/>
  <c r="BI207"/>
  <c r="BH207"/>
  <c r="BG207"/>
  <c r="BE207"/>
  <c r="T207"/>
  <c r="T206"/>
  <c r="R207"/>
  <c r="R206"/>
  <c r="P207"/>
  <c r="P206"/>
  <c r="BI204"/>
  <c r="BH204"/>
  <c r="BG204"/>
  <c r="BE204"/>
  <c r="T204"/>
  <c r="R204"/>
  <c r="P204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R190"/>
  <c r="P190"/>
  <c r="BI186"/>
  <c r="BH186"/>
  <c r="BG186"/>
  <c r="BE186"/>
  <c r="T186"/>
  <c r="R186"/>
  <c r="P186"/>
  <c r="BI184"/>
  <c r="BH184"/>
  <c r="BG184"/>
  <c r="BE184"/>
  <c r="T184"/>
  <c r="R184"/>
  <c r="P184"/>
  <c r="BI178"/>
  <c r="BH178"/>
  <c r="BG178"/>
  <c r="BE178"/>
  <c r="T178"/>
  <c r="R178"/>
  <c r="P178"/>
  <c r="BI170"/>
  <c r="BH170"/>
  <c r="BG170"/>
  <c r="BE170"/>
  <c r="T170"/>
  <c r="R170"/>
  <c r="P170"/>
  <c r="BI163"/>
  <c r="BH163"/>
  <c r="BG163"/>
  <c r="BE163"/>
  <c r="T163"/>
  <c r="R163"/>
  <c r="P163"/>
  <c r="BI159"/>
  <c r="BH159"/>
  <c r="BG159"/>
  <c r="BE159"/>
  <c r="T159"/>
  <c r="R159"/>
  <c r="P159"/>
  <c r="BI155"/>
  <c r="BH155"/>
  <c r="BG155"/>
  <c r="BE155"/>
  <c r="T155"/>
  <c r="R155"/>
  <c r="P155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0"/>
  <c r="BH140"/>
  <c r="BG140"/>
  <c r="BE140"/>
  <c r="T140"/>
  <c r="R140"/>
  <c r="P140"/>
  <c r="BI133"/>
  <c r="BH133"/>
  <c r="BG133"/>
  <c r="BE133"/>
  <c r="T133"/>
  <c r="R133"/>
  <c r="P133"/>
  <c r="BI131"/>
  <c r="BH131"/>
  <c r="BG131"/>
  <c r="BE131"/>
  <c r="T131"/>
  <c r="R131"/>
  <c r="P131"/>
  <c r="BI127"/>
  <c r="BH127"/>
  <c r="BG127"/>
  <c r="BE127"/>
  <c r="T127"/>
  <c r="R127"/>
  <c r="P127"/>
  <c r="BI125"/>
  <c r="BH125"/>
  <c r="BG125"/>
  <c r="BE125"/>
  <c r="T125"/>
  <c r="R125"/>
  <c r="P125"/>
  <c r="BI121"/>
  <c r="BH121"/>
  <c r="BG121"/>
  <c r="BE121"/>
  <c r="T121"/>
  <c r="R121"/>
  <c r="P121"/>
  <c r="BI115"/>
  <c r="BH115"/>
  <c r="BG115"/>
  <c r="BE115"/>
  <c r="T115"/>
  <c r="R115"/>
  <c r="P115"/>
  <c r="BI111"/>
  <c r="BH111"/>
  <c r="BG111"/>
  <c r="BE111"/>
  <c r="T111"/>
  <c r="R111"/>
  <c r="P111"/>
  <c r="BI107"/>
  <c r="BH107"/>
  <c r="BG107"/>
  <c r="BE107"/>
  <c r="T107"/>
  <c r="R107"/>
  <c r="P107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91"/>
  <c r="E7"/>
  <c r="E87"/>
  <c i="1" r="L50"/>
  <c r="AM50"/>
  <c r="AM49"/>
  <c r="L49"/>
  <c r="AM47"/>
  <c r="L47"/>
  <c r="L45"/>
  <c r="L44"/>
  <c i="2" r="BK332"/>
  <c r="BK260"/>
  <c r="J232"/>
  <c r="J163"/>
  <c i="3" r="BK97"/>
  <c i="2" r="BK318"/>
  <c r="J218"/>
  <c i="3" r="BK90"/>
  <c i="2" r="BK256"/>
  <c i="3" r="J90"/>
  <c r="BK94"/>
  <c i="2" r="J194"/>
  <c r="BK133"/>
  <c r="BK140"/>
  <c r="BK327"/>
  <c r="J313"/>
  <c r="BK288"/>
  <c r="J274"/>
  <c r="BK252"/>
  <c r="J229"/>
  <c r="BK207"/>
  <c r="BK190"/>
  <c r="BK148"/>
  <c r="BK131"/>
  <c i="1" r="AS54"/>
  <c i="2" r="BK322"/>
  <c r="J304"/>
  <c r="J288"/>
  <c r="BK270"/>
  <c r="J254"/>
  <c r="BK236"/>
  <c r="J214"/>
  <c r="BK186"/>
  <c r="J148"/>
  <c r="BK127"/>
  <c r="F35"/>
  <c r="BK313"/>
  <c r="BK274"/>
  <c r="J242"/>
  <c r="J184"/>
  <c r="J133"/>
  <c i="3" r="J84"/>
  <c i="2" r="J266"/>
  <c r="J100"/>
  <c r="BK155"/>
  <c r="F36"/>
  <c r="J322"/>
  <c r="BK254"/>
  <c r="J226"/>
  <c r="J155"/>
  <c r="J102"/>
  <c r="BK295"/>
  <c r="J127"/>
  <c r="BK291"/>
  <c r="J131"/>
  <c i="3" r="BK84"/>
  <c i="2" r="J186"/>
  <c r="BK107"/>
  <c r="J33"/>
  <c r="BK299"/>
  <c r="BK204"/>
  <c r="BK121"/>
  <c r="BK232"/>
  <c r="BK184"/>
  <c r="BK111"/>
  <c r="BK170"/>
  <c r="BK104"/>
  <c r="J299"/>
  <c r="J256"/>
  <c r="J222"/>
  <c r="BK178"/>
  <c r="J107"/>
  <c r="J332"/>
  <c r="BK282"/>
  <c r="BK245"/>
  <c r="BK197"/>
  <c r="J140"/>
  <c r="J291"/>
  <c r="BK218"/>
  <c i="3" r="J97"/>
  <c i="2" r="BK146"/>
  <c r="BK226"/>
  <c r="BK125"/>
  <c r="J159"/>
  <c r="J125"/>
  <c r="BK304"/>
  <c r="BK266"/>
  <c r="J236"/>
  <c r="BK159"/>
  <c r="BK115"/>
  <c i="3" r="J94"/>
  <c i="2" r="J295"/>
  <c r="J260"/>
  <c r="BK222"/>
  <c r="BK163"/>
  <c r="J104"/>
  <c r="J207"/>
  <c r="BK214"/>
  <c r="J121"/>
  <c r="J318"/>
  <c r="J285"/>
  <c r="J245"/>
  <c r="J204"/>
  <c r="J144"/>
  <c r="BK309"/>
  <c r="J277"/>
  <c r="BK229"/>
  <c r="J178"/>
  <c r="J115"/>
  <c r="BK285"/>
  <c r="J190"/>
  <c r="J111"/>
  <c r="J170"/>
  <c r="BK242"/>
  <c i="3" r="BK88"/>
  <c i="2" r="F37"/>
  <c r="J309"/>
  <c r="J270"/>
  <c r="J252"/>
  <c r="J197"/>
  <c r="J146"/>
  <c i="3" r="J88"/>
  <c i="2" r="J282"/>
  <c r="BK194"/>
  <c r="J327"/>
  <c r="BK277"/>
  <c r="BK102"/>
  <c r="BK100"/>
  <c r="BK144"/>
  <c r="F33"/>
  <c l="1" r="P99"/>
  <c r="P98"/>
  <c r="BK213"/>
  <c r="J213"/>
  <c r="J65"/>
  <c r="P231"/>
  <c r="T281"/>
  <c r="P317"/>
  <c r="BK110"/>
  <c r="J110"/>
  <c r="J63"/>
  <c r="P213"/>
  <c r="T244"/>
  <c r="R281"/>
  <c r="BK308"/>
  <c r="J308"/>
  <c r="J74"/>
  <c r="R317"/>
  <c r="BK99"/>
  <c r="J99"/>
  <c r="J61"/>
  <c r="R213"/>
  <c r="P244"/>
  <c r="P281"/>
  <c r="T294"/>
  <c r="R308"/>
  <c r="P110"/>
  <c r="P109"/>
  <c r="BK244"/>
  <c r="J244"/>
  <c r="J68"/>
  <c r="BK281"/>
  <c r="J281"/>
  <c r="J70"/>
  <c r="R294"/>
  <c r="R293"/>
  <c r="T308"/>
  <c r="R99"/>
  <c r="R98"/>
  <c r="R231"/>
  <c r="P294"/>
  <c r="BK317"/>
  <c r="J317"/>
  <c r="J75"/>
  <c r="T110"/>
  <c r="BK231"/>
  <c r="J231"/>
  <c r="J67"/>
  <c r="P308"/>
  <c i="3" r="P83"/>
  <c r="P82"/>
  <c r="P81"/>
  <c i="1" r="AU56"/>
  <c i="2" r="T99"/>
  <c r="T98"/>
  <c r="R244"/>
  <c i="3" r="R83"/>
  <c r="R82"/>
  <c r="R81"/>
  <c i="2" r="R110"/>
  <c r="R109"/>
  <c r="R97"/>
  <c r="T213"/>
  <c r="T231"/>
  <c r="BK294"/>
  <c r="J294"/>
  <c r="J72"/>
  <c r="T317"/>
  <c i="3" r="BK83"/>
  <c r="J83"/>
  <c r="J61"/>
  <c r="T83"/>
  <c r="T82"/>
  <c r="T81"/>
  <c i="2" r="BK276"/>
  <c r="J276"/>
  <c r="J69"/>
  <c r="BK303"/>
  <c r="J303"/>
  <c r="J73"/>
  <c r="BK331"/>
  <c r="J331"/>
  <c r="J77"/>
  <c r="BK326"/>
  <c r="J326"/>
  <c r="J76"/>
  <c r="BK206"/>
  <c r="J206"/>
  <c r="J64"/>
  <c r="BK228"/>
  <c r="J228"/>
  <c r="J66"/>
  <c i="3" r="E71"/>
  <c r="F78"/>
  <c r="BF90"/>
  <c r="J75"/>
  <c r="BF88"/>
  <c r="BF84"/>
  <c r="BF94"/>
  <c r="BF97"/>
  <c i="1" r="AZ55"/>
  <c r="BC55"/>
  <c i="2" r="E48"/>
  <c r="J52"/>
  <c r="F55"/>
  <c r="BF100"/>
  <c r="BF102"/>
  <c r="BF104"/>
  <c r="BF107"/>
  <c r="BF111"/>
  <c r="BF115"/>
  <c r="BF121"/>
  <c r="BF125"/>
  <c r="BF127"/>
  <c r="BF131"/>
  <c r="BF133"/>
  <c r="BF140"/>
  <c r="BF144"/>
  <c r="BF146"/>
  <c r="BF148"/>
  <c r="BF155"/>
  <c r="BF159"/>
  <c r="BF163"/>
  <c r="BF170"/>
  <c r="BF178"/>
  <c r="BF184"/>
  <c r="BF186"/>
  <c r="BF190"/>
  <c r="BF194"/>
  <c r="BF197"/>
  <c r="BF204"/>
  <c r="BF207"/>
  <c r="BF214"/>
  <c r="BF218"/>
  <c r="BF222"/>
  <c r="BF226"/>
  <c r="BF229"/>
  <c r="BF232"/>
  <c r="BF236"/>
  <c r="BF242"/>
  <c r="BF245"/>
  <c r="BF252"/>
  <c r="BF254"/>
  <c r="BF256"/>
  <c r="BF260"/>
  <c r="BF266"/>
  <c r="BF270"/>
  <c r="BF274"/>
  <c r="BF277"/>
  <c r="BF282"/>
  <c r="BF285"/>
  <c r="BF288"/>
  <c r="BF291"/>
  <c r="BF295"/>
  <c r="BF299"/>
  <c r="BF304"/>
  <c r="BF309"/>
  <c r="BF313"/>
  <c r="BF318"/>
  <c r="BF322"/>
  <c r="BF327"/>
  <c r="BF332"/>
  <c i="1" r="BB55"/>
  <c r="AV55"/>
  <c r="BD55"/>
  <c i="3" r="F37"/>
  <c i="1" r="BD56"/>
  <c r="BD54"/>
  <c r="W33"/>
  <c i="3" r="F35"/>
  <c i="1" r="BB56"/>
  <c r="BB54"/>
  <c r="W31"/>
  <c i="3" r="F33"/>
  <c i="1" r="AZ56"/>
  <c r="AZ54"/>
  <c r="W29"/>
  <c i="3" r="F36"/>
  <c i="1" r="BC56"/>
  <c r="BC54"/>
  <c r="W32"/>
  <c i="3" r="J33"/>
  <c i="1" r="AV56"/>
  <c i="2" l="1" r="P293"/>
  <c r="P97"/>
  <c i="1" r="AU55"/>
  <c i="2" r="T293"/>
  <c r="T109"/>
  <c r="T97"/>
  <c r="BK293"/>
  <c r="J293"/>
  <c r="J71"/>
  <c r="BK98"/>
  <c r="J98"/>
  <c r="J60"/>
  <c r="BK109"/>
  <c r="J109"/>
  <c r="J62"/>
  <c i="3" r="BK82"/>
  <c r="BK81"/>
  <c r="J81"/>
  <c i="2" r="BK97"/>
  <c r="J97"/>
  <c r="J30"/>
  <c i="1" r="AG55"/>
  <c r="AU54"/>
  <c i="2" r="F34"/>
  <c i="1" r="BA55"/>
  <c r="AX54"/>
  <c i="2" r="J34"/>
  <c i="1" r="AW55"/>
  <c r="AT55"/>
  <c r="AV54"/>
  <c r="AK29"/>
  <c i="3" r="J34"/>
  <c i="1" r="AW56"/>
  <c r="AT56"/>
  <c i="3" r="J30"/>
  <c i="1" r="AG56"/>
  <c r="AY54"/>
  <c i="3" r="F34"/>
  <c i="1" r="BA56"/>
  <c i="3" l="1" r="J59"/>
  <c r="J82"/>
  <c r="J60"/>
  <c i="1" r="AN55"/>
  <c i="3" r="J39"/>
  <c i="2" r="J59"/>
  <c r="J39"/>
  <c i="1" r="AG54"/>
  <c r="AK26"/>
  <c r="AN56"/>
  <c r="BA54"/>
  <c r="W30"/>
  <c l="1" r="AW54"/>
  <c r="AK30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<sst xmlns="http://schemas.openxmlformats.org/spreadsheetml/2006/main">
  <si>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</si>
  <si>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</si>
  <si>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</si>
  <si>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</si>
  <si>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</si>
  <si>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{20f26812-b782-479a-a460-bf9176abcbed}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</si>
  <si>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</si>
  <si>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</si>
  <si>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</si>
  <si>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</si>
  <si>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</si>
  <si>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</si>
  <si>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</si>
  <si>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</si>
  <si>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25/03/02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</si>
  <si>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</si>
  <si>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</si>
  <si>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Výměna střešní krytiny Volgogradská 2459/22, Volgogradská 2460/24, Ostrava Zábřeh</t>
  </si>
  <si>
    <t>KSO:</t>
  </si>
  <si>
    <t/>
  </si>
  <si>
    <t>CC-CZ:</t>
  </si>
  <si>
    <t>Místo:</t>
  </si>
  <si>
    <t>Ostrava Zábřeh</t>
  </si>
  <si>
    <t>Datum:</t>
  </si>
  <si>
    <t>11. 3. 2025</t>
  </si>
  <si>
    <t>Zadavatel:</t>
  </si>
  <si>
    <t>IČ:</t>
  </si>
  <si>
    <t>ÚMOB Jih, Horní 3, 700 30 Ostrava</t>
  </si>
  <si>
    <t>DIČ:</t>
  </si>
  <si>
    <t>Účastník:</t>
  </si>
  <si>
    <t>Vyplň údaj</t>
  </si>
  <si>
    <t>Projektant:</t>
  </si>
  <si>
    <t>Ateliér Idea Projekt, Strmá 12, 709 00 Ostrava</t>
  </si>
  <si>
    <t>True</t>
  </si>
  <si>
    <t>Zpracovatel:</t>
  </si>
  <si>
    <t>Ing. Petr Fraš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</si>
  <si>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</si>
  <si>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</si>
  <si>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</si>
  <si>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</si>
  <si>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</si>
  <si>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</si>
  <si>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</si>
  <si>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</si>
  <si>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</si>
  <si>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</si>
  <si>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</si>
  <si>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</si>
  <si>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</si>
  <si>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</si>
  <si>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</si>
  <si>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</si>
  <si>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</si>
  <si>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</si>
  <si>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</si>
  <si>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</si>
  <si>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</si>
  <si>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</si>
  <si>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</si>
  <si>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</si>
  <si>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</si>
  <si>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</si>
  <si>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</si>
  <si>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</si>
  <si>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</si>
  <si>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</si>
  <si>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</si>
  <si>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</si>
  <si>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</si>
  <si>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</si>
  <si>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</si>
  <si>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</si>
  <si>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</si>
  <si>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</si>
  <si>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</si>
  <si>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</si>
  <si>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</si>
  <si>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</si>
  <si>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</t>
  </si>
  <si>
    <t>STA</t>
  </si>
  <si>
    <t>1</t>
  </si>
  <si>
    <t>{5fc6dfdf-da11-4ad5-bd64-54c450da5c0c}</t>
  </si>
  <si>
    <t>02</t>
  </si>
  <si>
    <t>Investice</t>
  </si>
  <si>
    <t>{4493b3a0-28fe-47e7-ad08-57ce8de094b2}</t>
  </si>
  <si>
    <t>KRYCÍ LIST SOUPISU PRACÍ</t>
  </si>
  <si>
    <t>Objekt:</t>
  </si>
  <si>
    <t>01 - Oprava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</si>
  <si>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</si>
  <si>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</si>
  <si>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</si>
  <si>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</si>
  <si>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</si>
  <si>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</si>
  <si>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</si>
  <si>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</si>
  <si>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</si>
  <si>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</si>
  <si>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</si>
  <si>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</si>
  <si>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</si>
  <si>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</si>
  <si>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</si>
  <si>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</si>
  <si>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</si>
  <si>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</si>
  <si>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</si>
  <si>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</si>
  <si>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</si>
  <si>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</si>
  <si>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</si>
  <si>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</si>
  <si>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</si>
  <si>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</si>
  <si>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</si>
  <si>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</si>
  <si>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</si>
  <si>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</si>
  <si>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</si>
  <si>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</si>
  <si>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</si>
  <si>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</si>
  <si>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</si>
  <si>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</si>
  <si>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</si>
  <si>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</si>
  <si>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</si>
  <si>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</si>
  <si>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</si>
  <si>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997013153</t>
  </si>
  <si>
    <t>Vnitrostaveništní doprava suti a vybouraných hmot vodorovně do 50 m s naložením s omezením mechanizace pro budovy a haly výšky přes 9 do 12 m</t>
  </si>
  <si>
    <t>t</t>
  </si>
  <si>
    <t>CS ÚRS 2025 01</t>
  </si>
  <si>
    <t>4</t>
  </si>
  <si>
    <t>2</t>
  </si>
  <si>
    <t>175386169</t>
  </si>
  <si>
    <t>Online PSC</t>
  </si>
  <si>
    <t>https://podminky.urs.cz/item/CS_URS_2025_01/997013153</t>
  </si>
  <si>
    <t>997013501</t>
  </si>
  <si>
    <t>Odvoz suti a vybouraných hmot na skládku nebo meziskládku se složením, na vzdálenost do 1 km</t>
  </si>
  <si>
    <t>-720270247</t>
  </si>
  <si>
    <t>https://podminky.urs.cz/item/CS_URS_2025_01/997013501</t>
  </si>
  <si>
    <t>3</t>
  </si>
  <si>
    <t>997013509</t>
  </si>
  <si>
    <t>Odvoz suti a vybouraných hmot na skládku nebo meziskládku se složením, na vzdálenost Příplatek k ceně za každý další započatý 1 km přes 1 km</t>
  </si>
  <si>
    <t>-1810669067</t>
  </si>
  <si>
    <t>https://podminky.urs.cz/item/CS_URS_2025_01/997013509</t>
  </si>
  <si>
    <t>VV</t>
  </si>
  <si>
    <t>4,892*20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</si>
  <si>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</si>
  <si>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</si>
  <si>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-1506597894</t>
  </si>
  <si>
    <t>https://podminky.urs.cz/item/CS_URS_2025_01/997013631</t>
  </si>
  <si>
    <t>PSV</t>
  </si>
  <si>
    <t>Práce a dodávky PSV</t>
  </si>
  <si>
    <t>712</t>
  </si>
  <si>
    <t>Povlakové krytiny</t>
  </si>
  <si>
    <t>5</t>
  </si>
  <si>
    <t>712300845</t>
  </si>
  <si>
    <t>Ostatní práce při odstranění povlakové krytiny střech plochých do 10° doplňků ventilační hlavice</t>
  </si>
  <si>
    <t>kus</t>
  </si>
  <si>
    <t>16</t>
  </si>
  <si>
    <t>1062265351</t>
  </si>
  <si>
    <t>https://podminky.urs.cz/item/CS_URS_2025_01/712300845</t>
  </si>
  <si>
    <t>Větrání kanalizace</t>
  </si>
  <si>
    <t>6</t>
  </si>
  <si>
    <t>712300854</t>
  </si>
  <si>
    <t>Ostatní práce při odstranění povlakové krytiny střech plochých do 10° lišt poplastovaných</t>
  </si>
  <si>
    <t>m</t>
  </si>
  <si>
    <t>562081383</t>
  </si>
  <si>
    <t>https://podminky.urs.cz/item/CS_URS_2025_01/712300854</t>
  </si>
  <si>
    <t>Lišty rohové</t>
  </si>
  <si>
    <t>2*(37,08+37,08+11,78+11,78+10,98+10,98)</t>
  </si>
  <si>
    <t>2*(0,51+0,51+0,71+0,71)*6</t>
  </si>
  <si>
    <t>Součet</t>
  </si>
  <si>
    <t>7</t>
  </si>
  <si>
    <t>712311101</t>
  </si>
  <si>
    <t>Provedení povlakové krytiny střech plochých do 10° natěradly a tmely za studena nátěrem lakem penetračním nebo asfaltovým</t>
  </si>
  <si>
    <t>m2</t>
  </si>
  <si>
    <t>127053749</t>
  </si>
  <si>
    <t>https://podminky.urs.cz/item/CS_URS_2025_01/712311101</t>
  </si>
  <si>
    <t>Skladba S2</t>
  </si>
  <si>
    <t>0,6*(37,8+37,8+11,78+11,78+2*10,98)</t>
  </si>
  <si>
    <t>8</t>
  </si>
  <si>
    <t>M</t>
  </si>
  <si>
    <t>11163150</t>
  </si>
  <si>
    <t>lak penetrační asfaltový</t>
  </si>
  <si>
    <t>32</t>
  </si>
  <si>
    <t>1501437882</t>
  </si>
  <si>
    <t>72,672*0,00032 'Přepočtené koeficientem množství</t>
  </si>
  <si>
    <t>9</t>
  </si>
  <si>
    <t>712341559</t>
  </si>
  <si>
    <t>Provedení povlakové krytiny střech plochých do 10° pásy přitavením NAIP v plné ploše</t>
  </si>
  <si>
    <t>1081316959</t>
  </si>
  <si>
    <t>https://podminky.urs.cz/item/CS_URS_2025_01/712341559</t>
  </si>
  <si>
    <t>10</t>
  </si>
  <si>
    <t>62836110</t>
  </si>
  <si>
    <t>pás asfaltový natavitelný oxidovaný s vložkou z hliníkové fólie / hliníkové fólie s textilií, se spalitelnou PE folií nebo jemnozrnným minerálním posypem tl 4,0mm</t>
  </si>
  <si>
    <t>-404491919</t>
  </si>
  <si>
    <t>72,672*1,1655 'Přepočtené koeficientem množství</t>
  </si>
  <si>
    <t>11</t>
  </si>
  <si>
    <t>712362111</t>
  </si>
  <si>
    <t>Povlakové krytiny střech plochých s vakuově kotvenou izolací fólie volně položená s horkovzdušným přivařením spojů na vodorovné ploše tloušťky fólie 1,5 mm</t>
  </si>
  <si>
    <t>-1662597546</t>
  </si>
  <si>
    <t>https://podminky.urs.cz/item/CS_URS_2025_01/712362111</t>
  </si>
  <si>
    <t>Skladba S1</t>
  </si>
  <si>
    <t>37,08*11,78</t>
  </si>
  <si>
    <t>0,1*(0,51+0,51+0,71+0,71)*6</t>
  </si>
  <si>
    <t>438,266*1,15 'Přepočtené koeficientem množství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</si>
  <si>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</si>
  <si>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</si>
  <si>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-762603699</t>
  </si>
  <si>
    <t>https://podminky.urs.cz/item/CS_URS_2025_01/712363115</t>
  </si>
  <si>
    <t>Prostupy střešní rovinou - větrání</t>
  </si>
  <si>
    <t>13</t>
  </si>
  <si>
    <t>28342015</t>
  </si>
  <si>
    <t>manžeta těsnící pro prostupy hydroizolací z PVC uzavřená kruhová vnitřní průměr 200</t>
  </si>
  <si>
    <t>-1966583545</t>
  </si>
  <si>
    <t>14</t>
  </si>
  <si>
    <t>28342014</t>
  </si>
  <si>
    <t>manžeta těsnící pro prostupy hydroizolací z PVC uzavřená kruhová vnitřní průměr 120-180</t>
  </si>
  <si>
    <t>-365274831</t>
  </si>
  <si>
    <t>15</t>
  </si>
  <si>
    <t>712363353</t>
  </si>
  <si>
    <t>Povlakové krytiny střech plochých do 10° z tvarovaných poplastovaných lišt pro mPVC vnější koutová lišta rš 100 mm</t>
  </si>
  <si>
    <t>-791419473</t>
  </si>
  <si>
    <t>https://podminky.urs.cz/item/CS_URS_2025_01/712363353</t>
  </si>
  <si>
    <t>Kolem atiky</t>
  </si>
  <si>
    <t>97,8+11</t>
  </si>
  <si>
    <t>Komínky</t>
  </si>
  <si>
    <t>6*(0,51*2+0,71*2)+0,86*2+1,05*2</t>
  </si>
  <si>
    <t>712363357</t>
  </si>
  <si>
    <t>Povlakové krytiny střech plochých do 10° z tvarovaných poplastovaných lišt pro mPVC okapnice rš 250 mm</t>
  </si>
  <si>
    <t>1678611057</t>
  </si>
  <si>
    <t>https://podminky.urs.cz/item/CS_URS_2025_01/712363357</t>
  </si>
  <si>
    <t>K02</t>
  </si>
  <si>
    <t>17</t>
  </si>
  <si>
    <t>712363359</t>
  </si>
  <si>
    <t>Povlakové krytiny střech plochých do 10° z tvarovaných poplastovaných lišt pro mPVC závětrná lišta rš 300 mm</t>
  </si>
  <si>
    <t>-2033360861</t>
  </si>
  <si>
    <t>https://podminky.urs.cz/item/CS_URS_2025_01/712363359</t>
  </si>
  <si>
    <t>K01</t>
  </si>
  <si>
    <t>97,8</t>
  </si>
  <si>
    <t>18</t>
  </si>
  <si>
    <t>712363384</t>
  </si>
  <si>
    <t>Povlakové krytiny střech plochých do 10° z tvarovaných poplastovaných lišt ostatní atypická výroba profilů o větší rš</t>
  </si>
  <si>
    <t>-1508811523</t>
  </si>
  <si>
    <t>https://podminky.urs.cz/item/CS_URS_2025_01/712363384</t>
  </si>
  <si>
    <t>97,8*0,3</t>
  </si>
  <si>
    <t>11*0,4</t>
  </si>
  <si>
    <t>19</t>
  </si>
  <si>
    <t>712363805</t>
  </si>
  <si>
    <t>Odstranění povlakové krytiny střech plochých do 10° s mechanicky kotvenou izolací pro jakoukoli tloušťku izolace budovy výšky do 18 m, kotvené do betonu lehčeného</t>
  </si>
  <si>
    <t>-1955723894</t>
  </si>
  <si>
    <t>https://podminky.urs.cz/item/CS_URS_2025_01/712363805</t>
  </si>
  <si>
    <t>Demontáž stávající fólie</t>
  </si>
  <si>
    <t>0,15*(37,08+37,08+11,78+11,78)</t>
  </si>
  <si>
    <t>0,15*10,98*2</t>
  </si>
  <si>
    <t>0,2*(0,51+0,51+0,71+0,71)*6</t>
  </si>
  <si>
    <t>20</t>
  </si>
  <si>
    <t>712391171</t>
  </si>
  <si>
    <t>Provedení povlakové krytiny střech plochých do 10° -ostatní práce provedení vrstvy textilní podkladní</t>
  </si>
  <si>
    <t>1006728451</t>
  </si>
  <si>
    <t>https://podminky.urs.cz/item/CS_URS_2025_01/712391171</t>
  </si>
  <si>
    <t>69311033</t>
  </si>
  <si>
    <t>geotextilie tkaná separační, filtrační, výztužná PP pevnost v tahu 20kN/m</t>
  </si>
  <si>
    <t>1529715482</t>
  </si>
  <si>
    <t>438,266*1,155 'Přepočtené koeficientem množství</t>
  </si>
  <si>
    <t>22</t>
  </si>
  <si>
    <t>712392121</t>
  </si>
  <si>
    <t>Povlakové krytiny střech plochých s vakuově kotvenou izolací ostatní podtlakový ventil s tvarovkou</t>
  </si>
  <si>
    <t>-1679368942</t>
  </si>
  <si>
    <t>https://podminky.urs.cz/item/CS_URS_2025_01/712392121</t>
  </si>
  <si>
    <t>Podtlakový systém</t>
  </si>
  <si>
    <t xml:space="preserve">16 </t>
  </si>
  <si>
    <t>23</t>
  </si>
  <si>
    <t>712392183</t>
  </si>
  <si>
    <t>Povlakové krytiny střech plochých s vakuově kotvenou izolací ostatní děrovaný profil s pěnovým těsněním kotvený po obvodu konstrukcí</t>
  </si>
  <si>
    <t>-1240678101</t>
  </si>
  <si>
    <t>https://podminky.urs.cz/item/CS_URS_2025_01/712392183</t>
  </si>
  <si>
    <t>37,08*4+11,78*4+10,98*2</t>
  </si>
  <si>
    <t>24</t>
  </si>
  <si>
    <t>712392184</t>
  </si>
  <si>
    <t>Povlakové krytiny střech plochých s vakuově kotvenou izolací ostatní opracování kolem střešního vtoku</t>
  </si>
  <si>
    <t>2024634152</t>
  </si>
  <si>
    <t>https://podminky.urs.cz/item/CS_URS_2025_01/712392184</t>
  </si>
  <si>
    <t>25</t>
  </si>
  <si>
    <t>712R01</t>
  </si>
  <si>
    <t xml:space="preserve">Odstranění vrstvy geotextilie střech plochých do 10° </t>
  </si>
  <si>
    <t>Vlastní</t>
  </si>
  <si>
    <t>1081607483</t>
  </si>
  <si>
    <t>Podkldní geotextilie</t>
  </si>
  <si>
    <t>26</t>
  </si>
  <si>
    <t>998712102</t>
  </si>
  <si>
    <t>Přesun hmot pro povlakové krytiny stanovený z hmotnosti přesunovaného materiálu vodorovná dopravní vzdálenost do 50 m základní v objektech výšky přes 6 do 12 m</t>
  </si>
  <si>
    <t>254542056</t>
  </si>
  <si>
    <t>https://podminky.urs.cz/item/CS_URS_2025_01/998712102</t>
  </si>
  <si>
    <t>713</t>
  </si>
  <si>
    <t>Izolace tepelné</t>
  </si>
  <si>
    <t>27</t>
  </si>
  <si>
    <t>713140821</t>
  </si>
  <si>
    <t>Odstranění tepelné izolace střech plochých z rohoží, pásů, dílců, desek, bloků nadstřešních izolací volně položených z polystyrenu suchého, tloušťka izolace do 100 mm</t>
  </si>
  <si>
    <t>-260109252</t>
  </si>
  <si>
    <t>https://podminky.urs.cz/item/CS_URS_2025_01/713140821</t>
  </si>
  <si>
    <t>Atika</t>
  </si>
  <si>
    <t>0,4*(37,08+37,08+11,78+11,78)</t>
  </si>
  <si>
    <t>0,57*10,98</t>
  </si>
  <si>
    <t>721</t>
  </si>
  <si>
    <t>Zdravotechnika - vnitřní kanalizace</t>
  </si>
  <si>
    <t>28</t>
  </si>
  <si>
    <t>713190833</t>
  </si>
  <si>
    <t>Odstranění tepelné izolace běžných stavebních konstrukcí - vrstvy, doplňky a konstrukční součásti dilatační vrstvy prostupů vpustí, komínků, antén</t>
  </si>
  <si>
    <t>1046624348</t>
  </si>
  <si>
    <t>https://podminky.urs.cz/item/CS_URS_2025_01/713190833</t>
  </si>
  <si>
    <t>Větrání v ploše střechy</t>
  </si>
  <si>
    <t>90</t>
  </si>
  <si>
    <t>29</t>
  </si>
  <si>
    <t>721210822</t>
  </si>
  <si>
    <t>Demontáž kanalizačního příslušenství střešních vtoků DN 100</t>
  </si>
  <si>
    <t>1508239604</t>
  </si>
  <si>
    <t>https://podminky.urs.cz/item/CS_URS_2025_01/721210822</t>
  </si>
  <si>
    <t>Stávající střešní vpusti</t>
  </si>
  <si>
    <t>30</t>
  </si>
  <si>
    <t>721233102</t>
  </si>
  <si>
    <t>Střešní vtoky (vpusti) polypropylenové (PP) pro ploché střechy s odtokem svislým standardní asfaltová manžeta nebo PVC příruba DN 110 dvoustupňový</t>
  </si>
  <si>
    <t>-1363990232</t>
  </si>
  <si>
    <t>https://podminky.urs.cz/item/CS_URS_2025_01/721233102</t>
  </si>
  <si>
    <t>K03</t>
  </si>
  <si>
    <t>31</t>
  </si>
  <si>
    <t>998721102</t>
  </si>
  <si>
    <t>Přesun hmot pro vnitřní kanalizaci stanovený z hmotnosti přesunovaného materiálu vodorovná dopravní vzdálenost do 50 m základní v objektech výšky přes 6 do 12 m</t>
  </si>
  <si>
    <t>1724375387</t>
  </si>
  <si>
    <t>https://podminky.urs.cz/item/CS_URS_2025_01/998721102</t>
  </si>
  <si>
    <t>741</t>
  </si>
  <si>
    <t>Elektroinstalace - silnoproud</t>
  </si>
  <si>
    <t>741R01</t>
  </si>
  <si>
    <t>Úprava bleskosvodu:_x000d_
Demontáž stávajího vedení na konzolách dl. 150 m_x000d_
Demontáž konzol_x000d_
Montáž nového vedení dl. 150 m_x000d_
Dodávka a osazení podpěr vedení - fixace přířezem z fólie ke střeše_x000d_
Revize</t>
  </si>
  <si>
    <t>soub</t>
  </si>
  <si>
    <t>-744056167</t>
  </si>
  <si>
    <t>762</t>
  </si>
  <si>
    <t>Konstrukce tesařské</t>
  </si>
  <si>
    <t>33</t>
  </si>
  <si>
    <t>762361333</t>
  </si>
  <si>
    <t>Konstrukční vrstva pod klempířské prvky pro oplechování horních ploch zdí a nadezdívek (atik) z vodovzdorné překližky šroubovaných do podkladu, tloušťky desky 24 mm</t>
  </si>
  <si>
    <t>-1953377623</t>
  </si>
  <si>
    <t>https://podminky.urs.cz/item/CS_URS_2025_01/762361333</t>
  </si>
  <si>
    <t>Skladba S02</t>
  </si>
  <si>
    <t>0,4*(37,08+37,08+11,78+11,78+2*10,98)</t>
  </si>
  <si>
    <t>34</t>
  </si>
  <si>
    <t>762431828</t>
  </si>
  <si>
    <t>Demontáž obložení stěn z dřevoštěpkových desek šroubovaných na pero a drážku, tloušťka desky přes 15 mm_x000d_
OSB desky pod oplechování</t>
  </si>
  <si>
    <t>-1726577109</t>
  </si>
  <si>
    <t>https://podminky.urs.cz/item/CS_URS_2025_01/762431828</t>
  </si>
  <si>
    <t>Nosná konstrukce oplechování atiky</t>
  </si>
  <si>
    <t>35</t>
  </si>
  <si>
    <t>998762102</t>
  </si>
  <si>
    <t>Přesun hmot pro konstrukce tesařské stanovený z hmotnosti přesunovaného materiálu vodorovná dopravní vzdálenost do 50 m základní v objektech výšky přes 6 do 12 m</t>
  </si>
  <si>
    <t>-1890524530</t>
  </si>
  <si>
    <t>https://podminky.urs.cz/item/CS_URS_2025_01/998762102</t>
  </si>
  <si>
    <t>764</t>
  </si>
  <si>
    <t>Konstrukce klempířské</t>
  </si>
  <si>
    <t>36</t>
  </si>
  <si>
    <t>713191321</t>
  </si>
  <si>
    <t>Montáž tepelné izolace stavebních konstrukcí - doplňky a konstrukční součásti střech plochých osazení odvětrávacích komínků</t>
  </si>
  <si>
    <t>227057315</t>
  </si>
  <si>
    <t>https://podminky.urs.cz/item/CS_URS_2025_01/713191321</t>
  </si>
  <si>
    <t>K05</t>
  </si>
  <si>
    <t>K04</t>
  </si>
  <si>
    <t>37</t>
  </si>
  <si>
    <t>28342055</t>
  </si>
  <si>
    <t>komínek střešní odvětrávací s integrovanou manžetou z PVC DN 150</t>
  </si>
  <si>
    <t>-2035669688</t>
  </si>
  <si>
    <t>38</t>
  </si>
  <si>
    <t>28342068</t>
  </si>
  <si>
    <t>prostup pro kabely s integrovanou manžetou z PVC DN 125</t>
  </si>
  <si>
    <t>353342328</t>
  </si>
  <si>
    <t>39</t>
  </si>
  <si>
    <t>764002825</t>
  </si>
  <si>
    <t>Demontáž klempířských konstrukcí ventilační turbíny do suti</t>
  </si>
  <si>
    <t>-963797366</t>
  </si>
  <si>
    <t>https://podminky.urs.cz/item/CS_URS_2025_01/764002825</t>
  </si>
  <si>
    <t>Větrací turbíny</t>
  </si>
  <si>
    <t>40</t>
  </si>
  <si>
    <t>764002841</t>
  </si>
  <si>
    <t>Demontáž klempířských konstrukcí oplechování horních ploch zdí a nadezdívek do suti</t>
  </si>
  <si>
    <t>-1783540540</t>
  </si>
  <si>
    <t>https://podminky.urs.cz/item/CS_URS_2025_01/764002841</t>
  </si>
  <si>
    <t>Oplechování atiky</t>
  </si>
  <si>
    <t>37,08+37,08+11,78+11,78</t>
  </si>
  <si>
    <t>10,98</t>
  </si>
  <si>
    <t>41</t>
  </si>
  <si>
    <t>764002881</t>
  </si>
  <si>
    <t>Demontáž klempířských konstrukcí lemování střešních prostupů do suti</t>
  </si>
  <si>
    <t>143753281</t>
  </si>
  <si>
    <t>https://podminky.urs.cz/item/CS_URS_2025_01/764002881</t>
  </si>
  <si>
    <t>Lemování prostupů ventilace</t>
  </si>
  <si>
    <t>42</t>
  </si>
  <si>
    <t>764326431</t>
  </si>
  <si>
    <t>Ventilační turbína z hliníkového plechu s lemováním na střechách s krytinou prejzovou nebo vlnitou, průměru do 300 mm</t>
  </si>
  <si>
    <t>-1863247833</t>
  </si>
  <si>
    <t>https://podminky.urs.cz/item/CS_URS_2025_01/764326431</t>
  </si>
  <si>
    <t>K06</t>
  </si>
  <si>
    <t>43</t>
  </si>
  <si>
    <t>998764102</t>
  </si>
  <si>
    <t>Přesun hmot pro konstrukce klempířské stanovený z hmotnosti přesunovaného materiálu vodorovná dopravní vzdálenost do 50 m základní v objektech výšky přes 6 do 12 m</t>
  </si>
  <si>
    <t>-1745557666</t>
  </si>
  <si>
    <t>https://podminky.urs.cz/item/CS_URS_2025_01/998764102</t>
  </si>
  <si>
    <t>765</t>
  </si>
  <si>
    <t>Krytina skládaná</t>
  </si>
  <si>
    <t>44</t>
  </si>
  <si>
    <t>765192811</t>
  </si>
  <si>
    <t>Demontáž střešního výlezu jakékoliv plochy</t>
  </si>
  <si>
    <t>-1577656492</t>
  </si>
  <si>
    <t>https://podminky.urs.cz/item/CS_URS_2025_01/765192811</t>
  </si>
  <si>
    <t>Střešní výlez demontáž</t>
  </si>
  <si>
    <t>767</t>
  </si>
  <si>
    <t>Konstrukce zámečnické</t>
  </si>
  <si>
    <t>45</t>
  </si>
  <si>
    <t>767R01</t>
  </si>
  <si>
    <t>Demontáž stávajícího anténního stožáru_x000d_
Po provedení opravy zpětná montáž_x000d_
Včetně zajištění provozu STA během opravy_x000d_
Včetně základního a krycího nátěru</t>
  </si>
  <si>
    <t>272380103</t>
  </si>
  <si>
    <t>B6</t>
  </si>
  <si>
    <t>46</t>
  </si>
  <si>
    <t>767R02</t>
  </si>
  <si>
    <t>Demontáž stávajícího anténního stožáru</t>
  </si>
  <si>
    <t>1285975787</t>
  </si>
  <si>
    <t>B7</t>
  </si>
  <si>
    <t>47</t>
  </si>
  <si>
    <t>767R03</t>
  </si>
  <si>
    <t>Dodávka a montáž střešního výlezu, dle specifikace Z7_x000d_
Včetně napojení na střešní krytinu</t>
  </si>
  <si>
    <t>-1517991096</t>
  </si>
  <si>
    <t>K7</t>
  </si>
  <si>
    <t>48</t>
  </si>
  <si>
    <t>998767102</t>
  </si>
  <si>
    <t>Přesun hmot pro zámečnické konstrukce stanovený z hmotnosti přesunovaného materiálu vodorovná dopravní vzdálenost do 50 m základní v objektech výšky přes 6 do 12 m</t>
  </si>
  <si>
    <t>706619113</t>
  </si>
  <si>
    <t>https://podminky.urs.cz/item/CS_URS_2025_01/998767102</t>
  </si>
  <si>
    <t>VRN</t>
  </si>
  <si>
    <t>VRN1</t>
  </si>
  <si>
    <t>Průzkumné, geodetické a projektové práce</t>
  </si>
  <si>
    <t>49</t>
  </si>
  <si>
    <t>013244000</t>
  </si>
  <si>
    <t>Dokumentace pro provádění stavby</t>
  </si>
  <si>
    <t>kpl.</t>
  </si>
  <si>
    <t>1024</t>
  </si>
  <si>
    <t>428652106</t>
  </si>
  <si>
    <t>https://podminky.urs.cz/item/CS_URS_2025_01/013244000</t>
  </si>
  <si>
    <t>P</t>
  </si>
  <si>
    <t>Poznámka k položce:_x000d_
V jednotkové ceně zahrnuty náklady na vypracování :_x000d_
Prováděcí / dílenské dokumentace pro provedení stavby vč. potřebných detailů_x000d_
VEŠKERÉ FORMY A PŘEDÁNÍ SE ŘÍDÍ PODMÍNKAMI ZADÁVACÍ DOKUMENTACE STAVBY</t>
  </si>
  <si>
    <t>50</t>
  </si>
  <si>
    <t>013254000</t>
  </si>
  <si>
    <t>Dokumentace skutečného provedení stavby</t>
  </si>
  <si>
    <t>-1170457935</t>
  </si>
  <si>
    <t>https://podminky.urs.cz/item/CS_URS_2025_01/013254000</t>
  </si>
  <si>
    <t>Poznámka k položce:_x000d_
VEŠKERÉ FORMY A PŘEDÁNÍ SE ŘÍDÍ PODMÍNKAMI ZADÁVACÍ DOKUMENTACE STAVBY</t>
  </si>
  <si>
    <t>VRN2</t>
  </si>
  <si>
    <t>Příprava staveniště</t>
  </si>
  <si>
    <t>51</t>
  </si>
  <si>
    <t>020001000</t>
  </si>
  <si>
    <t>1600112103</t>
  </si>
  <si>
    <t>https://podminky.urs.cz/item/CS_URS_2025_01/020001000</t>
  </si>
  <si>
    <t xml:space="preserve"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</si>
  <si>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</si>
  <si>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</si>
  <si>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52</t>
  </si>
  <si>
    <t>030001000</t>
  </si>
  <si>
    <t>-236677869</t>
  </si>
  <si>
    <t>https://podminky.urs.cz/item/CS_URS_2025_01/030001000</t>
  </si>
  <si>
    <t xml:space="preserve">Poznámka k položce:_x000d_
-kancelářské/skladovací/sociální objekty, oplocení stavby, ostraha staveniště, kompletní vnitrostaveništní rozvody všech potřebných energií vč. jejich poplatků, zajištění podružných měření spotřeby_x000d_
</t>
  </si>
  <si>
    <t>53</t>
  </si>
  <si>
    <t>039002000</t>
  </si>
  <si>
    <t>Zrušení zařízení staveniště</t>
  </si>
  <si>
    <t>424828677</t>
  </si>
  <si>
    <t>https://podminky.urs.cz/item/CS_URS_2025_01/039002000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</si>
  <si>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</si>
  <si>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</si>
  <si>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</si>
  <si>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54</t>
  </si>
  <si>
    <t>043103000</t>
  </si>
  <si>
    <t>Zkoušky bez rozlišení</t>
  </si>
  <si>
    <t>731717176</t>
  </si>
  <si>
    <t>https://podminky.urs.cz/item/CS_URS_2025_01/043103000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</si>
  <si>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</si>
  <si>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55</t>
  </si>
  <si>
    <t>045002000</t>
  </si>
  <si>
    <t>Kompletační a koordinační činnost</t>
  </si>
  <si>
    <t>-1086555848</t>
  </si>
  <si>
    <t>https://podminky.urs.cz/item/CS_URS_2025_01/045002000</t>
  </si>
  <si>
    <t>Poznámka k položce:_x000d_
-příprava předávací dokumentace dle ZD_x000d_
-ostatní kompletační činnost</t>
  </si>
  <si>
    <t>VRN7</t>
  </si>
  <si>
    <t>Provozní vlivy</t>
  </si>
  <si>
    <t>56</t>
  </si>
  <si>
    <t>071103000</t>
  </si>
  <si>
    <t>Provoz investora</t>
  </si>
  <si>
    <t>-2023932422</t>
  </si>
  <si>
    <t>https://podminky.urs.cz/item/CS_URS_2025_01/071103000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</si>
  <si>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</si>
  <si>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</si>
  <si>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</si>
  <si>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57</t>
  </si>
  <si>
    <t>090001000</t>
  </si>
  <si>
    <t>-644528367</t>
  </si>
  <si>
    <t>https://podminky.urs.cz/item/CS_URS_2025_01/090001000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</si>
  <si>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</si>
  <si>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02 - Investice</t>
  </si>
  <si>
    <t>713141138</t>
  </si>
  <si>
    <t>Montáž tepelné izolace střech plochých rohožemi, pásy, deskami, dílci, bloky (izolační materiál ve specifikaci) přilepenými za studena dvouvrstvá nízkoexpanzní (PUR) pěnou</t>
  </si>
  <si>
    <t>-754204956</t>
  </si>
  <si>
    <t>https://podminky.urs.cz/item/CS_URS_2025_01/713141138</t>
  </si>
  <si>
    <t>28375914</t>
  </si>
  <si>
    <t>deska EPS 150 pro konstrukce s vysokým zatížením λ=0,035 tl 100mm</t>
  </si>
  <si>
    <t>-1045793844</t>
  </si>
  <si>
    <t>436,802*1,05 'Přepočtené koeficientem množství</t>
  </si>
  <si>
    <t>713141391</t>
  </si>
  <si>
    <t>Montáž tepelné izolace střech plochých na konstrukce stěn převyšující úroveň střechy např. atiky, prostupy střešní krytinou do výšky 1 000 mm přilepenými za studena zplna</t>
  </si>
  <si>
    <t>1983238706</t>
  </si>
  <si>
    <t>https://podminky.urs.cz/item/CS_URS_2025_01/713141391</t>
  </si>
  <si>
    <t>0,3*(37,08+37,08+11,78+11,78+2*10,98)</t>
  </si>
  <si>
    <t>28376422</t>
  </si>
  <si>
    <t>deska XPS hrana polodrážková a hladký povrch 300kPA λ=0,035 tl 100mm_x000d_
zbroušení do spádu</t>
  </si>
  <si>
    <t>1891169932</t>
  </si>
  <si>
    <t>35,904</t>
  </si>
  <si>
    <t>35,904*1,1 'Přepočtené koeficientem množství</t>
  </si>
  <si>
    <t>998713102</t>
  </si>
  <si>
    <t>Přesun hmot pro izolace tepelné stanovený z hmotnosti přesunovaného materiálu vodorovná dopravní vzdálenost do 50 m s užitím mechanizace v objektech výšky přes 6 m do 12 m</t>
  </si>
  <si>
    <t>-1091128926</t>
  </si>
  <si>
    <t>https://podminky.urs.cz/item/CS_URS_2025_01/998713102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</si>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</sst>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153" TargetMode="External" /><Relationship Id="rId2" Type="http://schemas.openxmlformats.org/officeDocument/2006/relationships/hyperlink" Target="https://podminky.urs.cz/item/CS_URS_2025_01/997013501" TargetMode="External" /><Relationship Id="rId3" Type="http://schemas.openxmlformats.org/officeDocument/2006/relationships/hyperlink" Target="https://podminky.urs.cz/item/CS_URS_2025_01/997013509" TargetMode="External" /><Relationship Id="rId4" Type="http://schemas.openxmlformats.org/officeDocument/2006/relationships/hyperlink" Target="https://podminky.urs.cz/item/CS_URS_2025_01/997013631" TargetMode="External" /><Relationship Id="rId5" Type="http://schemas.openxmlformats.org/officeDocument/2006/relationships/hyperlink" Target="https://podminky.urs.cz/item/CS_URS_2025_01/712300845" TargetMode="External" /><Relationship Id="rId6" Type="http://schemas.openxmlformats.org/officeDocument/2006/relationships/hyperlink" Target="https://podminky.urs.cz/item/CS_URS_2025_01/712300854" TargetMode="External" /><Relationship Id="rId7" Type="http://schemas.openxmlformats.org/officeDocument/2006/relationships/hyperlink" Target="https://podminky.urs.cz/item/CS_URS_2025_01/712311101" TargetMode="External" /><Relationship Id="rId8" Type="http://schemas.openxmlformats.org/officeDocument/2006/relationships/hyperlink" Target="https://podminky.urs.cz/item/CS_URS_2025_01/712341559" TargetMode="External" /><Relationship Id="rId9" Type="http://schemas.openxmlformats.org/officeDocument/2006/relationships/hyperlink" Target="https://podminky.urs.cz/item/CS_URS_2025_01/712362111" TargetMode="External" /><Relationship Id="rId10" Type="http://schemas.openxmlformats.org/officeDocument/2006/relationships/hyperlink" Target="https://podminky.urs.cz/item/CS_URS_2025_01/712363115" TargetMode="External" /><Relationship Id="rId11" Type="http://schemas.openxmlformats.org/officeDocument/2006/relationships/hyperlink" Target="https://podminky.urs.cz/item/CS_URS_2025_01/712363353" TargetMode="External" /><Relationship Id="rId12" Type="http://schemas.openxmlformats.org/officeDocument/2006/relationships/hyperlink" Target="https://podminky.urs.cz/item/CS_URS_2025_01/712363357" TargetMode="External" /><Relationship Id="rId13" Type="http://schemas.openxmlformats.org/officeDocument/2006/relationships/hyperlink" Target="https://podminky.urs.cz/item/CS_URS_2025_01/712363359" TargetMode="External" /><Relationship Id="rId14" Type="http://schemas.openxmlformats.org/officeDocument/2006/relationships/hyperlink" Target="https://podminky.urs.cz/item/CS_URS_2025_01/712363384" TargetMode="External" /><Relationship Id="rId15" Type="http://schemas.openxmlformats.org/officeDocument/2006/relationships/hyperlink" Target="https://podminky.urs.cz/item/CS_URS_2025_01/712363805" TargetMode="External" /><Relationship Id="rId16" Type="http://schemas.openxmlformats.org/officeDocument/2006/relationships/hyperlink" Target="https://podminky.urs.cz/item/CS_URS_2025_01/712391171" TargetMode="External" /><Relationship Id="rId17" Type="http://schemas.openxmlformats.org/officeDocument/2006/relationships/hyperlink" Target="https://podminky.urs.cz/item/CS_URS_2025_01/712392121" TargetMode="External" /><Relationship Id="rId18" Type="http://schemas.openxmlformats.org/officeDocument/2006/relationships/hyperlink" Target="https://podminky.urs.cz/item/CS_URS_2025_01/712392183" TargetMode="External" /><Relationship Id="rId19" Type="http://schemas.openxmlformats.org/officeDocument/2006/relationships/hyperlink" Target="https://podminky.urs.cz/item/CS_URS_2025_01/712392184" TargetMode="External" /><Relationship Id="rId20" Type="http://schemas.openxmlformats.org/officeDocument/2006/relationships/hyperlink" Target="https://podminky.urs.cz/item/CS_URS_2025_01/998712102" TargetMode="External" /><Relationship Id="rId21" Type="http://schemas.openxmlformats.org/officeDocument/2006/relationships/hyperlink" Target="https://podminky.urs.cz/item/CS_URS_2025_01/713140821" TargetMode="External" /><Relationship Id="rId22" Type="http://schemas.openxmlformats.org/officeDocument/2006/relationships/hyperlink" Target="https://podminky.urs.cz/item/CS_URS_2025_01/713190833" TargetMode="External" /><Relationship Id="rId23" Type="http://schemas.openxmlformats.org/officeDocument/2006/relationships/hyperlink" Target="https://podminky.urs.cz/item/CS_URS_2025_01/721210822" TargetMode="External" /><Relationship Id="rId24" Type="http://schemas.openxmlformats.org/officeDocument/2006/relationships/hyperlink" Target="https://podminky.urs.cz/item/CS_URS_2025_01/721233102" TargetMode="External" /><Relationship Id="rId25" Type="http://schemas.openxmlformats.org/officeDocument/2006/relationships/hyperlink" Target="https://podminky.urs.cz/item/CS_URS_2025_01/998721102" TargetMode="External" /><Relationship Id="rId26" Type="http://schemas.openxmlformats.org/officeDocument/2006/relationships/hyperlink" Target="https://podminky.urs.cz/item/CS_URS_2025_01/762361333" TargetMode="External" /><Relationship Id="rId27" Type="http://schemas.openxmlformats.org/officeDocument/2006/relationships/hyperlink" Target="https://podminky.urs.cz/item/CS_URS_2025_01/762431828" TargetMode="External" /><Relationship Id="rId28" Type="http://schemas.openxmlformats.org/officeDocument/2006/relationships/hyperlink" Target="https://podminky.urs.cz/item/CS_URS_2025_01/998762102" TargetMode="External" /><Relationship Id="rId29" Type="http://schemas.openxmlformats.org/officeDocument/2006/relationships/hyperlink" Target="https://podminky.urs.cz/item/CS_URS_2025_01/713191321" TargetMode="External" /><Relationship Id="rId30" Type="http://schemas.openxmlformats.org/officeDocument/2006/relationships/hyperlink" Target="https://podminky.urs.cz/item/CS_URS_2025_01/764002825" TargetMode="External" /><Relationship Id="rId31" Type="http://schemas.openxmlformats.org/officeDocument/2006/relationships/hyperlink" Target="https://podminky.urs.cz/item/CS_URS_2025_01/764002841" TargetMode="External" /><Relationship Id="rId32" Type="http://schemas.openxmlformats.org/officeDocument/2006/relationships/hyperlink" Target="https://podminky.urs.cz/item/CS_URS_2025_01/764002881" TargetMode="External" /><Relationship Id="rId33" Type="http://schemas.openxmlformats.org/officeDocument/2006/relationships/hyperlink" Target="https://podminky.urs.cz/item/CS_URS_2025_01/764326431" TargetMode="External" /><Relationship Id="rId34" Type="http://schemas.openxmlformats.org/officeDocument/2006/relationships/hyperlink" Target="https://podminky.urs.cz/item/CS_URS_2025_01/998764102" TargetMode="External" /><Relationship Id="rId35" Type="http://schemas.openxmlformats.org/officeDocument/2006/relationships/hyperlink" Target="https://podminky.urs.cz/item/CS_URS_2025_01/765192811" TargetMode="External" /><Relationship Id="rId36" Type="http://schemas.openxmlformats.org/officeDocument/2006/relationships/hyperlink" Target="https://podminky.urs.cz/item/CS_URS_2025_01/998767102" TargetMode="External" /><Relationship Id="rId37" Type="http://schemas.openxmlformats.org/officeDocument/2006/relationships/hyperlink" Target="https://podminky.urs.cz/item/CS_URS_2025_01/013244000" TargetMode="External" /><Relationship Id="rId38" Type="http://schemas.openxmlformats.org/officeDocument/2006/relationships/hyperlink" Target="https://podminky.urs.cz/item/CS_URS_2025_01/013254000" TargetMode="External" /><Relationship Id="rId39" Type="http://schemas.openxmlformats.org/officeDocument/2006/relationships/hyperlink" Target="https://podminky.urs.cz/item/CS_URS_2025_01/020001000" TargetMode="External" /><Relationship Id="rId40" Type="http://schemas.openxmlformats.org/officeDocument/2006/relationships/hyperlink" Target="https://podminky.urs.cz/item/CS_URS_2025_01/030001000" TargetMode="External" /><Relationship Id="rId41" Type="http://schemas.openxmlformats.org/officeDocument/2006/relationships/hyperlink" Target="https://podminky.urs.cz/item/CS_URS_2025_01/039002000" TargetMode="External" /><Relationship Id="rId42" Type="http://schemas.openxmlformats.org/officeDocument/2006/relationships/hyperlink" Target="https://podminky.urs.cz/item/CS_URS_2025_01/043103000" TargetMode="External" /><Relationship Id="rId43" Type="http://schemas.openxmlformats.org/officeDocument/2006/relationships/hyperlink" Target="https://podminky.urs.cz/item/CS_URS_2025_01/045002000" TargetMode="External" /><Relationship Id="rId44" Type="http://schemas.openxmlformats.org/officeDocument/2006/relationships/hyperlink" Target="https://podminky.urs.cz/item/CS_URS_2025_01/071103000" TargetMode="External" /><Relationship Id="rId45" Type="http://schemas.openxmlformats.org/officeDocument/2006/relationships/hyperlink" Target="https://podminky.urs.cz/item/CS_URS_2025_01/090001000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13141138" TargetMode="External" /><Relationship Id="rId2" Type="http://schemas.openxmlformats.org/officeDocument/2006/relationships/hyperlink" Target="https://podminky.urs.cz/item/CS_URS_2025_01/713141391" TargetMode="External" /><Relationship Id="rId3" Type="http://schemas.openxmlformats.org/officeDocument/2006/relationships/hyperlink" Target="https://podminky.urs.cz/item/CS_URS_2025_01/998713102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25/03/02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střešní krytiny Volgogradská 2459/22, Volgogradská 2460/24, Ostrava Zábřeh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Ostrava Zábřeh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ÚMOB Jih, Horní 3, 700 30 Ostrava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Ateliér Idea Projekt, Strmá 12, 709 00 Ostrava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Petr Fraš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Oprava'!J30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Oprava'!P97</f>
        <v>0</v>
      </c>
      <c r="AV55" s="122">
        <f>'01 - Oprava'!J33</f>
        <v>0</v>
      </c>
      <c r="AW55" s="122">
        <f>'01 - Oprava'!J34</f>
        <v>0</v>
      </c>
      <c r="AX55" s="122">
        <f>'01 - Oprava'!J35</f>
        <v>0</v>
      </c>
      <c r="AY55" s="122">
        <f>'01 - Oprava'!J36</f>
        <v>0</v>
      </c>
      <c r="AZ55" s="122">
        <f>'01 - Oprava'!F33</f>
        <v>0</v>
      </c>
      <c r="BA55" s="122">
        <f>'01 - Oprava'!F34</f>
        <v>0</v>
      </c>
      <c r="BB55" s="122">
        <f>'01 - Oprava'!F35</f>
        <v>0</v>
      </c>
      <c r="BC55" s="122">
        <f>'01 - Oprava'!F36</f>
        <v>0</v>
      </c>
      <c r="BD55" s="124">
        <f>'01 - Oprava'!F37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76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Investice'!J30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'02 - Investice'!P81</f>
        <v>0</v>
      </c>
      <c r="AV56" s="127">
        <f>'02 - Investice'!J33</f>
        <v>0</v>
      </c>
      <c r="AW56" s="127">
        <f>'02 - Investice'!J34</f>
        <v>0</v>
      </c>
      <c r="AX56" s="127">
        <f>'02 - Investice'!J35</f>
        <v>0</v>
      </c>
      <c r="AY56" s="127">
        <f>'02 - Investice'!J36</f>
        <v>0</v>
      </c>
      <c r="AZ56" s="127">
        <f>'02 - Investice'!F33</f>
        <v>0</v>
      </c>
      <c r="BA56" s="127">
        <f>'02 - Investice'!F34</f>
        <v>0</v>
      </c>
      <c r="BB56" s="127">
        <f>'02 - Investice'!F35</f>
        <v>0</v>
      </c>
      <c r="BC56" s="127">
        <f>'02 - Investice'!F36</f>
        <v>0</v>
      </c>
      <c r="BD56" s="129">
        <f>'02 - Investice'!F37</f>
        <v>0</v>
      </c>
      <c r="BE56" s="7"/>
      <c r="BT56" s="125" t="s">
        <v>80</v>
      </c>
      <c r="BV56" s="125" t="s">
        <v>74</v>
      </c>
      <c r="BW56" s="125" t="s">
        <v>84</v>
      </c>
      <c r="BX56" s="125" t="s">
        <v>5</v>
      </c>
      <c r="CL56" s="125" t="s">
        <v>19</v>
      </c>
      <c r="CM56" s="125" t="s">
        <v>80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wVLlQW0S5DKgbPeNNQwYc/BrCiE3TStBVbypha7jIrboq0Qa0LfyDm4yyUAtf+rnUvicdSWH/IVmJx25Xn15tA==" hashValue="D4D/5Oo3APLVMG64ca4iHbYtydibSL0guUzi5hlAQby+0s8FnCVGrqWCe1tHux/84/r0limeicy6HeKCF4cJm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Oprava'!C2" display="/"/>
    <hyperlink ref="A56" location="'02 - Invest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Výměna střešní krytiny Volgogradská 2459/22, Volgogradská 2460/24, Ostrava Zábřeh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ROUND((SUM(BE97:BE335)),  2)</f>
        <v>0</v>
      </c>
      <c r="G33" s="40"/>
      <c r="H33" s="40"/>
      <c r="I33" s="150">
        <v>0.20999999999999999</v>
      </c>
      <c r="J33" s="149">
        <f>ROUND(((SUM(BE97:BE335))*I33),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ROUND((SUM(BF97:BF335)),  2)</f>
        <v>0</v>
      </c>
      <c r="G34" s="40"/>
      <c r="H34" s="40"/>
      <c r="I34" s="150">
        <v>0.12</v>
      </c>
      <c r="J34" s="149">
        <f>ROUND(((SUM(BF97:BF335))*I34),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ROUND((SUM(BG97:BG335)),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ROUND((SUM(BH97:BH335)),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ROUND((SUM(BI97:BI335)),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Výměna střešní krytiny Volgogradská 2459/22, Volgogradská 2460/24, Ostrava Zábřeh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Oprava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Zábřeh</v>
      </c>
      <c r="G52" s="42"/>
      <c r="H52" s="42"/>
      <c r="I52" s="34" t="s">
        <v>23</v>
      </c>
      <c r="J52" s="74" t="str">
        <f>IF(J12="","",J12)</f>
        <v>11. 3. 2025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ÚMOB Jih, Horní 3, 700 30 Ostrava</v>
      </c>
      <c r="G54" s="42"/>
      <c r="H54" s="42"/>
      <c r="I54" s="34" t="s">
        <v>31</v>
      </c>
      <c r="J54" s="38" t="str">
        <f>E21</f>
        <v>Ateliér Idea Projekt, Strmá 12, 709 00 Ostrava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89</v>
      </c>
      <c r="D57" s="164"/>
      <c r="E57" s="164"/>
      <c r="F57" s="164"/>
      <c r="G57" s="164"/>
      <c r="H57" s="164"/>
      <c r="I57" s="164"/>
      <c r="J57" s="165" t="s">
        <v>90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7"/>
      <c r="C60" s="168"/>
      <c r="D60" s="169" t="s">
        <v>92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93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94</v>
      </c>
      <c r="E62" s="170"/>
      <c r="F62" s="170"/>
      <c r="G62" s="170"/>
      <c r="H62" s="170"/>
      <c r="I62" s="170"/>
      <c r="J62" s="171">
        <f>J109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95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96</v>
      </c>
      <c r="E64" s="176"/>
      <c r="F64" s="176"/>
      <c r="G64" s="176"/>
      <c r="H64" s="176"/>
      <c r="I64" s="176"/>
      <c r="J64" s="177">
        <f>J206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97</v>
      </c>
      <c r="E65" s="176"/>
      <c r="F65" s="176"/>
      <c r="G65" s="176"/>
      <c r="H65" s="176"/>
      <c r="I65" s="176"/>
      <c r="J65" s="177">
        <f>J213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98</v>
      </c>
      <c r="E66" s="176"/>
      <c r="F66" s="176"/>
      <c r="G66" s="176"/>
      <c r="H66" s="176"/>
      <c r="I66" s="176"/>
      <c r="J66" s="177">
        <f>J228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99</v>
      </c>
      <c r="E67" s="176"/>
      <c r="F67" s="176"/>
      <c r="G67" s="176"/>
      <c r="H67" s="176"/>
      <c r="I67" s="176"/>
      <c r="J67" s="177">
        <f>J231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100</v>
      </c>
      <c r="E68" s="176"/>
      <c r="F68" s="176"/>
      <c r="G68" s="176"/>
      <c r="H68" s="176"/>
      <c r="I68" s="176"/>
      <c r="J68" s="177">
        <f>J244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101</v>
      </c>
      <c r="E69" s="176"/>
      <c r="F69" s="176"/>
      <c r="G69" s="176"/>
      <c r="H69" s="176"/>
      <c r="I69" s="176"/>
      <c r="J69" s="177">
        <f>J276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102</v>
      </c>
      <c r="E70" s="176"/>
      <c r="F70" s="176"/>
      <c r="G70" s="176"/>
      <c r="H70" s="176"/>
      <c r="I70" s="176"/>
      <c r="J70" s="177">
        <f>J281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103</v>
      </c>
      <c r="E71" s="170"/>
      <c r="F71" s="170"/>
      <c r="G71" s="170"/>
      <c r="H71" s="170"/>
      <c r="I71" s="170"/>
      <c r="J71" s="171">
        <f>J293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104</v>
      </c>
      <c r="E72" s="176"/>
      <c r="F72" s="176"/>
      <c r="G72" s="176"/>
      <c r="H72" s="176"/>
      <c r="I72" s="176"/>
      <c r="J72" s="177">
        <f>J294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105</v>
      </c>
      <c r="E73" s="176"/>
      <c r="F73" s="176"/>
      <c r="G73" s="176"/>
      <c r="H73" s="176"/>
      <c r="I73" s="176"/>
      <c r="J73" s="177">
        <f>J303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106</v>
      </c>
      <c r="E74" s="176"/>
      <c r="F74" s="176"/>
      <c r="G74" s="176"/>
      <c r="H74" s="176"/>
      <c r="I74" s="176"/>
      <c r="J74" s="177">
        <f>J308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107</v>
      </c>
      <c r="E75" s="176"/>
      <c r="F75" s="176"/>
      <c r="G75" s="176"/>
      <c r="H75" s="176"/>
      <c r="I75" s="176"/>
      <c r="J75" s="177">
        <f>J317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108</v>
      </c>
      <c r="E76" s="176"/>
      <c r="F76" s="176"/>
      <c r="G76" s="176"/>
      <c r="H76" s="176"/>
      <c r="I76" s="176"/>
      <c r="J76" s="177">
        <f>J326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109</v>
      </c>
      <c r="E77" s="176"/>
      <c r="F77" s="176"/>
      <c r="G77" s="176"/>
      <c r="H77" s="176"/>
      <c r="I77" s="176"/>
      <c r="J77" s="177">
        <f>J331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110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Výměna střešní krytiny Volgogradská 2459/22, Volgogradská 2460/24, Ostrava Zábřeh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86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01 - Oprava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Ostrava Zábřeh</v>
      </c>
      <c r="G91" s="42"/>
      <c r="H91" s="42"/>
      <c r="I91" s="34" t="s">
        <v>23</v>
      </c>
      <c r="J91" s="74" t="str">
        <f>IF(J12="","",J12)</f>
        <v>11. 3. 2025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4" t="s">
        <v>25</v>
      </c>
      <c r="D93" s="42"/>
      <c r="E93" s="42"/>
      <c r="F93" s="29" t="str">
        <f>E15</f>
        <v>ÚMOB Jih, Horní 3, 700 30 Ostrava</v>
      </c>
      <c r="G93" s="42"/>
      <c r="H93" s="42"/>
      <c r="I93" s="34" t="s">
        <v>31</v>
      </c>
      <c r="J93" s="38" t="str">
        <f>E21</f>
        <v>Ateliér Idea Projekt, Strmá 12, 709 00 Ostrava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29</v>
      </c>
      <c r="D94" s="42"/>
      <c r="E94" s="42"/>
      <c r="F94" s="29" t="str">
        <f>IF(E18="","",E18)</f>
        <v>Vyplň údaj</v>
      </c>
      <c r="G94" s="42"/>
      <c r="H94" s="42"/>
      <c r="I94" s="34" t="s">
        <v>34</v>
      </c>
      <c r="J94" s="38" t="str">
        <f>E24</f>
        <v>Ing. Petr Fraš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111</v>
      </c>
      <c r="D96" s="182" t="s">
        <v>57</v>
      </c>
      <c r="E96" s="182" t="s">
        <v>53</v>
      </c>
      <c r="F96" s="182" t="s">
        <v>54</v>
      </c>
      <c r="G96" s="182" t="s">
        <v>112</v>
      </c>
      <c r="H96" s="182" t="s">
        <v>113</v>
      </c>
      <c r="I96" s="182" t="s">
        <v>114</v>
      </c>
      <c r="J96" s="182" t="s">
        <v>90</v>
      </c>
      <c r="K96" s="183" t="s">
        <v>115</v>
      </c>
      <c r="L96" s="184"/>
      <c r="M96" s="94" t="s">
        <v>19</v>
      </c>
      <c r="N96" s="95" t="s">
        <v>42</v>
      </c>
      <c r="O96" s="95" t="s">
        <v>116</v>
      </c>
      <c r="P96" s="95" t="s">
        <v>117</v>
      </c>
      <c r="Q96" s="95" t="s">
        <v>118</v>
      </c>
      <c r="R96" s="95" t="s">
        <v>119</v>
      </c>
      <c r="S96" s="95" t="s">
        <v>120</v>
      </c>
      <c r="T96" s="96" t="s">
        <v>121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122</v>
      </c>
      <c r="D97" s="42"/>
      <c r="E97" s="42"/>
      <c r="F97" s="42"/>
      <c r="G97" s="42"/>
      <c r="H97" s="42"/>
      <c r="I97" s="42"/>
      <c r="J97" s="185">
        <f>BK97</f>
        <v>0</v>
      </c>
      <c r="K97" s="42"/>
      <c r="L97" s="46"/>
      <c r="M97" s="97"/>
      <c r="N97" s="186"/>
      <c r="O97" s="98"/>
      <c r="P97" s="187">
        <f>P98+P109+P293</f>
        <v>0</v>
      </c>
      <c r="Q97" s="98"/>
      <c r="R97" s="187">
        <f>R98+R109+R293</f>
        <v>4.2895214099999999</v>
      </c>
      <c r="S97" s="98"/>
      <c r="T97" s="188">
        <f>T98+T109+T293</f>
        <v>4.8920323099999994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71</v>
      </c>
      <c r="AU97" s="19" t="s">
        <v>91</v>
      </c>
      <c r="BK97" s="189">
        <f>BK98+BK109+BK293</f>
        <v>0</v>
      </c>
    </row>
    <row r="98" s="12" customFormat="1" ht="25.92" customHeight="1">
      <c r="A98" s="12"/>
      <c r="B98" s="190"/>
      <c r="C98" s="191"/>
      <c r="D98" s="192" t="s">
        <v>71</v>
      </c>
      <c r="E98" s="193" t="s">
        <v>123</v>
      </c>
      <c r="F98" s="193" t="s">
        <v>124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</f>
        <v>0</v>
      </c>
      <c r="Q98" s="198"/>
      <c r="R98" s="199">
        <f>R99</f>
        <v>0</v>
      </c>
      <c r="S98" s="198"/>
      <c r="T98" s="20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72</v>
      </c>
      <c r="AY98" s="201" t="s">
        <v>125</v>
      </c>
      <c r="BK98" s="203">
        <f>BK99</f>
        <v>0</v>
      </c>
    </row>
    <row r="99" s="12" customFormat="1" ht="22.8" customHeight="1">
      <c r="A99" s="12"/>
      <c r="B99" s="190"/>
      <c r="C99" s="191"/>
      <c r="D99" s="192" t="s">
        <v>71</v>
      </c>
      <c r="E99" s="204" t="s">
        <v>126</v>
      </c>
      <c r="F99" s="204" t="s">
        <v>127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SUM(P100:P108)</f>
        <v>0</v>
      </c>
      <c r="Q99" s="198"/>
      <c r="R99" s="199">
        <f>SUM(R100:R108)</f>
        <v>0</v>
      </c>
      <c r="S99" s="198"/>
      <c r="T99" s="200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80</v>
      </c>
      <c r="AT99" s="202" t="s">
        <v>71</v>
      </c>
      <c r="AU99" s="202" t="s">
        <v>80</v>
      </c>
      <c r="AY99" s="201" t="s">
        <v>125</v>
      </c>
      <c r="BK99" s="203">
        <f>SUM(BK100:BK108)</f>
        <v>0</v>
      </c>
    </row>
    <row r="100" s="2" customFormat="1" ht="24.15" customHeight="1">
      <c r="A100" s="40"/>
      <c r="B100" s="41"/>
      <c r="C100" s="206" t="s">
        <v>80</v>
      </c>
      <c r="D100" s="206" t="s">
        <v>128</v>
      </c>
      <c r="E100" s="207" t="s">
        <v>129</v>
      </c>
      <c r="F100" s="208" t="s">
        <v>130</v>
      </c>
      <c r="G100" s="209" t="s">
        <v>131</v>
      </c>
      <c r="H100" s="210">
        <v>4.8920000000000003</v>
      </c>
      <c r="I100" s="211"/>
      <c r="J100" s="212">
        <f>ROUND(I100*H100,2)</f>
        <v>0</v>
      </c>
      <c r="K100" s="208" t="s">
        <v>132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133</v>
      </c>
      <c r="AT100" s="217" t="s">
        <v>128</v>
      </c>
      <c r="AU100" s="217" t="s">
        <v>134</v>
      </c>
      <c r="AY100" s="19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134</v>
      </c>
      <c r="BK100" s="218">
        <f>ROUND(I100*H100,2)</f>
        <v>0</v>
      </c>
      <c r="BL100" s="19" t="s">
        <v>133</v>
      </c>
      <c r="BM100" s="217" t="s">
        <v>135</v>
      </c>
    </row>
    <row r="101" s="2" customFormat="1">
      <c r="A101" s="40"/>
      <c r="B101" s="41"/>
      <c r="C101" s="42"/>
      <c r="D101" s="219" t="s">
        <v>136</v>
      </c>
      <c r="E101" s="42"/>
      <c r="F101" s="220" t="s">
        <v>137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136</v>
      </c>
      <c r="AU101" s="19" t="s">
        <v>134</v>
      </c>
    </row>
    <row r="102" s="2" customFormat="1" ht="21.75" customHeight="1">
      <c r="A102" s="40"/>
      <c r="B102" s="41"/>
      <c r="C102" s="206" t="s">
        <v>134</v>
      </c>
      <c r="D102" s="206" t="s">
        <v>128</v>
      </c>
      <c r="E102" s="207" t="s">
        <v>138</v>
      </c>
      <c r="F102" s="208" t="s">
        <v>139</v>
      </c>
      <c r="G102" s="209" t="s">
        <v>131</v>
      </c>
      <c r="H102" s="210">
        <v>4.8920000000000003</v>
      </c>
      <c r="I102" s="211"/>
      <c r="J102" s="212">
        <f>ROUND(I102*H102,2)</f>
        <v>0</v>
      </c>
      <c r="K102" s="208" t="s">
        <v>132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133</v>
      </c>
      <c r="AT102" s="217" t="s">
        <v>128</v>
      </c>
      <c r="AU102" s="217" t="s">
        <v>134</v>
      </c>
      <c r="AY102" s="19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134</v>
      </c>
      <c r="BK102" s="218">
        <f>ROUND(I102*H102,2)</f>
        <v>0</v>
      </c>
      <c r="BL102" s="19" t="s">
        <v>133</v>
      </c>
      <c r="BM102" s="217" t="s">
        <v>140</v>
      </c>
    </row>
    <row r="103" s="2" customFormat="1">
      <c r="A103" s="40"/>
      <c r="B103" s="41"/>
      <c r="C103" s="42"/>
      <c r="D103" s="219" t="s">
        <v>136</v>
      </c>
      <c r="E103" s="42"/>
      <c r="F103" s="220" t="s">
        <v>141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134</v>
      </c>
    </row>
    <row r="104" s="2" customFormat="1" ht="24.15" customHeight="1">
      <c r="A104" s="40"/>
      <c r="B104" s="41"/>
      <c r="C104" s="206" t="s">
        <v>142</v>
      </c>
      <c r="D104" s="206" t="s">
        <v>128</v>
      </c>
      <c r="E104" s="207" t="s">
        <v>143</v>
      </c>
      <c r="F104" s="208" t="s">
        <v>144</v>
      </c>
      <c r="G104" s="209" t="s">
        <v>131</v>
      </c>
      <c r="H104" s="210">
        <v>97.840000000000003</v>
      </c>
      <c r="I104" s="211"/>
      <c r="J104" s="212">
        <f>ROUND(I104*H104,2)</f>
        <v>0</v>
      </c>
      <c r="K104" s="208" t="s">
        <v>132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133</v>
      </c>
      <c r="AT104" s="217" t="s">
        <v>128</v>
      </c>
      <c r="AU104" s="217" t="s">
        <v>134</v>
      </c>
      <c r="AY104" s="19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134</v>
      </c>
      <c r="BK104" s="218">
        <f>ROUND(I104*H104,2)</f>
        <v>0</v>
      </c>
      <c r="BL104" s="19" t="s">
        <v>133</v>
      </c>
      <c r="BM104" s="217" t="s">
        <v>145</v>
      </c>
    </row>
    <row r="105" s="2" customFormat="1">
      <c r="A105" s="40"/>
      <c r="B105" s="41"/>
      <c r="C105" s="42"/>
      <c r="D105" s="219" t="s">
        <v>136</v>
      </c>
      <c r="E105" s="42"/>
      <c r="F105" s="220" t="s">
        <v>146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136</v>
      </c>
      <c r="AU105" s="19" t="s">
        <v>134</v>
      </c>
    </row>
    <row r="106" s="13" customFormat="1">
      <c r="A106" s="13"/>
      <c r="B106" s="224"/>
      <c r="C106" s="225"/>
      <c r="D106" s="226" t="s">
        <v>147</v>
      </c>
      <c r="E106" s="225"/>
      <c r="F106" s="227" t="s">
        <v>148</v>
      </c>
      <c r="G106" s="225"/>
      <c r="H106" s="228">
        <v>97.840000000000003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147</v>
      </c>
      <c r="AU106" s="234" t="s">
        <v>134</v>
      </c>
      <c r="AV106" s="13" t="s">
        <v>134</v>
      </c>
      <c r="AW106" s="13" t="s">
        <v>4</v>
      </c>
      <c r="AX106" s="13" t="s">
        <v>80</v>
      </c>
      <c r="AY106" s="234" t="s">
        <v>125</v>
      </c>
    </row>
    <row r="107" s="2" customFormat="1" ht="24.15" customHeight="1">
      <c r="A107" s="40"/>
      <c r="B107" s="41"/>
      <c r="C107" s="206" t="s">
        <v>133</v>
      </c>
      <c r="D107" s="206" t="s">
        <v>128</v>
      </c>
      <c r="E107" s="207" t="s">
        <v>149</v>
      </c>
      <c r="F107" s="208" t="s">
        <v>150</v>
      </c>
      <c r="G107" s="209" t="s">
        <v>131</v>
      </c>
      <c r="H107" s="210">
        <v>4.8920000000000003</v>
      </c>
      <c r="I107" s="211"/>
      <c r="J107" s="212">
        <f>ROUND(I107*H107,2)</f>
        <v>0</v>
      </c>
      <c r="K107" s="208" t="s">
        <v>132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133</v>
      </c>
      <c r="AT107" s="217" t="s">
        <v>128</v>
      </c>
      <c r="AU107" s="217" t="s">
        <v>134</v>
      </c>
      <c r="AY107" s="19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134</v>
      </c>
      <c r="BK107" s="218">
        <f>ROUND(I107*H107,2)</f>
        <v>0</v>
      </c>
      <c r="BL107" s="19" t="s">
        <v>133</v>
      </c>
      <c r="BM107" s="217" t="s">
        <v>151</v>
      </c>
    </row>
    <row r="108" s="2" customFormat="1">
      <c r="A108" s="40"/>
      <c r="B108" s="41"/>
      <c r="C108" s="42"/>
      <c r="D108" s="219" t="s">
        <v>136</v>
      </c>
      <c r="E108" s="42"/>
      <c r="F108" s="220" t="s">
        <v>152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136</v>
      </c>
      <c r="AU108" s="19" t="s">
        <v>134</v>
      </c>
    </row>
    <row r="109" s="12" customFormat="1" ht="25.92" customHeight="1">
      <c r="A109" s="12"/>
      <c r="B109" s="190"/>
      <c r="C109" s="191"/>
      <c r="D109" s="192" t="s">
        <v>71</v>
      </c>
      <c r="E109" s="193" t="s">
        <v>153</v>
      </c>
      <c r="F109" s="193" t="s">
        <v>154</v>
      </c>
      <c r="G109" s="191"/>
      <c r="H109" s="191"/>
      <c r="I109" s="194"/>
      <c r="J109" s="195">
        <f>BK109</f>
        <v>0</v>
      </c>
      <c r="K109" s="191"/>
      <c r="L109" s="196"/>
      <c r="M109" s="197"/>
      <c r="N109" s="198"/>
      <c r="O109" s="198"/>
      <c r="P109" s="199">
        <f>P110+P206+P213+P228+P231+P244+P276+P281</f>
        <v>0</v>
      </c>
      <c r="Q109" s="198"/>
      <c r="R109" s="199">
        <f>R110+R206+R213+R228+R231+R244+R276+R281</f>
        <v>4.2895214099999999</v>
      </c>
      <c r="S109" s="198"/>
      <c r="T109" s="200">
        <f>T110+T206+T213+T228+T231+T244+T276+T281</f>
        <v>4.8920323099999994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134</v>
      </c>
      <c r="AT109" s="202" t="s">
        <v>71</v>
      </c>
      <c r="AU109" s="202" t="s">
        <v>72</v>
      </c>
      <c r="AY109" s="201" t="s">
        <v>125</v>
      </c>
      <c r="BK109" s="203">
        <f>BK110+BK206+BK213+BK228+BK231+BK244+BK276+BK281</f>
        <v>0</v>
      </c>
    </row>
    <row r="110" s="12" customFormat="1" ht="22.8" customHeight="1">
      <c r="A110" s="12"/>
      <c r="B110" s="190"/>
      <c r="C110" s="191"/>
      <c r="D110" s="192" t="s">
        <v>71</v>
      </c>
      <c r="E110" s="204" t="s">
        <v>155</v>
      </c>
      <c r="F110" s="204" t="s">
        <v>156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SUM(P111:P205)</f>
        <v>0</v>
      </c>
      <c r="Q110" s="198"/>
      <c r="R110" s="199">
        <f>SUM(R111:R205)</f>
        <v>3.28037037</v>
      </c>
      <c r="S110" s="198"/>
      <c r="T110" s="200">
        <f>SUM(T111:T205)</f>
        <v>3.5169976000000003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134</v>
      </c>
      <c r="AT110" s="202" t="s">
        <v>71</v>
      </c>
      <c r="AU110" s="202" t="s">
        <v>80</v>
      </c>
      <c r="AY110" s="201" t="s">
        <v>125</v>
      </c>
      <c r="BK110" s="203">
        <f>SUM(BK111:BK205)</f>
        <v>0</v>
      </c>
    </row>
    <row r="111" s="2" customFormat="1" ht="16.5" customHeight="1">
      <c r="A111" s="40"/>
      <c r="B111" s="41"/>
      <c r="C111" s="206" t="s">
        <v>157</v>
      </c>
      <c r="D111" s="206" t="s">
        <v>128</v>
      </c>
      <c r="E111" s="207" t="s">
        <v>158</v>
      </c>
      <c r="F111" s="208" t="s">
        <v>159</v>
      </c>
      <c r="G111" s="209" t="s">
        <v>160</v>
      </c>
      <c r="H111" s="210">
        <v>6</v>
      </c>
      <c r="I111" s="211"/>
      <c r="J111" s="212">
        <f>ROUND(I111*H111,2)</f>
        <v>0</v>
      </c>
      <c r="K111" s="208" t="s">
        <v>132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0.00029999999999999997</v>
      </c>
      <c r="T111" s="216">
        <f>S111*H111</f>
        <v>0.0018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161</v>
      </c>
      <c r="AT111" s="217" t="s">
        <v>128</v>
      </c>
      <c r="AU111" s="217" t="s">
        <v>134</v>
      </c>
      <c r="AY111" s="19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134</v>
      </c>
      <c r="BK111" s="218">
        <f>ROUND(I111*H111,2)</f>
        <v>0</v>
      </c>
      <c r="BL111" s="19" t="s">
        <v>161</v>
      </c>
      <c r="BM111" s="217" t="s">
        <v>162</v>
      </c>
    </row>
    <row r="112" s="2" customFormat="1">
      <c r="A112" s="40"/>
      <c r="B112" s="41"/>
      <c r="C112" s="42"/>
      <c r="D112" s="219" t="s">
        <v>136</v>
      </c>
      <c r="E112" s="42"/>
      <c r="F112" s="220" t="s">
        <v>163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134</v>
      </c>
    </row>
    <row r="113" s="14" customFormat="1">
      <c r="A113" s="14"/>
      <c r="B113" s="235"/>
      <c r="C113" s="236"/>
      <c r="D113" s="226" t="s">
        <v>147</v>
      </c>
      <c r="E113" s="237" t="s">
        <v>19</v>
      </c>
      <c r="F113" s="238" t="s">
        <v>164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147</v>
      </c>
      <c r="AU113" s="244" t="s">
        <v>134</v>
      </c>
      <c r="AV113" s="14" t="s">
        <v>80</v>
      </c>
      <c r="AW113" s="14" t="s">
        <v>33</v>
      </c>
      <c r="AX113" s="14" t="s">
        <v>72</v>
      </c>
      <c r="AY113" s="244" t="s">
        <v>125</v>
      </c>
    </row>
    <row r="114" s="13" customFormat="1">
      <c r="A114" s="13"/>
      <c r="B114" s="224"/>
      <c r="C114" s="225"/>
      <c r="D114" s="226" t="s">
        <v>147</v>
      </c>
      <c r="E114" s="245" t="s">
        <v>19</v>
      </c>
      <c r="F114" s="227" t="s">
        <v>165</v>
      </c>
      <c r="G114" s="225"/>
      <c r="H114" s="228">
        <v>6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147</v>
      </c>
      <c r="AU114" s="234" t="s">
        <v>134</v>
      </c>
      <c r="AV114" s="13" t="s">
        <v>134</v>
      </c>
      <c r="AW114" s="13" t="s">
        <v>33</v>
      </c>
      <c r="AX114" s="13" t="s">
        <v>80</v>
      </c>
      <c r="AY114" s="234" t="s">
        <v>125</v>
      </c>
    </row>
    <row r="115" s="2" customFormat="1" ht="16.5" customHeight="1">
      <c r="A115" s="40"/>
      <c r="B115" s="41"/>
      <c r="C115" s="206" t="s">
        <v>165</v>
      </c>
      <c r="D115" s="206" t="s">
        <v>128</v>
      </c>
      <c r="E115" s="207" t="s">
        <v>166</v>
      </c>
      <c r="F115" s="208" t="s">
        <v>167</v>
      </c>
      <c r="G115" s="209" t="s">
        <v>168</v>
      </c>
      <c r="H115" s="210">
        <v>268.63999999999999</v>
      </c>
      <c r="I115" s="211"/>
      <c r="J115" s="212">
        <f>ROUND(I115*H115,2)</f>
        <v>0</v>
      </c>
      <c r="K115" s="208" t="s">
        <v>132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0.0015</v>
      </c>
      <c r="T115" s="216">
        <f>S115*H115</f>
        <v>0.40295999999999998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161</v>
      </c>
      <c r="AT115" s="217" t="s">
        <v>128</v>
      </c>
      <c r="AU115" s="217" t="s">
        <v>134</v>
      </c>
      <c r="AY115" s="19" t="s">
        <v>125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134</v>
      </c>
      <c r="BK115" s="218">
        <f>ROUND(I115*H115,2)</f>
        <v>0</v>
      </c>
      <c r="BL115" s="19" t="s">
        <v>161</v>
      </c>
      <c r="BM115" s="217" t="s">
        <v>169</v>
      </c>
    </row>
    <row r="116" s="2" customFormat="1">
      <c r="A116" s="40"/>
      <c r="B116" s="41"/>
      <c r="C116" s="42"/>
      <c r="D116" s="219" t="s">
        <v>136</v>
      </c>
      <c r="E116" s="42"/>
      <c r="F116" s="220" t="s">
        <v>170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134</v>
      </c>
    </row>
    <row r="117" s="14" customFormat="1">
      <c r="A117" s="14"/>
      <c r="B117" s="235"/>
      <c r="C117" s="236"/>
      <c r="D117" s="226" t="s">
        <v>147</v>
      </c>
      <c r="E117" s="237" t="s">
        <v>19</v>
      </c>
      <c r="F117" s="238" t="s">
        <v>171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147</v>
      </c>
      <c r="AU117" s="244" t="s">
        <v>134</v>
      </c>
      <c r="AV117" s="14" t="s">
        <v>80</v>
      </c>
      <c r="AW117" s="14" t="s">
        <v>33</v>
      </c>
      <c r="AX117" s="14" t="s">
        <v>72</v>
      </c>
      <c r="AY117" s="244" t="s">
        <v>125</v>
      </c>
    </row>
    <row r="118" s="13" customFormat="1">
      <c r="A118" s="13"/>
      <c r="B118" s="224"/>
      <c r="C118" s="225"/>
      <c r="D118" s="226" t="s">
        <v>147</v>
      </c>
      <c r="E118" s="245" t="s">
        <v>19</v>
      </c>
      <c r="F118" s="227" t="s">
        <v>172</v>
      </c>
      <c r="G118" s="225"/>
      <c r="H118" s="228">
        <v>239.36000000000001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147</v>
      </c>
      <c r="AU118" s="234" t="s">
        <v>134</v>
      </c>
      <c r="AV118" s="13" t="s">
        <v>134</v>
      </c>
      <c r="AW118" s="13" t="s">
        <v>33</v>
      </c>
      <c r="AX118" s="13" t="s">
        <v>72</v>
      </c>
      <c r="AY118" s="234" t="s">
        <v>125</v>
      </c>
    </row>
    <row r="119" s="13" customFormat="1">
      <c r="A119" s="13"/>
      <c r="B119" s="224"/>
      <c r="C119" s="225"/>
      <c r="D119" s="226" t="s">
        <v>147</v>
      </c>
      <c r="E119" s="245" t="s">
        <v>19</v>
      </c>
      <c r="F119" s="227" t="s">
        <v>173</v>
      </c>
      <c r="G119" s="225"/>
      <c r="H119" s="228">
        <v>29.280000000000001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147</v>
      </c>
      <c r="AU119" s="234" t="s">
        <v>134</v>
      </c>
      <c r="AV119" s="13" t="s">
        <v>134</v>
      </c>
      <c r="AW119" s="13" t="s">
        <v>33</v>
      </c>
      <c r="AX119" s="13" t="s">
        <v>72</v>
      </c>
      <c r="AY119" s="234" t="s">
        <v>125</v>
      </c>
    </row>
    <row r="120" s="15" customFormat="1">
      <c r="A120" s="15"/>
      <c r="B120" s="246"/>
      <c r="C120" s="247"/>
      <c r="D120" s="226" t="s">
        <v>147</v>
      </c>
      <c r="E120" s="248" t="s">
        <v>19</v>
      </c>
      <c r="F120" s="249" t="s">
        <v>174</v>
      </c>
      <c r="G120" s="247"/>
      <c r="H120" s="250">
        <v>268.63999999999999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6" t="s">
        <v>147</v>
      </c>
      <c r="AU120" s="256" t="s">
        <v>134</v>
      </c>
      <c r="AV120" s="15" t="s">
        <v>133</v>
      </c>
      <c r="AW120" s="15" t="s">
        <v>33</v>
      </c>
      <c r="AX120" s="15" t="s">
        <v>80</v>
      </c>
      <c r="AY120" s="256" t="s">
        <v>125</v>
      </c>
    </row>
    <row r="121" s="2" customFormat="1" ht="24.15" customHeight="1">
      <c r="A121" s="40"/>
      <c r="B121" s="41"/>
      <c r="C121" s="206" t="s">
        <v>175</v>
      </c>
      <c r="D121" s="206" t="s">
        <v>128</v>
      </c>
      <c r="E121" s="207" t="s">
        <v>176</v>
      </c>
      <c r="F121" s="208" t="s">
        <v>177</v>
      </c>
      <c r="G121" s="209" t="s">
        <v>178</v>
      </c>
      <c r="H121" s="210">
        <v>72.671999999999997</v>
      </c>
      <c r="I121" s="211"/>
      <c r="J121" s="212">
        <f>ROUND(I121*H121,2)</f>
        <v>0</v>
      </c>
      <c r="K121" s="208" t="s">
        <v>132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161</v>
      </c>
      <c r="AT121" s="217" t="s">
        <v>128</v>
      </c>
      <c r="AU121" s="217" t="s">
        <v>134</v>
      </c>
      <c r="AY121" s="19" t="s">
        <v>125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134</v>
      </c>
      <c r="BK121" s="218">
        <f>ROUND(I121*H121,2)</f>
        <v>0</v>
      </c>
      <c r="BL121" s="19" t="s">
        <v>161</v>
      </c>
      <c r="BM121" s="217" t="s">
        <v>179</v>
      </c>
    </row>
    <row r="122" s="2" customFormat="1">
      <c r="A122" s="40"/>
      <c r="B122" s="41"/>
      <c r="C122" s="42"/>
      <c r="D122" s="219" t="s">
        <v>136</v>
      </c>
      <c r="E122" s="42"/>
      <c r="F122" s="220" t="s">
        <v>180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134</v>
      </c>
    </row>
    <row r="123" s="14" customFormat="1">
      <c r="A123" s="14"/>
      <c r="B123" s="235"/>
      <c r="C123" s="236"/>
      <c r="D123" s="226" t="s">
        <v>147</v>
      </c>
      <c r="E123" s="237" t="s">
        <v>19</v>
      </c>
      <c r="F123" s="238" t="s">
        <v>181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147</v>
      </c>
      <c r="AU123" s="244" t="s">
        <v>134</v>
      </c>
      <c r="AV123" s="14" t="s">
        <v>80</v>
      </c>
      <c r="AW123" s="14" t="s">
        <v>33</v>
      </c>
      <c r="AX123" s="14" t="s">
        <v>72</v>
      </c>
      <c r="AY123" s="244" t="s">
        <v>125</v>
      </c>
    </row>
    <row r="124" s="13" customFormat="1">
      <c r="A124" s="13"/>
      <c r="B124" s="224"/>
      <c r="C124" s="225"/>
      <c r="D124" s="226" t="s">
        <v>147</v>
      </c>
      <c r="E124" s="245" t="s">
        <v>19</v>
      </c>
      <c r="F124" s="227" t="s">
        <v>182</v>
      </c>
      <c r="G124" s="225"/>
      <c r="H124" s="228">
        <v>72.671999999999997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147</v>
      </c>
      <c r="AU124" s="234" t="s">
        <v>134</v>
      </c>
      <c r="AV124" s="13" t="s">
        <v>134</v>
      </c>
      <c r="AW124" s="13" t="s">
        <v>33</v>
      </c>
      <c r="AX124" s="13" t="s">
        <v>80</v>
      </c>
      <c r="AY124" s="234" t="s">
        <v>125</v>
      </c>
    </row>
    <row r="125" s="2" customFormat="1" ht="16.5" customHeight="1">
      <c r="A125" s="40"/>
      <c r="B125" s="41"/>
      <c r="C125" s="257" t="s">
        <v>183</v>
      </c>
      <c r="D125" s="257" t="s">
        <v>184</v>
      </c>
      <c r="E125" s="258" t="s">
        <v>185</v>
      </c>
      <c r="F125" s="259" t="s">
        <v>186</v>
      </c>
      <c r="G125" s="260" t="s">
        <v>131</v>
      </c>
      <c r="H125" s="261">
        <v>0.023</v>
      </c>
      <c r="I125" s="262"/>
      <c r="J125" s="263">
        <f>ROUND(I125*H125,2)</f>
        <v>0</v>
      </c>
      <c r="K125" s="259" t="s">
        <v>132</v>
      </c>
      <c r="L125" s="264"/>
      <c r="M125" s="265" t="s">
        <v>19</v>
      </c>
      <c r="N125" s="266" t="s">
        <v>44</v>
      </c>
      <c r="O125" s="86"/>
      <c r="P125" s="215">
        <f>O125*H125</f>
        <v>0</v>
      </c>
      <c r="Q125" s="215">
        <v>1</v>
      </c>
      <c r="R125" s="215">
        <f>Q125*H125</f>
        <v>0.023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187</v>
      </c>
      <c r="AT125" s="217" t="s">
        <v>184</v>
      </c>
      <c r="AU125" s="217" t="s">
        <v>134</v>
      </c>
      <c r="AY125" s="19" t="s">
        <v>125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134</v>
      </c>
      <c r="BK125" s="218">
        <f>ROUND(I125*H125,2)</f>
        <v>0</v>
      </c>
      <c r="BL125" s="19" t="s">
        <v>161</v>
      </c>
      <c r="BM125" s="217" t="s">
        <v>188</v>
      </c>
    </row>
    <row r="126" s="13" customFormat="1">
      <c r="A126" s="13"/>
      <c r="B126" s="224"/>
      <c r="C126" s="225"/>
      <c r="D126" s="226" t="s">
        <v>147</v>
      </c>
      <c r="E126" s="225"/>
      <c r="F126" s="227" t="s">
        <v>189</v>
      </c>
      <c r="G126" s="225"/>
      <c r="H126" s="228">
        <v>0.023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147</v>
      </c>
      <c r="AU126" s="234" t="s">
        <v>134</v>
      </c>
      <c r="AV126" s="13" t="s">
        <v>134</v>
      </c>
      <c r="AW126" s="13" t="s">
        <v>4</v>
      </c>
      <c r="AX126" s="13" t="s">
        <v>80</v>
      </c>
      <c r="AY126" s="234" t="s">
        <v>125</v>
      </c>
    </row>
    <row r="127" s="2" customFormat="1" ht="16.5" customHeight="1">
      <c r="A127" s="40"/>
      <c r="B127" s="41"/>
      <c r="C127" s="206" t="s">
        <v>190</v>
      </c>
      <c r="D127" s="206" t="s">
        <v>128</v>
      </c>
      <c r="E127" s="207" t="s">
        <v>191</v>
      </c>
      <c r="F127" s="208" t="s">
        <v>192</v>
      </c>
      <c r="G127" s="209" t="s">
        <v>178</v>
      </c>
      <c r="H127" s="210">
        <v>72.671999999999997</v>
      </c>
      <c r="I127" s="211"/>
      <c r="J127" s="212">
        <f>ROUND(I127*H127,2)</f>
        <v>0</v>
      </c>
      <c r="K127" s="208" t="s">
        <v>132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0.00088000000000000003</v>
      </c>
      <c r="R127" s="215">
        <f>Q127*H127</f>
        <v>0.063951359999999999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161</v>
      </c>
      <c r="AT127" s="217" t="s">
        <v>128</v>
      </c>
      <c r="AU127" s="217" t="s">
        <v>134</v>
      </c>
      <c r="AY127" s="19" t="s">
        <v>125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134</v>
      </c>
      <c r="BK127" s="218">
        <f>ROUND(I127*H127,2)</f>
        <v>0</v>
      </c>
      <c r="BL127" s="19" t="s">
        <v>161</v>
      </c>
      <c r="BM127" s="217" t="s">
        <v>193</v>
      </c>
    </row>
    <row r="128" s="2" customFormat="1">
      <c r="A128" s="40"/>
      <c r="B128" s="41"/>
      <c r="C128" s="42"/>
      <c r="D128" s="219" t="s">
        <v>136</v>
      </c>
      <c r="E128" s="42"/>
      <c r="F128" s="220" t="s">
        <v>194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134</v>
      </c>
    </row>
    <row r="129" s="14" customFormat="1">
      <c r="A129" s="14"/>
      <c r="B129" s="235"/>
      <c r="C129" s="236"/>
      <c r="D129" s="226" t="s">
        <v>147</v>
      </c>
      <c r="E129" s="237" t="s">
        <v>19</v>
      </c>
      <c r="F129" s="238" t="s">
        <v>181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147</v>
      </c>
      <c r="AU129" s="244" t="s">
        <v>134</v>
      </c>
      <c r="AV129" s="14" t="s">
        <v>80</v>
      </c>
      <c r="AW129" s="14" t="s">
        <v>33</v>
      </c>
      <c r="AX129" s="14" t="s">
        <v>72</v>
      </c>
      <c r="AY129" s="244" t="s">
        <v>125</v>
      </c>
    </row>
    <row r="130" s="13" customFormat="1">
      <c r="A130" s="13"/>
      <c r="B130" s="224"/>
      <c r="C130" s="225"/>
      <c r="D130" s="226" t="s">
        <v>147</v>
      </c>
      <c r="E130" s="245" t="s">
        <v>19</v>
      </c>
      <c r="F130" s="227" t="s">
        <v>182</v>
      </c>
      <c r="G130" s="225"/>
      <c r="H130" s="228">
        <v>72.671999999999997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147</v>
      </c>
      <c r="AU130" s="234" t="s">
        <v>134</v>
      </c>
      <c r="AV130" s="13" t="s">
        <v>134</v>
      </c>
      <c r="AW130" s="13" t="s">
        <v>33</v>
      </c>
      <c r="AX130" s="13" t="s">
        <v>80</v>
      </c>
      <c r="AY130" s="234" t="s">
        <v>125</v>
      </c>
    </row>
    <row r="131" s="2" customFormat="1" ht="24.15" customHeight="1">
      <c r="A131" s="40"/>
      <c r="B131" s="41"/>
      <c r="C131" s="257" t="s">
        <v>195</v>
      </c>
      <c r="D131" s="257" t="s">
        <v>184</v>
      </c>
      <c r="E131" s="258" t="s">
        <v>196</v>
      </c>
      <c r="F131" s="259" t="s">
        <v>197</v>
      </c>
      <c r="G131" s="260" t="s">
        <v>178</v>
      </c>
      <c r="H131" s="261">
        <v>84.698999999999998</v>
      </c>
      <c r="I131" s="262"/>
      <c r="J131" s="263">
        <f>ROUND(I131*H131,2)</f>
        <v>0</v>
      </c>
      <c r="K131" s="259" t="s">
        <v>132</v>
      </c>
      <c r="L131" s="264"/>
      <c r="M131" s="265" t="s">
        <v>19</v>
      </c>
      <c r="N131" s="266" t="s">
        <v>44</v>
      </c>
      <c r="O131" s="86"/>
      <c r="P131" s="215">
        <f>O131*H131</f>
        <v>0</v>
      </c>
      <c r="Q131" s="215">
        <v>0.0054000000000000003</v>
      </c>
      <c r="R131" s="215">
        <f>Q131*H131</f>
        <v>0.45737460000000002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187</v>
      </c>
      <c r="AT131" s="217" t="s">
        <v>184</v>
      </c>
      <c r="AU131" s="217" t="s">
        <v>134</v>
      </c>
      <c r="AY131" s="19" t="s">
        <v>125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134</v>
      </c>
      <c r="BK131" s="218">
        <f>ROUND(I131*H131,2)</f>
        <v>0</v>
      </c>
      <c r="BL131" s="19" t="s">
        <v>161</v>
      </c>
      <c r="BM131" s="217" t="s">
        <v>198</v>
      </c>
    </row>
    <row r="132" s="13" customFormat="1">
      <c r="A132" s="13"/>
      <c r="B132" s="224"/>
      <c r="C132" s="225"/>
      <c r="D132" s="226" t="s">
        <v>147</v>
      </c>
      <c r="E132" s="225"/>
      <c r="F132" s="227" t="s">
        <v>199</v>
      </c>
      <c r="G132" s="225"/>
      <c r="H132" s="228">
        <v>84.698999999999998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147</v>
      </c>
      <c r="AU132" s="234" t="s">
        <v>134</v>
      </c>
      <c r="AV132" s="13" t="s">
        <v>134</v>
      </c>
      <c r="AW132" s="13" t="s">
        <v>4</v>
      </c>
      <c r="AX132" s="13" t="s">
        <v>80</v>
      </c>
      <c r="AY132" s="234" t="s">
        <v>125</v>
      </c>
    </row>
    <row r="133" s="2" customFormat="1" ht="24.15" customHeight="1">
      <c r="A133" s="40"/>
      <c r="B133" s="41"/>
      <c r="C133" s="206" t="s">
        <v>200</v>
      </c>
      <c r="D133" s="206" t="s">
        <v>128</v>
      </c>
      <c r="E133" s="207" t="s">
        <v>201</v>
      </c>
      <c r="F133" s="208" t="s">
        <v>202</v>
      </c>
      <c r="G133" s="209" t="s">
        <v>178</v>
      </c>
      <c r="H133" s="210">
        <v>504.00599999999997</v>
      </c>
      <c r="I133" s="211"/>
      <c r="J133" s="212">
        <f>ROUND(I133*H133,2)</f>
        <v>0</v>
      </c>
      <c r="K133" s="208" t="s">
        <v>132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0.0022000000000000001</v>
      </c>
      <c r="R133" s="215">
        <f>Q133*H133</f>
        <v>1.1088131999999999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161</v>
      </c>
      <c r="AT133" s="217" t="s">
        <v>128</v>
      </c>
      <c r="AU133" s="217" t="s">
        <v>134</v>
      </c>
      <c r="AY133" s="19" t="s">
        <v>125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134</v>
      </c>
      <c r="BK133" s="218">
        <f>ROUND(I133*H133,2)</f>
        <v>0</v>
      </c>
      <c r="BL133" s="19" t="s">
        <v>161</v>
      </c>
      <c r="BM133" s="217" t="s">
        <v>203</v>
      </c>
    </row>
    <row r="134" s="2" customFormat="1">
      <c r="A134" s="40"/>
      <c r="B134" s="41"/>
      <c r="C134" s="42"/>
      <c r="D134" s="219" t="s">
        <v>136</v>
      </c>
      <c r="E134" s="42"/>
      <c r="F134" s="220" t="s">
        <v>204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136</v>
      </c>
      <c r="AU134" s="19" t="s">
        <v>134</v>
      </c>
    </row>
    <row r="135" s="14" customFormat="1">
      <c r="A135" s="14"/>
      <c r="B135" s="235"/>
      <c r="C135" s="236"/>
      <c r="D135" s="226" t="s">
        <v>147</v>
      </c>
      <c r="E135" s="237" t="s">
        <v>19</v>
      </c>
      <c r="F135" s="238" t="s">
        <v>205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147</v>
      </c>
      <c r="AU135" s="244" t="s">
        <v>134</v>
      </c>
      <c r="AV135" s="14" t="s">
        <v>80</v>
      </c>
      <c r="AW135" s="14" t="s">
        <v>33</v>
      </c>
      <c r="AX135" s="14" t="s">
        <v>72</v>
      </c>
      <c r="AY135" s="244" t="s">
        <v>125</v>
      </c>
    </row>
    <row r="136" s="13" customFormat="1">
      <c r="A136" s="13"/>
      <c r="B136" s="224"/>
      <c r="C136" s="225"/>
      <c r="D136" s="226" t="s">
        <v>147</v>
      </c>
      <c r="E136" s="245" t="s">
        <v>19</v>
      </c>
      <c r="F136" s="227" t="s">
        <v>206</v>
      </c>
      <c r="G136" s="225"/>
      <c r="H136" s="228">
        <v>436.80200000000002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147</v>
      </c>
      <c r="AU136" s="234" t="s">
        <v>134</v>
      </c>
      <c r="AV136" s="13" t="s">
        <v>134</v>
      </c>
      <c r="AW136" s="13" t="s">
        <v>33</v>
      </c>
      <c r="AX136" s="13" t="s">
        <v>72</v>
      </c>
      <c r="AY136" s="234" t="s">
        <v>125</v>
      </c>
    </row>
    <row r="137" s="13" customFormat="1">
      <c r="A137" s="13"/>
      <c r="B137" s="224"/>
      <c r="C137" s="225"/>
      <c r="D137" s="226" t="s">
        <v>147</v>
      </c>
      <c r="E137" s="245" t="s">
        <v>19</v>
      </c>
      <c r="F137" s="227" t="s">
        <v>207</v>
      </c>
      <c r="G137" s="225"/>
      <c r="H137" s="228">
        <v>1.464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147</v>
      </c>
      <c r="AU137" s="234" t="s">
        <v>134</v>
      </c>
      <c r="AV137" s="13" t="s">
        <v>134</v>
      </c>
      <c r="AW137" s="13" t="s">
        <v>33</v>
      </c>
      <c r="AX137" s="13" t="s">
        <v>72</v>
      </c>
      <c r="AY137" s="234" t="s">
        <v>125</v>
      </c>
    </row>
    <row r="138" s="15" customFormat="1">
      <c r="A138" s="15"/>
      <c r="B138" s="246"/>
      <c r="C138" s="247"/>
      <c r="D138" s="226" t="s">
        <v>147</v>
      </c>
      <c r="E138" s="248" t="s">
        <v>19</v>
      </c>
      <c r="F138" s="249" t="s">
        <v>174</v>
      </c>
      <c r="G138" s="247"/>
      <c r="H138" s="250">
        <v>438.26600000000002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147</v>
      </c>
      <c r="AU138" s="256" t="s">
        <v>134</v>
      </c>
      <c r="AV138" s="15" t="s">
        <v>133</v>
      </c>
      <c r="AW138" s="15" t="s">
        <v>33</v>
      </c>
      <c r="AX138" s="15" t="s">
        <v>80</v>
      </c>
      <c r="AY138" s="256" t="s">
        <v>125</v>
      </c>
    </row>
    <row r="139" s="13" customFormat="1">
      <c r="A139" s="13"/>
      <c r="B139" s="224"/>
      <c r="C139" s="225"/>
      <c r="D139" s="226" t="s">
        <v>147</v>
      </c>
      <c r="E139" s="225"/>
      <c r="F139" s="227" t="s">
        <v>208</v>
      </c>
      <c r="G139" s="225"/>
      <c r="H139" s="228">
        <v>504.00599999999997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147</v>
      </c>
      <c r="AU139" s="234" t="s">
        <v>134</v>
      </c>
      <c r="AV139" s="13" t="s">
        <v>134</v>
      </c>
      <c r="AW139" s="13" t="s">
        <v>4</v>
      </c>
      <c r="AX139" s="13" t="s">
        <v>80</v>
      </c>
      <c r="AY139" s="234" t="s">
        <v>125</v>
      </c>
    </row>
    <row r="140" s="2" customFormat="1" ht="33" customHeight="1">
      <c r="A140" s="40"/>
      <c r="B140" s="41"/>
      <c r="C140" s="206" t="s">
        <v>8</v>
      </c>
      <c r="D140" s="206" t="s">
        <v>128</v>
      </c>
      <c r="E140" s="207" t="s">
        <v>209</v>
      </c>
      <c r="F140" s="208" t="s">
        <v>210</v>
      </c>
      <c r="G140" s="209" t="s">
        <v>160</v>
      </c>
      <c r="H140" s="210">
        <v>12</v>
      </c>
      <c r="I140" s="211"/>
      <c r="J140" s="212">
        <f>ROUND(I140*H140,2)</f>
        <v>0</v>
      </c>
      <c r="K140" s="208" t="s">
        <v>132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0.0074999999999999997</v>
      </c>
      <c r="R140" s="215">
        <f>Q140*H140</f>
        <v>0.089999999999999997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161</v>
      </c>
      <c r="AT140" s="217" t="s">
        <v>128</v>
      </c>
      <c r="AU140" s="217" t="s">
        <v>134</v>
      </c>
      <c r="AY140" s="19" t="s">
        <v>125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134</v>
      </c>
      <c r="BK140" s="218">
        <f>ROUND(I140*H140,2)</f>
        <v>0</v>
      </c>
      <c r="BL140" s="19" t="s">
        <v>161</v>
      </c>
      <c r="BM140" s="217" t="s">
        <v>211</v>
      </c>
    </row>
    <row r="141" s="2" customFormat="1">
      <c r="A141" s="40"/>
      <c r="B141" s="41"/>
      <c r="C141" s="42"/>
      <c r="D141" s="219" t="s">
        <v>136</v>
      </c>
      <c r="E141" s="42"/>
      <c r="F141" s="220" t="s">
        <v>212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136</v>
      </c>
      <c r="AU141" s="19" t="s">
        <v>134</v>
      </c>
    </row>
    <row r="142" s="14" customFormat="1">
      <c r="A142" s="14"/>
      <c r="B142" s="235"/>
      <c r="C142" s="236"/>
      <c r="D142" s="226" t="s">
        <v>147</v>
      </c>
      <c r="E142" s="237" t="s">
        <v>19</v>
      </c>
      <c r="F142" s="238" t="s">
        <v>213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147</v>
      </c>
      <c r="AU142" s="244" t="s">
        <v>134</v>
      </c>
      <c r="AV142" s="14" t="s">
        <v>80</v>
      </c>
      <c r="AW142" s="14" t="s">
        <v>33</v>
      </c>
      <c r="AX142" s="14" t="s">
        <v>72</v>
      </c>
      <c r="AY142" s="244" t="s">
        <v>125</v>
      </c>
    </row>
    <row r="143" s="13" customFormat="1">
      <c r="A143" s="13"/>
      <c r="B143" s="224"/>
      <c r="C143" s="225"/>
      <c r="D143" s="226" t="s">
        <v>147</v>
      </c>
      <c r="E143" s="245" t="s">
        <v>19</v>
      </c>
      <c r="F143" s="227" t="s">
        <v>8</v>
      </c>
      <c r="G143" s="225"/>
      <c r="H143" s="228">
        <v>12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147</v>
      </c>
      <c r="AU143" s="234" t="s">
        <v>134</v>
      </c>
      <c r="AV143" s="13" t="s">
        <v>134</v>
      </c>
      <c r="AW143" s="13" t="s">
        <v>33</v>
      </c>
      <c r="AX143" s="13" t="s">
        <v>80</v>
      </c>
      <c r="AY143" s="234" t="s">
        <v>125</v>
      </c>
    </row>
    <row r="144" s="2" customFormat="1" ht="16.5" customHeight="1">
      <c r="A144" s="40"/>
      <c r="B144" s="41"/>
      <c r="C144" s="257" t="s">
        <v>214</v>
      </c>
      <c r="D144" s="257" t="s">
        <v>184</v>
      </c>
      <c r="E144" s="258" t="s">
        <v>215</v>
      </c>
      <c r="F144" s="259" t="s">
        <v>216</v>
      </c>
      <c r="G144" s="260" t="s">
        <v>160</v>
      </c>
      <c r="H144" s="261">
        <v>6</v>
      </c>
      <c r="I144" s="262"/>
      <c r="J144" s="263">
        <f>ROUND(I144*H144,2)</f>
        <v>0</v>
      </c>
      <c r="K144" s="259" t="s">
        <v>132</v>
      </c>
      <c r="L144" s="264"/>
      <c r="M144" s="265" t="s">
        <v>19</v>
      </c>
      <c r="N144" s="266" t="s">
        <v>44</v>
      </c>
      <c r="O144" s="86"/>
      <c r="P144" s="215">
        <f>O144*H144</f>
        <v>0</v>
      </c>
      <c r="Q144" s="215">
        <v>0.00029999999999999997</v>
      </c>
      <c r="R144" s="215">
        <f>Q144*H144</f>
        <v>0.0018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187</v>
      </c>
      <c r="AT144" s="217" t="s">
        <v>184</v>
      </c>
      <c r="AU144" s="217" t="s">
        <v>134</v>
      </c>
      <c r="AY144" s="19" t="s">
        <v>125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134</v>
      </c>
      <c r="BK144" s="218">
        <f>ROUND(I144*H144,2)</f>
        <v>0</v>
      </c>
      <c r="BL144" s="19" t="s">
        <v>161</v>
      </c>
      <c r="BM144" s="217" t="s">
        <v>217</v>
      </c>
    </row>
    <row r="145" s="13" customFormat="1">
      <c r="A145" s="13"/>
      <c r="B145" s="224"/>
      <c r="C145" s="225"/>
      <c r="D145" s="226" t="s">
        <v>147</v>
      </c>
      <c r="E145" s="245" t="s">
        <v>19</v>
      </c>
      <c r="F145" s="227" t="s">
        <v>165</v>
      </c>
      <c r="G145" s="225"/>
      <c r="H145" s="228">
        <v>6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147</v>
      </c>
      <c r="AU145" s="234" t="s">
        <v>134</v>
      </c>
      <c r="AV145" s="13" t="s">
        <v>134</v>
      </c>
      <c r="AW145" s="13" t="s">
        <v>33</v>
      </c>
      <c r="AX145" s="13" t="s">
        <v>80</v>
      </c>
      <c r="AY145" s="234" t="s">
        <v>125</v>
      </c>
    </row>
    <row r="146" s="2" customFormat="1" ht="16.5" customHeight="1">
      <c r="A146" s="40"/>
      <c r="B146" s="41"/>
      <c r="C146" s="257" t="s">
        <v>218</v>
      </c>
      <c r="D146" s="257" t="s">
        <v>184</v>
      </c>
      <c r="E146" s="258" t="s">
        <v>219</v>
      </c>
      <c r="F146" s="259" t="s">
        <v>220</v>
      </c>
      <c r="G146" s="260" t="s">
        <v>160</v>
      </c>
      <c r="H146" s="261">
        <v>6</v>
      </c>
      <c r="I146" s="262"/>
      <c r="J146" s="263">
        <f>ROUND(I146*H146,2)</f>
        <v>0</v>
      </c>
      <c r="K146" s="259" t="s">
        <v>132</v>
      </c>
      <c r="L146" s="264"/>
      <c r="M146" s="265" t="s">
        <v>19</v>
      </c>
      <c r="N146" s="266" t="s">
        <v>44</v>
      </c>
      <c r="O146" s="86"/>
      <c r="P146" s="215">
        <f>O146*H146</f>
        <v>0</v>
      </c>
      <c r="Q146" s="215">
        <v>0.00025999999999999998</v>
      </c>
      <c r="R146" s="215">
        <f>Q146*H146</f>
        <v>0.0015599999999999998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187</v>
      </c>
      <c r="AT146" s="217" t="s">
        <v>184</v>
      </c>
      <c r="AU146" s="217" t="s">
        <v>134</v>
      </c>
      <c r="AY146" s="19" t="s">
        <v>125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134</v>
      </c>
      <c r="BK146" s="218">
        <f>ROUND(I146*H146,2)</f>
        <v>0</v>
      </c>
      <c r="BL146" s="19" t="s">
        <v>161</v>
      </c>
      <c r="BM146" s="217" t="s">
        <v>221</v>
      </c>
    </row>
    <row r="147" s="13" customFormat="1">
      <c r="A147" s="13"/>
      <c r="B147" s="224"/>
      <c r="C147" s="225"/>
      <c r="D147" s="226" t="s">
        <v>147</v>
      </c>
      <c r="E147" s="245" t="s">
        <v>19</v>
      </c>
      <c r="F147" s="227" t="s">
        <v>165</v>
      </c>
      <c r="G147" s="225"/>
      <c r="H147" s="228">
        <v>6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147</v>
      </c>
      <c r="AU147" s="234" t="s">
        <v>134</v>
      </c>
      <c r="AV147" s="13" t="s">
        <v>134</v>
      </c>
      <c r="AW147" s="13" t="s">
        <v>33</v>
      </c>
      <c r="AX147" s="13" t="s">
        <v>80</v>
      </c>
      <c r="AY147" s="234" t="s">
        <v>125</v>
      </c>
    </row>
    <row r="148" s="2" customFormat="1" ht="24.15" customHeight="1">
      <c r="A148" s="40"/>
      <c r="B148" s="41"/>
      <c r="C148" s="206" t="s">
        <v>222</v>
      </c>
      <c r="D148" s="206" t="s">
        <v>128</v>
      </c>
      <c r="E148" s="207" t="s">
        <v>223</v>
      </c>
      <c r="F148" s="208" t="s">
        <v>224</v>
      </c>
      <c r="G148" s="209" t="s">
        <v>168</v>
      </c>
      <c r="H148" s="210">
        <v>127.26000000000001</v>
      </c>
      <c r="I148" s="211"/>
      <c r="J148" s="212">
        <f>ROUND(I148*H148,2)</f>
        <v>0</v>
      </c>
      <c r="K148" s="208" t="s">
        <v>132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0.00063000000000000003</v>
      </c>
      <c r="R148" s="215">
        <f>Q148*H148</f>
        <v>0.080173800000000003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161</v>
      </c>
      <c r="AT148" s="217" t="s">
        <v>128</v>
      </c>
      <c r="AU148" s="217" t="s">
        <v>134</v>
      </c>
      <c r="AY148" s="19" t="s">
        <v>125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134</v>
      </c>
      <c r="BK148" s="218">
        <f>ROUND(I148*H148,2)</f>
        <v>0</v>
      </c>
      <c r="BL148" s="19" t="s">
        <v>161</v>
      </c>
      <c r="BM148" s="217" t="s">
        <v>225</v>
      </c>
    </row>
    <row r="149" s="2" customFormat="1">
      <c r="A149" s="40"/>
      <c r="B149" s="41"/>
      <c r="C149" s="42"/>
      <c r="D149" s="219" t="s">
        <v>136</v>
      </c>
      <c r="E149" s="42"/>
      <c r="F149" s="220" t="s">
        <v>226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134</v>
      </c>
    </row>
    <row r="150" s="14" customFormat="1">
      <c r="A150" s="14"/>
      <c r="B150" s="235"/>
      <c r="C150" s="236"/>
      <c r="D150" s="226" t="s">
        <v>147</v>
      </c>
      <c r="E150" s="237" t="s">
        <v>19</v>
      </c>
      <c r="F150" s="238" t="s">
        <v>227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147</v>
      </c>
      <c r="AU150" s="244" t="s">
        <v>134</v>
      </c>
      <c r="AV150" s="14" t="s">
        <v>80</v>
      </c>
      <c r="AW150" s="14" t="s">
        <v>33</v>
      </c>
      <c r="AX150" s="14" t="s">
        <v>72</v>
      </c>
      <c r="AY150" s="244" t="s">
        <v>125</v>
      </c>
    </row>
    <row r="151" s="13" customFormat="1">
      <c r="A151" s="13"/>
      <c r="B151" s="224"/>
      <c r="C151" s="225"/>
      <c r="D151" s="226" t="s">
        <v>147</v>
      </c>
      <c r="E151" s="245" t="s">
        <v>19</v>
      </c>
      <c r="F151" s="227" t="s">
        <v>228</v>
      </c>
      <c r="G151" s="225"/>
      <c r="H151" s="228">
        <v>108.8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147</v>
      </c>
      <c r="AU151" s="234" t="s">
        <v>134</v>
      </c>
      <c r="AV151" s="13" t="s">
        <v>134</v>
      </c>
      <c r="AW151" s="13" t="s">
        <v>33</v>
      </c>
      <c r="AX151" s="13" t="s">
        <v>72</v>
      </c>
      <c r="AY151" s="234" t="s">
        <v>125</v>
      </c>
    </row>
    <row r="152" s="14" customFormat="1">
      <c r="A152" s="14"/>
      <c r="B152" s="235"/>
      <c r="C152" s="236"/>
      <c r="D152" s="226" t="s">
        <v>147</v>
      </c>
      <c r="E152" s="237" t="s">
        <v>19</v>
      </c>
      <c r="F152" s="238" t="s">
        <v>229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147</v>
      </c>
      <c r="AU152" s="244" t="s">
        <v>134</v>
      </c>
      <c r="AV152" s="14" t="s">
        <v>80</v>
      </c>
      <c r="AW152" s="14" t="s">
        <v>33</v>
      </c>
      <c r="AX152" s="14" t="s">
        <v>72</v>
      </c>
      <c r="AY152" s="244" t="s">
        <v>125</v>
      </c>
    </row>
    <row r="153" s="13" customFormat="1">
      <c r="A153" s="13"/>
      <c r="B153" s="224"/>
      <c r="C153" s="225"/>
      <c r="D153" s="226" t="s">
        <v>147</v>
      </c>
      <c r="E153" s="245" t="s">
        <v>19</v>
      </c>
      <c r="F153" s="227" t="s">
        <v>230</v>
      </c>
      <c r="G153" s="225"/>
      <c r="H153" s="228">
        <v>18.460000000000001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147</v>
      </c>
      <c r="AU153" s="234" t="s">
        <v>134</v>
      </c>
      <c r="AV153" s="13" t="s">
        <v>134</v>
      </c>
      <c r="AW153" s="13" t="s">
        <v>33</v>
      </c>
      <c r="AX153" s="13" t="s">
        <v>72</v>
      </c>
      <c r="AY153" s="234" t="s">
        <v>125</v>
      </c>
    </row>
    <row r="154" s="15" customFormat="1">
      <c r="A154" s="15"/>
      <c r="B154" s="246"/>
      <c r="C154" s="247"/>
      <c r="D154" s="226" t="s">
        <v>147</v>
      </c>
      <c r="E154" s="248" t="s">
        <v>19</v>
      </c>
      <c r="F154" s="249" t="s">
        <v>174</v>
      </c>
      <c r="G154" s="247"/>
      <c r="H154" s="250">
        <v>127.26000000000001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6" t="s">
        <v>147</v>
      </c>
      <c r="AU154" s="256" t="s">
        <v>134</v>
      </c>
      <c r="AV154" s="15" t="s">
        <v>133</v>
      </c>
      <c r="AW154" s="15" t="s">
        <v>33</v>
      </c>
      <c r="AX154" s="15" t="s">
        <v>80</v>
      </c>
      <c r="AY154" s="256" t="s">
        <v>125</v>
      </c>
    </row>
    <row r="155" s="2" customFormat="1" ht="21.75" customHeight="1">
      <c r="A155" s="40"/>
      <c r="B155" s="41"/>
      <c r="C155" s="206" t="s">
        <v>161</v>
      </c>
      <c r="D155" s="206" t="s">
        <v>128</v>
      </c>
      <c r="E155" s="207" t="s">
        <v>231</v>
      </c>
      <c r="F155" s="208" t="s">
        <v>232</v>
      </c>
      <c r="G155" s="209" t="s">
        <v>168</v>
      </c>
      <c r="H155" s="210">
        <v>11</v>
      </c>
      <c r="I155" s="211"/>
      <c r="J155" s="212">
        <f>ROUND(I155*H155,2)</f>
        <v>0</v>
      </c>
      <c r="K155" s="208" t="s">
        <v>132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0.0028600000000000001</v>
      </c>
      <c r="R155" s="215">
        <f>Q155*H155</f>
        <v>0.031460000000000002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161</v>
      </c>
      <c r="AT155" s="217" t="s">
        <v>128</v>
      </c>
      <c r="AU155" s="217" t="s">
        <v>134</v>
      </c>
      <c r="AY155" s="19" t="s">
        <v>125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134</v>
      </c>
      <c r="BK155" s="218">
        <f>ROUND(I155*H155,2)</f>
        <v>0</v>
      </c>
      <c r="BL155" s="19" t="s">
        <v>161</v>
      </c>
      <c r="BM155" s="217" t="s">
        <v>233</v>
      </c>
    </row>
    <row r="156" s="2" customFormat="1">
      <c r="A156" s="40"/>
      <c r="B156" s="41"/>
      <c r="C156" s="42"/>
      <c r="D156" s="219" t="s">
        <v>136</v>
      </c>
      <c r="E156" s="42"/>
      <c r="F156" s="220" t="s">
        <v>234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136</v>
      </c>
      <c r="AU156" s="19" t="s">
        <v>134</v>
      </c>
    </row>
    <row r="157" s="14" customFormat="1">
      <c r="A157" s="14"/>
      <c r="B157" s="235"/>
      <c r="C157" s="236"/>
      <c r="D157" s="226" t="s">
        <v>147</v>
      </c>
      <c r="E157" s="237" t="s">
        <v>19</v>
      </c>
      <c r="F157" s="238" t="s">
        <v>235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147</v>
      </c>
      <c r="AU157" s="244" t="s">
        <v>134</v>
      </c>
      <c r="AV157" s="14" t="s">
        <v>80</v>
      </c>
      <c r="AW157" s="14" t="s">
        <v>33</v>
      </c>
      <c r="AX157" s="14" t="s">
        <v>72</v>
      </c>
      <c r="AY157" s="244" t="s">
        <v>125</v>
      </c>
    </row>
    <row r="158" s="13" customFormat="1">
      <c r="A158" s="13"/>
      <c r="B158" s="224"/>
      <c r="C158" s="225"/>
      <c r="D158" s="226" t="s">
        <v>147</v>
      </c>
      <c r="E158" s="245" t="s">
        <v>19</v>
      </c>
      <c r="F158" s="227" t="s">
        <v>200</v>
      </c>
      <c r="G158" s="225"/>
      <c r="H158" s="228">
        <v>11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147</v>
      </c>
      <c r="AU158" s="234" t="s">
        <v>134</v>
      </c>
      <c r="AV158" s="13" t="s">
        <v>134</v>
      </c>
      <c r="AW158" s="13" t="s">
        <v>33</v>
      </c>
      <c r="AX158" s="13" t="s">
        <v>80</v>
      </c>
      <c r="AY158" s="234" t="s">
        <v>125</v>
      </c>
    </row>
    <row r="159" s="2" customFormat="1" ht="21.75" customHeight="1">
      <c r="A159" s="40"/>
      <c r="B159" s="41"/>
      <c r="C159" s="206" t="s">
        <v>236</v>
      </c>
      <c r="D159" s="206" t="s">
        <v>128</v>
      </c>
      <c r="E159" s="207" t="s">
        <v>237</v>
      </c>
      <c r="F159" s="208" t="s">
        <v>238</v>
      </c>
      <c r="G159" s="209" t="s">
        <v>168</v>
      </c>
      <c r="H159" s="210">
        <v>97.799999999999997</v>
      </c>
      <c r="I159" s="211"/>
      <c r="J159" s="212">
        <f>ROUND(I159*H159,2)</f>
        <v>0</v>
      </c>
      <c r="K159" s="208" t="s">
        <v>132</v>
      </c>
      <c r="L159" s="46"/>
      <c r="M159" s="213" t="s">
        <v>19</v>
      </c>
      <c r="N159" s="214" t="s">
        <v>44</v>
      </c>
      <c r="O159" s="86"/>
      <c r="P159" s="215">
        <f>O159*H159</f>
        <v>0</v>
      </c>
      <c r="Q159" s="215">
        <v>0.00165</v>
      </c>
      <c r="R159" s="215">
        <f>Q159*H159</f>
        <v>0.16136999999999999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161</v>
      </c>
      <c r="AT159" s="217" t="s">
        <v>128</v>
      </c>
      <c r="AU159" s="217" t="s">
        <v>134</v>
      </c>
      <c r="AY159" s="19" t="s">
        <v>125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134</v>
      </c>
      <c r="BK159" s="218">
        <f>ROUND(I159*H159,2)</f>
        <v>0</v>
      </c>
      <c r="BL159" s="19" t="s">
        <v>161</v>
      </c>
      <c r="BM159" s="217" t="s">
        <v>239</v>
      </c>
    </row>
    <row r="160" s="2" customFormat="1">
      <c r="A160" s="40"/>
      <c r="B160" s="41"/>
      <c r="C160" s="42"/>
      <c r="D160" s="219" t="s">
        <v>136</v>
      </c>
      <c r="E160" s="42"/>
      <c r="F160" s="220" t="s">
        <v>240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136</v>
      </c>
      <c r="AU160" s="19" t="s">
        <v>134</v>
      </c>
    </row>
    <row r="161" s="14" customFormat="1">
      <c r="A161" s="14"/>
      <c r="B161" s="235"/>
      <c r="C161" s="236"/>
      <c r="D161" s="226" t="s">
        <v>147</v>
      </c>
      <c r="E161" s="237" t="s">
        <v>19</v>
      </c>
      <c r="F161" s="238" t="s">
        <v>241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147</v>
      </c>
      <c r="AU161" s="244" t="s">
        <v>134</v>
      </c>
      <c r="AV161" s="14" t="s">
        <v>80</v>
      </c>
      <c r="AW161" s="14" t="s">
        <v>33</v>
      </c>
      <c r="AX161" s="14" t="s">
        <v>72</v>
      </c>
      <c r="AY161" s="244" t="s">
        <v>125</v>
      </c>
    </row>
    <row r="162" s="13" customFormat="1">
      <c r="A162" s="13"/>
      <c r="B162" s="224"/>
      <c r="C162" s="225"/>
      <c r="D162" s="226" t="s">
        <v>147</v>
      </c>
      <c r="E162" s="245" t="s">
        <v>19</v>
      </c>
      <c r="F162" s="227" t="s">
        <v>242</v>
      </c>
      <c r="G162" s="225"/>
      <c r="H162" s="228">
        <v>97.799999999999997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147</v>
      </c>
      <c r="AU162" s="234" t="s">
        <v>134</v>
      </c>
      <c r="AV162" s="13" t="s">
        <v>134</v>
      </c>
      <c r="AW162" s="13" t="s">
        <v>33</v>
      </c>
      <c r="AX162" s="13" t="s">
        <v>80</v>
      </c>
      <c r="AY162" s="234" t="s">
        <v>125</v>
      </c>
    </row>
    <row r="163" s="2" customFormat="1" ht="24.15" customHeight="1">
      <c r="A163" s="40"/>
      <c r="B163" s="41"/>
      <c r="C163" s="206" t="s">
        <v>243</v>
      </c>
      <c r="D163" s="206" t="s">
        <v>128</v>
      </c>
      <c r="E163" s="207" t="s">
        <v>244</v>
      </c>
      <c r="F163" s="208" t="s">
        <v>245</v>
      </c>
      <c r="G163" s="209" t="s">
        <v>178</v>
      </c>
      <c r="H163" s="210">
        <v>33.740000000000002</v>
      </c>
      <c r="I163" s="211"/>
      <c r="J163" s="212">
        <f>ROUND(I163*H163,2)</f>
        <v>0</v>
      </c>
      <c r="K163" s="208" t="s">
        <v>132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0.01087</v>
      </c>
      <c r="R163" s="215">
        <f>Q163*H163</f>
        <v>0.36675380000000002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161</v>
      </c>
      <c r="AT163" s="217" t="s">
        <v>128</v>
      </c>
      <c r="AU163" s="217" t="s">
        <v>134</v>
      </c>
      <c r="AY163" s="19" t="s">
        <v>125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134</v>
      </c>
      <c r="BK163" s="218">
        <f>ROUND(I163*H163,2)</f>
        <v>0</v>
      </c>
      <c r="BL163" s="19" t="s">
        <v>161</v>
      </c>
      <c r="BM163" s="217" t="s">
        <v>246</v>
      </c>
    </row>
    <row r="164" s="2" customFormat="1">
      <c r="A164" s="40"/>
      <c r="B164" s="41"/>
      <c r="C164" s="42"/>
      <c r="D164" s="219" t="s">
        <v>136</v>
      </c>
      <c r="E164" s="42"/>
      <c r="F164" s="220" t="s">
        <v>247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136</v>
      </c>
      <c r="AU164" s="19" t="s">
        <v>134</v>
      </c>
    </row>
    <row r="165" s="14" customFormat="1">
      <c r="A165" s="14"/>
      <c r="B165" s="235"/>
      <c r="C165" s="236"/>
      <c r="D165" s="226" t="s">
        <v>147</v>
      </c>
      <c r="E165" s="237" t="s">
        <v>19</v>
      </c>
      <c r="F165" s="238" t="s">
        <v>241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147</v>
      </c>
      <c r="AU165" s="244" t="s">
        <v>134</v>
      </c>
      <c r="AV165" s="14" t="s">
        <v>80</v>
      </c>
      <c r="AW165" s="14" t="s">
        <v>33</v>
      </c>
      <c r="AX165" s="14" t="s">
        <v>72</v>
      </c>
      <c r="AY165" s="244" t="s">
        <v>125</v>
      </c>
    </row>
    <row r="166" s="13" customFormat="1">
      <c r="A166" s="13"/>
      <c r="B166" s="224"/>
      <c r="C166" s="225"/>
      <c r="D166" s="226" t="s">
        <v>147</v>
      </c>
      <c r="E166" s="245" t="s">
        <v>19</v>
      </c>
      <c r="F166" s="227" t="s">
        <v>248</v>
      </c>
      <c r="G166" s="225"/>
      <c r="H166" s="228">
        <v>29.34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147</v>
      </c>
      <c r="AU166" s="234" t="s">
        <v>134</v>
      </c>
      <c r="AV166" s="13" t="s">
        <v>134</v>
      </c>
      <c r="AW166" s="13" t="s">
        <v>33</v>
      </c>
      <c r="AX166" s="13" t="s">
        <v>72</v>
      </c>
      <c r="AY166" s="234" t="s">
        <v>125</v>
      </c>
    </row>
    <row r="167" s="14" customFormat="1">
      <c r="A167" s="14"/>
      <c r="B167" s="235"/>
      <c r="C167" s="236"/>
      <c r="D167" s="226" t="s">
        <v>147</v>
      </c>
      <c r="E167" s="237" t="s">
        <v>19</v>
      </c>
      <c r="F167" s="238" t="s">
        <v>235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147</v>
      </c>
      <c r="AU167" s="244" t="s">
        <v>134</v>
      </c>
      <c r="AV167" s="14" t="s">
        <v>80</v>
      </c>
      <c r="AW167" s="14" t="s">
        <v>33</v>
      </c>
      <c r="AX167" s="14" t="s">
        <v>72</v>
      </c>
      <c r="AY167" s="244" t="s">
        <v>125</v>
      </c>
    </row>
    <row r="168" s="13" customFormat="1">
      <c r="A168" s="13"/>
      <c r="B168" s="224"/>
      <c r="C168" s="225"/>
      <c r="D168" s="226" t="s">
        <v>147</v>
      </c>
      <c r="E168" s="245" t="s">
        <v>19</v>
      </c>
      <c r="F168" s="227" t="s">
        <v>249</v>
      </c>
      <c r="G168" s="225"/>
      <c r="H168" s="228">
        <v>4.4000000000000004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147</v>
      </c>
      <c r="AU168" s="234" t="s">
        <v>134</v>
      </c>
      <c r="AV168" s="13" t="s">
        <v>134</v>
      </c>
      <c r="AW168" s="13" t="s">
        <v>33</v>
      </c>
      <c r="AX168" s="13" t="s">
        <v>72</v>
      </c>
      <c r="AY168" s="234" t="s">
        <v>125</v>
      </c>
    </row>
    <row r="169" s="15" customFormat="1">
      <c r="A169" s="15"/>
      <c r="B169" s="246"/>
      <c r="C169" s="247"/>
      <c r="D169" s="226" t="s">
        <v>147</v>
      </c>
      <c r="E169" s="248" t="s">
        <v>19</v>
      </c>
      <c r="F169" s="249" t="s">
        <v>174</v>
      </c>
      <c r="G169" s="247"/>
      <c r="H169" s="250">
        <v>33.740000000000002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147</v>
      </c>
      <c r="AU169" s="256" t="s">
        <v>134</v>
      </c>
      <c r="AV169" s="15" t="s">
        <v>133</v>
      </c>
      <c r="AW169" s="15" t="s">
        <v>33</v>
      </c>
      <c r="AX169" s="15" t="s">
        <v>80</v>
      </c>
      <c r="AY169" s="256" t="s">
        <v>125</v>
      </c>
    </row>
    <row r="170" s="2" customFormat="1" ht="24.15" customHeight="1">
      <c r="A170" s="40"/>
      <c r="B170" s="41"/>
      <c r="C170" s="206" t="s">
        <v>250</v>
      </c>
      <c r="D170" s="206" t="s">
        <v>128</v>
      </c>
      <c r="E170" s="207" t="s">
        <v>251</v>
      </c>
      <c r="F170" s="208" t="s">
        <v>252</v>
      </c>
      <c r="G170" s="209" t="s">
        <v>178</v>
      </c>
      <c r="H170" s="210">
        <v>457.68200000000002</v>
      </c>
      <c r="I170" s="211"/>
      <c r="J170" s="212">
        <f>ROUND(I170*H170,2)</f>
        <v>0</v>
      </c>
      <c r="K170" s="208" t="s">
        <v>132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0.0035999999999999999</v>
      </c>
      <c r="T170" s="216">
        <f>S170*H170</f>
        <v>1.6476552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161</v>
      </c>
      <c r="AT170" s="217" t="s">
        <v>128</v>
      </c>
      <c r="AU170" s="217" t="s">
        <v>134</v>
      </c>
      <c r="AY170" s="19" t="s">
        <v>125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134</v>
      </c>
      <c r="BK170" s="218">
        <f>ROUND(I170*H170,2)</f>
        <v>0</v>
      </c>
      <c r="BL170" s="19" t="s">
        <v>161</v>
      </c>
      <c r="BM170" s="217" t="s">
        <v>253</v>
      </c>
    </row>
    <row r="171" s="2" customFormat="1">
      <c r="A171" s="40"/>
      <c r="B171" s="41"/>
      <c r="C171" s="42"/>
      <c r="D171" s="219" t="s">
        <v>136</v>
      </c>
      <c r="E171" s="42"/>
      <c r="F171" s="220" t="s">
        <v>254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136</v>
      </c>
      <c r="AU171" s="19" t="s">
        <v>134</v>
      </c>
    </row>
    <row r="172" s="14" customFormat="1">
      <c r="A172" s="14"/>
      <c r="B172" s="235"/>
      <c r="C172" s="236"/>
      <c r="D172" s="226" t="s">
        <v>147</v>
      </c>
      <c r="E172" s="237" t="s">
        <v>19</v>
      </c>
      <c r="F172" s="238" t="s">
        <v>255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147</v>
      </c>
      <c r="AU172" s="244" t="s">
        <v>134</v>
      </c>
      <c r="AV172" s="14" t="s">
        <v>80</v>
      </c>
      <c r="AW172" s="14" t="s">
        <v>33</v>
      </c>
      <c r="AX172" s="14" t="s">
        <v>72</v>
      </c>
      <c r="AY172" s="244" t="s">
        <v>125</v>
      </c>
    </row>
    <row r="173" s="13" customFormat="1">
      <c r="A173" s="13"/>
      <c r="B173" s="224"/>
      <c r="C173" s="225"/>
      <c r="D173" s="226" t="s">
        <v>147</v>
      </c>
      <c r="E173" s="245" t="s">
        <v>19</v>
      </c>
      <c r="F173" s="227" t="s">
        <v>206</v>
      </c>
      <c r="G173" s="225"/>
      <c r="H173" s="228">
        <v>436.80200000000002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147</v>
      </c>
      <c r="AU173" s="234" t="s">
        <v>134</v>
      </c>
      <c r="AV173" s="13" t="s">
        <v>134</v>
      </c>
      <c r="AW173" s="13" t="s">
        <v>33</v>
      </c>
      <c r="AX173" s="13" t="s">
        <v>72</v>
      </c>
      <c r="AY173" s="234" t="s">
        <v>125</v>
      </c>
    </row>
    <row r="174" s="13" customFormat="1">
      <c r="A174" s="13"/>
      <c r="B174" s="224"/>
      <c r="C174" s="225"/>
      <c r="D174" s="226" t="s">
        <v>147</v>
      </c>
      <c r="E174" s="245" t="s">
        <v>19</v>
      </c>
      <c r="F174" s="227" t="s">
        <v>256</v>
      </c>
      <c r="G174" s="225"/>
      <c r="H174" s="228">
        <v>14.658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147</v>
      </c>
      <c r="AU174" s="234" t="s">
        <v>134</v>
      </c>
      <c r="AV174" s="13" t="s">
        <v>134</v>
      </c>
      <c r="AW174" s="13" t="s">
        <v>33</v>
      </c>
      <c r="AX174" s="13" t="s">
        <v>72</v>
      </c>
      <c r="AY174" s="234" t="s">
        <v>125</v>
      </c>
    </row>
    <row r="175" s="13" customFormat="1">
      <c r="A175" s="13"/>
      <c r="B175" s="224"/>
      <c r="C175" s="225"/>
      <c r="D175" s="226" t="s">
        <v>147</v>
      </c>
      <c r="E175" s="245" t="s">
        <v>19</v>
      </c>
      <c r="F175" s="227" t="s">
        <v>257</v>
      </c>
      <c r="G175" s="225"/>
      <c r="H175" s="228">
        <v>3.294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147</v>
      </c>
      <c r="AU175" s="234" t="s">
        <v>134</v>
      </c>
      <c r="AV175" s="13" t="s">
        <v>134</v>
      </c>
      <c r="AW175" s="13" t="s">
        <v>33</v>
      </c>
      <c r="AX175" s="13" t="s">
        <v>72</v>
      </c>
      <c r="AY175" s="234" t="s">
        <v>125</v>
      </c>
    </row>
    <row r="176" s="13" customFormat="1">
      <c r="A176" s="13"/>
      <c r="B176" s="224"/>
      <c r="C176" s="225"/>
      <c r="D176" s="226" t="s">
        <v>147</v>
      </c>
      <c r="E176" s="245" t="s">
        <v>19</v>
      </c>
      <c r="F176" s="227" t="s">
        <v>258</v>
      </c>
      <c r="G176" s="225"/>
      <c r="H176" s="228">
        <v>2.9279999999999999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147</v>
      </c>
      <c r="AU176" s="234" t="s">
        <v>134</v>
      </c>
      <c r="AV176" s="13" t="s">
        <v>134</v>
      </c>
      <c r="AW176" s="13" t="s">
        <v>33</v>
      </c>
      <c r="AX176" s="13" t="s">
        <v>72</v>
      </c>
      <c r="AY176" s="234" t="s">
        <v>125</v>
      </c>
    </row>
    <row r="177" s="15" customFormat="1">
      <c r="A177" s="15"/>
      <c r="B177" s="246"/>
      <c r="C177" s="247"/>
      <c r="D177" s="226" t="s">
        <v>147</v>
      </c>
      <c r="E177" s="248" t="s">
        <v>19</v>
      </c>
      <c r="F177" s="249" t="s">
        <v>174</v>
      </c>
      <c r="G177" s="247"/>
      <c r="H177" s="250">
        <v>457.68200000000002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147</v>
      </c>
      <c r="AU177" s="256" t="s">
        <v>134</v>
      </c>
      <c r="AV177" s="15" t="s">
        <v>133</v>
      </c>
      <c r="AW177" s="15" t="s">
        <v>33</v>
      </c>
      <c r="AX177" s="15" t="s">
        <v>80</v>
      </c>
      <c r="AY177" s="256" t="s">
        <v>125</v>
      </c>
    </row>
    <row r="178" s="2" customFormat="1" ht="21.75" customHeight="1">
      <c r="A178" s="40"/>
      <c r="B178" s="41"/>
      <c r="C178" s="206" t="s">
        <v>259</v>
      </c>
      <c r="D178" s="206" t="s">
        <v>128</v>
      </c>
      <c r="E178" s="207" t="s">
        <v>260</v>
      </c>
      <c r="F178" s="208" t="s">
        <v>261</v>
      </c>
      <c r="G178" s="209" t="s">
        <v>178</v>
      </c>
      <c r="H178" s="210">
        <v>438.26600000000002</v>
      </c>
      <c r="I178" s="211"/>
      <c r="J178" s="212">
        <f>ROUND(I178*H178,2)</f>
        <v>0</v>
      </c>
      <c r="K178" s="208" t="s">
        <v>132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161</v>
      </c>
      <c r="AT178" s="217" t="s">
        <v>128</v>
      </c>
      <c r="AU178" s="217" t="s">
        <v>134</v>
      </c>
      <c r="AY178" s="19" t="s">
        <v>125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134</v>
      </c>
      <c r="BK178" s="218">
        <f>ROUND(I178*H178,2)</f>
        <v>0</v>
      </c>
      <c r="BL178" s="19" t="s">
        <v>161</v>
      </c>
      <c r="BM178" s="217" t="s">
        <v>262</v>
      </c>
    </row>
    <row r="179" s="2" customFormat="1">
      <c r="A179" s="40"/>
      <c r="B179" s="41"/>
      <c r="C179" s="42"/>
      <c r="D179" s="219" t="s">
        <v>136</v>
      </c>
      <c r="E179" s="42"/>
      <c r="F179" s="220" t="s">
        <v>263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136</v>
      </c>
      <c r="AU179" s="19" t="s">
        <v>134</v>
      </c>
    </row>
    <row r="180" s="14" customFormat="1">
      <c r="A180" s="14"/>
      <c r="B180" s="235"/>
      <c r="C180" s="236"/>
      <c r="D180" s="226" t="s">
        <v>147</v>
      </c>
      <c r="E180" s="237" t="s">
        <v>19</v>
      </c>
      <c r="F180" s="238" t="s">
        <v>205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147</v>
      </c>
      <c r="AU180" s="244" t="s">
        <v>134</v>
      </c>
      <c r="AV180" s="14" t="s">
        <v>80</v>
      </c>
      <c r="AW180" s="14" t="s">
        <v>33</v>
      </c>
      <c r="AX180" s="14" t="s">
        <v>72</v>
      </c>
      <c r="AY180" s="244" t="s">
        <v>125</v>
      </c>
    </row>
    <row r="181" s="13" customFormat="1">
      <c r="A181" s="13"/>
      <c r="B181" s="224"/>
      <c r="C181" s="225"/>
      <c r="D181" s="226" t="s">
        <v>147</v>
      </c>
      <c r="E181" s="245" t="s">
        <v>19</v>
      </c>
      <c r="F181" s="227" t="s">
        <v>206</v>
      </c>
      <c r="G181" s="225"/>
      <c r="H181" s="228">
        <v>436.80200000000002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147</v>
      </c>
      <c r="AU181" s="234" t="s">
        <v>134</v>
      </c>
      <c r="AV181" s="13" t="s">
        <v>134</v>
      </c>
      <c r="AW181" s="13" t="s">
        <v>33</v>
      </c>
      <c r="AX181" s="13" t="s">
        <v>72</v>
      </c>
      <c r="AY181" s="234" t="s">
        <v>125</v>
      </c>
    </row>
    <row r="182" s="13" customFormat="1">
      <c r="A182" s="13"/>
      <c r="B182" s="224"/>
      <c r="C182" s="225"/>
      <c r="D182" s="226" t="s">
        <v>147</v>
      </c>
      <c r="E182" s="245" t="s">
        <v>19</v>
      </c>
      <c r="F182" s="227" t="s">
        <v>207</v>
      </c>
      <c r="G182" s="225"/>
      <c r="H182" s="228">
        <v>1.464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147</v>
      </c>
      <c r="AU182" s="234" t="s">
        <v>134</v>
      </c>
      <c r="AV182" s="13" t="s">
        <v>134</v>
      </c>
      <c r="AW182" s="13" t="s">
        <v>33</v>
      </c>
      <c r="AX182" s="13" t="s">
        <v>72</v>
      </c>
      <c r="AY182" s="234" t="s">
        <v>125</v>
      </c>
    </row>
    <row r="183" s="15" customFormat="1">
      <c r="A183" s="15"/>
      <c r="B183" s="246"/>
      <c r="C183" s="247"/>
      <c r="D183" s="226" t="s">
        <v>147</v>
      </c>
      <c r="E183" s="248" t="s">
        <v>19</v>
      </c>
      <c r="F183" s="249" t="s">
        <v>174</v>
      </c>
      <c r="G183" s="247"/>
      <c r="H183" s="250">
        <v>438.26600000000002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147</v>
      </c>
      <c r="AU183" s="256" t="s">
        <v>134</v>
      </c>
      <c r="AV183" s="15" t="s">
        <v>133</v>
      </c>
      <c r="AW183" s="15" t="s">
        <v>33</v>
      </c>
      <c r="AX183" s="15" t="s">
        <v>80</v>
      </c>
      <c r="AY183" s="256" t="s">
        <v>125</v>
      </c>
    </row>
    <row r="184" s="2" customFormat="1" ht="16.5" customHeight="1">
      <c r="A184" s="40"/>
      <c r="B184" s="41"/>
      <c r="C184" s="257" t="s">
        <v>7</v>
      </c>
      <c r="D184" s="257" t="s">
        <v>184</v>
      </c>
      <c r="E184" s="258" t="s">
        <v>264</v>
      </c>
      <c r="F184" s="259" t="s">
        <v>265</v>
      </c>
      <c r="G184" s="260" t="s">
        <v>178</v>
      </c>
      <c r="H184" s="261">
        <v>506.197</v>
      </c>
      <c r="I184" s="262"/>
      <c r="J184" s="263">
        <f>ROUND(I184*H184,2)</f>
        <v>0</v>
      </c>
      <c r="K184" s="259" t="s">
        <v>132</v>
      </c>
      <c r="L184" s="264"/>
      <c r="M184" s="265" t="s">
        <v>19</v>
      </c>
      <c r="N184" s="266" t="s">
        <v>44</v>
      </c>
      <c r="O184" s="86"/>
      <c r="P184" s="215">
        <f>O184*H184</f>
        <v>0</v>
      </c>
      <c r="Q184" s="215">
        <v>0.00012999999999999999</v>
      </c>
      <c r="R184" s="215">
        <f>Q184*H184</f>
        <v>0.06580561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187</v>
      </c>
      <c r="AT184" s="217" t="s">
        <v>184</v>
      </c>
      <c r="AU184" s="217" t="s">
        <v>134</v>
      </c>
      <c r="AY184" s="19" t="s">
        <v>125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134</v>
      </c>
      <c r="BK184" s="218">
        <f>ROUND(I184*H184,2)</f>
        <v>0</v>
      </c>
      <c r="BL184" s="19" t="s">
        <v>161</v>
      </c>
      <c r="BM184" s="217" t="s">
        <v>266</v>
      </c>
    </row>
    <row r="185" s="13" customFormat="1">
      <c r="A185" s="13"/>
      <c r="B185" s="224"/>
      <c r="C185" s="225"/>
      <c r="D185" s="226" t="s">
        <v>147</v>
      </c>
      <c r="E185" s="225"/>
      <c r="F185" s="227" t="s">
        <v>267</v>
      </c>
      <c r="G185" s="225"/>
      <c r="H185" s="228">
        <v>506.197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147</v>
      </c>
      <c r="AU185" s="234" t="s">
        <v>134</v>
      </c>
      <c r="AV185" s="13" t="s">
        <v>134</v>
      </c>
      <c r="AW185" s="13" t="s">
        <v>4</v>
      </c>
      <c r="AX185" s="13" t="s">
        <v>80</v>
      </c>
      <c r="AY185" s="234" t="s">
        <v>125</v>
      </c>
    </row>
    <row r="186" s="2" customFormat="1" ht="16.5" customHeight="1">
      <c r="A186" s="40"/>
      <c r="B186" s="41"/>
      <c r="C186" s="206" t="s">
        <v>268</v>
      </c>
      <c r="D186" s="206" t="s">
        <v>128</v>
      </c>
      <c r="E186" s="207" t="s">
        <v>269</v>
      </c>
      <c r="F186" s="208" t="s">
        <v>270</v>
      </c>
      <c r="G186" s="209" t="s">
        <v>160</v>
      </c>
      <c r="H186" s="210">
        <v>16</v>
      </c>
      <c r="I186" s="211"/>
      <c r="J186" s="212">
        <f>ROUND(I186*H186,2)</f>
        <v>0</v>
      </c>
      <c r="K186" s="208" t="s">
        <v>132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0.0063</v>
      </c>
      <c r="R186" s="215">
        <f>Q186*H186</f>
        <v>0.1008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161</v>
      </c>
      <c r="AT186" s="217" t="s">
        <v>128</v>
      </c>
      <c r="AU186" s="217" t="s">
        <v>134</v>
      </c>
      <c r="AY186" s="19" t="s">
        <v>125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134</v>
      </c>
      <c r="BK186" s="218">
        <f>ROUND(I186*H186,2)</f>
        <v>0</v>
      </c>
      <c r="BL186" s="19" t="s">
        <v>161</v>
      </c>
      <c r="BM186" s="217" t="s">
        <v>271</v>
      </c>
    </row>
    <row r="187" s="2" customFormat="1">
      <c r="A187" s="40"/>
      <c r="B187" s="41"/>
      <c r="C187" s="42"/>
      <c r="D187" s="219" t="s">
        <v>136</v>
      </c>
      <c r="E187" s="42"/>
      <c r="F187" s="220" t="s">
        <v>272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134</v>
      </c>
    </row>
    <row r="188" s="14" customFormat="1">
      <c r="A188" s="14"/>
      <c r="B188" s="235"/>
      <c r="C188" s="236"/>
      <c r="D188" s="226" t="s">
        <v>147</v>
      </c>
      <c r="E188" s="237" t="s">
        <v>19</v>
      </c>
      <c r="F188" s="238" t="s">
        <v>273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147</v>
      </c>
      <c r="AU188" s="244" t="s">
        <v>134</v>
      </c>
      <c r="AV188" s="14" t="s">
        <v>80</v>
      </c>
      <c r="AW188" s="14" t="s">
        <v>33</v>
      </c>
      <c r="AX188" s="14" t="s">
        <v>72</v>
      </c>
      <c r="AY188" s="244" t="s">
        <v>125</v>
      </c>
    </row>
    <row r="189" s="13" customFormat="1">
      <c r="A189" s="13"/>
      <c r="B189" s="224"/>
      <c r="C189" s="225"/>
      <c r="D189" s="226" t="s">
        <v>147</v>
      </c>
      <c r="E189" s="245" t="s">
        <v>19</v>
      </c>
      <c r="F189" s="227" t="s">
        <v>274</v>
      </c>
      <c r="G189" s="225"/>
      <c r="H189" s="228">
        <v>16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147</v>
      </c>
      <c r="AU189" s="234" t="s">
        <v>134</v>
      </c>
      <c r="AV189" s="13" t="s">
        <v>134</v>
      </c>
      <c r="AW189" s="13" t="s">
        <v>33</v>
      </c>
      <c r="AX189" s="13" t="s">
        <v>80</v>
      </c>
      <c r="AY189" s="234" t="s">
        <v>125</v>
      </c>
    </row>
    <row r="190" s="2" customFormat="1" ht="24.15" customHeight="1">
      <c r="A190" s="40"/>
      <c r="B190" s="41"/>
      <c r="C190" s="206" t="s">
        <v>275</v>
      </c>
      <c r="D190" s="206" t="s">
        <v>128</v>
      </c>
      <c r="E190" s="207" t="s">
        <v>276</v>
      </c>
      <c r="F190" s="208" t="s">
        <v>277</v>
      </c>
      <c r="G190" s="209" t="s">
        <v>168</v>
      </c>
      <c r="H190" s="210">
        <v>217.40000000000001</v>
      </c>
      <c r="I190" s="211"/>
      <c r="J190" s="212">
        <f>ROUND(I190*H190,2)</f>
        <v>0</v>
      </c>
      <c r="K190" s="208" t="s">
        <v>132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0.00332</v>
      </c>
      <c r="R190" s="215">
        <f>Q190*H190</f>
        <v>0.72176800000000008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161</v>
      </c>
      <c r="AT190" s="217" t="s">
        <v>128</v>
      </c>
      <c r="AU190" s="217" t="s">
        <v>134</v>
      </c>
      <c r="AY190" s="19" t="s">
        <v>125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134</v>
      </c>
      <c r="BK190" s="218">
        <f>ROUND(I190*H190,2)</f>
        <v>0</v>
      </c>
      <c r="BL190" s="19" t="s">
        <v>161</v>
      </c>
      <c r="BM190" s="217" t="s">
        <v>278</v>
      </c>
    </row>
    <row r="191" s="2" customFormat="1">
      <c r="A191" s="40"/>
      <c r="B191" s="41"/>
      <c r="C191" s="42"/>
      <c r="D191" s="219" t="s">
        <v>136</v>
      </c>
      <c r="E191" s="42"/>
      <c r="F191" s="220" t="s">
        <v>279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134</v>
      </c>
    </row>
    <row r="192" s="14" customFormat="1">
      <c r="A192" s="14"/>
      <c r="B192" s="235"/>
      <c r="C192" s="236"/>
      <c r="D192" s="226" t="s">
        <v>147</v>
      </c>
      <c r="E192" s="237" t="s">
        <v>19</v>
      </c>
      <c r="F192" s="238" t="s">
        <v>205</v>
      </c>
      <c r="G192" s="236"/>
      <c r="H192" s="237" t="s">
        <v>19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147</v>
      </c>
      <c r="AU192" s="244" t="s">
        <v>134</v>
      </c>
      <c r="AV192" s="14" t="s">
        <v>80</v>
      </c>
      <c r="AW192" s="14" t="s">
        <v>33</v>
      </c>
      <c r="AX192" s="14" t="s">
        <v>72</v>
      </c>
      <c r="AY192" s="244" t="s">
        <v>125</v>
      </c>
    </row>
    <row r="193" s="13" customFormat="1">
      <c r="A193" s="13"/>
      <c r="B193" s="224"/>
      <c r="C193" s="225"/>
      <c r="D193" s="226" t="s">
        <v>147</v>
      </c>
      <c r="E193" s="245" t="s">
        <v>19</v>
      </c>
      <c r="F193" s="227" t="s">
        <v>280</v>
      </c>
      <c r="G193" s="225"/>
      <c r="H193" s="228">
        <v>217.40000000000001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147</v>
      </c>
      <c r="AU193" s="234" t="s">
        <v>134</v>
      </c>
      <c r="AV193" s="13" t="s">
        <v>134</v>
      </c>
      <c r="AW193" s="13" t="s">
        <v>33</v>
      </c>
      <c r="AX193" s="13" t="s">
        <v>80</v>
      </c>
      <c r="AY193" s="234" t="s">
        <v>125</v>
      </c>
    </row>
    <row r="194" s="2" customFormat="1" ht="21.75" customHeight="1">
      <c r="A194" s="40"/>
      <c r="B194" s="41"/>
      <c r="C194" s="206" t="s">
        <v>281</v>
      </c>
      <c r="D194" s="206" t="s">
        <v>128</v>
      </c>
      <c r="E194" s="207" t="s">
        <v>282</v>
      </c>
      <c r="F194" s="208" t="s">
        <v>283</v>
      </c>
      <c r="G194" s="209" t="s">
        <v>160</v>
      </c>
      <c r="H194" s="210">
        <v>2</v>
      </c>
      <c r="I194" s="211"/>
      <c r="J194" s="212">
        <f>ROUND(I194*H194,2)</f>
        <v>0</v>
      </c>
      <c r="K194" s="208" t="s">
        <v>132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0.0028700000000000002</v>
      </c>
      <c r="R194" s="215">
        <f>Q194*H194</f>
        <v>0.0057400000000000003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161</v>
      </c>
      <c r="AT194" s="217" t="s">
        <v>128</v>
      </c>
      <c r="AU194" s="217" t="s">
        <v>134</v>
      </c>
      <c r="AY194" s="19" t="s">
        <v>125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134</v>
      </c>
      <c r="BK194" s="218">
        <f>ROUND(I194*H194,2)</f>
        <v>0</v>
      </c>
      <c r="BL194" s="19" t="s">
        <v>161</v>
      </c>
      <c r="BM194" s="217" t="s">
        <v>284</v>
      </c>
    </row>
    <row r="195" s="2" customFormat="1">
      <c r="A195" s="40"/>
      <c r="B195" s="41"/>
      <c r="C195" s="42"/>
      <c r="D195" s="219" t="s">
        <v>136</v>
      </c>
      <c r="E195" s="42"/>
      <c r="F195" s="220" t="s">
        <v>285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136</v>
      </c>
      <c r="AU195" s="19" t="s">
        <v>134</v>
      </c>
    </row>
    <row r="196" s="13" customFormat="1">
      <c r="A196" s="13"/>
      <c r="B196" s="224"/>
      <c r="C196" s="225"/>
      <c r="D196" s="226" t="s">
        <v>147</v>
      </c>
      <c r="E196" s="245" t="s">
        <v>19</v>
      </c>
      <c r="F196" s="227" t="s">
        <v>134</v>
      </c>
      <c r="G196" s="225"/>
      <c r="H196" s="228">
        <v>2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147</v>
      </c>
      <c r="AU196" s="234" t="s">
        <v>134</v>
      </c>
      <c r="AV196" s="13" t="s">
        <v>134</v>
      </c>
      <c r="AW196" s="13" t="s">
        <v>33</v>
      </c>
      <c r="AX196" s="13" t="s">
        <v>80</v>
      </c>
      <c r="AY196" s="234" t="s">
        <v>125</v>
      </c>
    </row>
    <row r="197" s="2" customFormat="1" ht="16.5" customHeight="1">
      <c r="A197" s="40"/>
      <c r="B197" s="41"/>
      <c r="C197" s="206" t="s">
        <v>286</v>
      </c>
      <c r="D197" s="206" t="s">
        <v>128</v>
      </c>
      <c r="E197" s="207" t="s">
        <v>287</v>
      </c>
      <c r="F197" s="208" t="s">
        <v>288</v>
      </c>
      <c r="G197" s="209" t="s">
        <v>178</v>
      </c>
      <c r="H197" s="210">
        <v>457.68200000000002</v>
      </c>
      <c r="I197" s="211"/>
      <c r="J197" s="212">
        <f>ROUND(I197*H197,2)</f>
        <v>0</v>
      </c>
      <c r="K197" s="208" t="s">
        <v>289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0.0032000000000000002</v>
      </c>
      <c r="T197" s="216">
        <f>S197*H197</f>
        <v>1.4645824000000001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161</v>
      </c>
      <c r="AT197" s="217" t="s">
        <v>128</v>
      </c>
      <c r="AU197" s="217" t="s">
        <v>134</v>
      </c>
      <c r="AY197" s="19" t="s">
        <v>125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134</v>
      </c>
      <c r="BK197" s="218">
        <f>ROUND(I197*H197,2)</f>
        <v>0</v>
      </c>
      <c r="BL197" s="19" t="s">
        <v>161</v>
      </c>
      <c r="BM197" s="217" t="s">
        <v>290</v>
      </c>
    </row>
    <row r="198" s="14" customFormat="1">
      <c r="A198" s="14"/>
      <c r="B198" s="235"/>
      <c r="C198" s="236"/>
      <c r="D198" s="226" t="s">
        <v>147</v>
      </c>
      <c r="E198" s="237" t="s">
        <v>19</v>
      </c>
      <c r="F198" s="238" t="s">
        <v>291</v>
      </c>
      <c r="G198" s="236"/>
      <c r="H198" s="237" t="s">
        <v>19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147</v>
      </c>
      <c r="AU198" s="244" t="s">
        <v>134</v>
      </c>
      <c r="AV198" s="14" t="s">
        <v>80</v>
      </c>
      <c r="AW198" s="14" t="s">
        <v>33</v>
      </c>
      <c r="AX198" s="14" t="s">
        <v>72</v>
      </c>
      <c r="AY198" s="244" t="s">
        <v>125</v>
      </c>
    </row>
    <row r="199" s="13" customFormat="1">
      <c r="A199" s="13"/>
      <c r="B199" s="224"/>
      <c r="C199" s="225"/>
      <c r="D199" s="226" t="s">
        <v>147</v>
      </c>
      <c r="E199" s="245" t="s">
        <v>19</v>
      </c>
      <c r="F199" s="227" t="s">
        <v>206</v>
      </c>
      <c r="G199" s="225"/>
      <c r="H199" s="228">
        <v>436.80200000000002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147</v>
      </c>
      <c r="AU199" s="234" t="s">
        <v>134</v>
      </c>
      <c r="AV199" s="13" t="s">
        <v>134</v>
      </c>
      <c r="AW199" s="13" t="s">
        <v>33</v>
      </c>
      <c r="AX199" s="13" t="s">
        <v>72</v>
      </c>
      <c r="AY199" s="234" t="s">
        <v>125</v>
      </c>
    </row>
    <row r="200" s="13" customFormat="1">
      <c r="A200" s="13"/>
      <c r="B200" s="224"/>
      <c r="C200" s="225"/>
      <c r="D200" s="226" t="s">
        <v>147</v>
      </c>
      <c r="E200" s="245" t="s">
        <v>19</v>
      </c>
      <c r="F200" s="227" t="s">
        <v>256</v>
      </c>
      <c r="G200" s="225"/>
      <c r="H200" s="228">
        <v>14.658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147</v>
      </c>
      <c r="AU200" s="234" t="s">
        <v>134</v>
      </c>
      <c r="AV200" s="13" t="s">
        <v>134</v>
      </c>
      <c r="AW200" s="13" t="s">
        <v>33</v>
      </c>
      <c r="AX200" s="13" t="s">
        <v>72</v>
      </c>
      <c r="AY200" s="234" t="s">
        <v>125</v>
      </c>
    </row>
    <row r="201" s="13" customFormat="1">
      <c r="A201" s="13"/>
      <c r="B201" s="224"/>
      <c r="C201" s="225"/>
      <c r="D201" s="226" t="s">
        <v>147</v>
      </c>
      <c r="E201" s="245" t="s">
        <v>19</v>
      </c>
      <c r="F201" s="227" t="s">
        <v>257</v>
      </c>
      <c r="G201" s="225"/>
      <c r="H201" s="228">
        <v>3.294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147</v>
      </c>
      <c r="AU201" s="234" t="s">
        <v>134</v>
      </c>
      <c r="AV201" s="13" t="s">
        <v>134</v>
      </c>
      <c r="AW201" s="13" t="s">
        <v>33</v>
      </c>
      <c r="AX201" s="13" t="s">
        <v>72</v>
      </c>
      <c r="AY201" s="234" t="s">
        <v>125</v>
      </c>
    </row>
    <row r="202" s="13" customFormat="1">
      <c r="A202" s="13"/>
      <c r="B202" s="224"/>
      <c r="C202" s="225"/>
      <c r="D202" s="226" t="s">
        <v>147</v>
      </c>
      <c r="E202" s="245" t="s">
        <v>19</v>
      </c>
      <c r="F202" s="227" t="s">
        <v>258</v>
      </c>
      <c r="G202" s="225"/>
      <c r="H202" s="228">
        <v>2.9279999999999999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147</v>
      </c>
      <c r="AU202" s="234" t="s">
        <v>134</v>
      </c>
      <c r="AV202" s="13" t="s">
        <v>134</v>
      </c>
      <c r="AW202" s="13" t="s">
        <v>33</v>
      </c>
      <c r="AX202" s="13" t="s">
        <v>72</v>
      </c>
      <c r="AY202" s="234" t="s">
        <v>125</v>
      </c>
    </row>
    <row r="203" s="15" customFormat="1">
      <c r="A203" s="15"/>
      <c r="B203" s="246"/>
      <c r="C203" s="247"/>
      <c r="D203" s="226" t="s">
        <v>147</v>
      </c>
      <c r="E203" s="248" t="s">
        <v>19</v>
      </c>
      <c r="F203" s="249" t="s">
        <v>174</v>
      </c>
      <c r="G203" s="247"/>
      <c r="H203" s="250">
        <v>457.68200000000002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147</v>
      </c>
      <c r="AU203" s="256" t="s">
        <v>134</v>
      </c>
      <c r="AV203" s="15" t="s">
        <v>133</v>
      </c>
      <c r="AW203" s="15" t="s">
        <v>33</v>
      </c>
      <c r="AX203" s="15" t="s">
        <v>80</v>
      </c>
      <c r="AY203" s="256" t="s">
        <v>125</v>
      </c>
    </row>
    <row r="204" s="2" customFormat="1" ht="24.15" customHeight="1">
      <c r="A204" s="40"/>
      <c r="B204" s="41"/>
      <c r="C204" s="206" t="s">
        <v>292</v>
      </c>
      <c r="D204" s="206" t="s">
        <v>128</v>
      </c>
      <c r="E204" s="207" t="s">
        <v>293</v>
      </c>
      <c r="F204" s="208" t="s">
        <v>294</v>
      </c>
      <c r="G204" s="209" t="s">
        <v>131</v>
      </c>
      <c r="H204" s="210">
        <v>3.2799999999999998</v>
      </c>
      <c r="I204" s="211"/>
      <c r="J204" s="212">
        <f>ROUND(I204*H204,2)</f>
        <v>0</v>
      </c>
      <c r="K204" s="208" t="s">
        <v>132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161</v>
      </c>
      <c r="AT204" s="217" t="s">
        <v>128</v>
      </c>
      <c r="AU204" s="217" t="s">
        <v>134</v>
      </c>
      <c r="AY204" s="19" t="s">
        <v>125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134</v>
      </c>
      <c r="BK204" s="218">
        <f>ROUND(I204*H204,2)</f>
        <v>0</v>
      </c>
      <c r="BL204" s="19" t="s">
        <v>161</v>
      </c>
      <c r="BM204" s="217" t="s">
        <v>295</v>
      </c>
    </row>
    <row r="205" s="2" customFormat="1">
      <c r="A205" s="40"/>
      <c r="B205" s="41"/>
      <c r="C205" s="42"/>
      <c r="D205" s="219" t="s">
        <v>136</v>
      </c>
      <c r="E205" s="42"/>
      <c r="F205" s="220" t="s">
        <v>296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136</v>
      </c>
      <c r="AU205" s="19" t="s">
        <v>134</v>
      </c>
    </row>
    <row r="206" s="12" customFormat="1" ht="22.8" customHeight="1">
      <c r="A206" s="12"/>
      <c r="B206" s="190"/>
      <c r="C206" s="191"/>
      <c r="D206" s="192" t="s">
        <v>71</v>
      </c>
      <c r="E206" s="204" t="s">
        <v>297</v>
      </c>
      <c r="F206" s="204" t="s">
        <v>298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SUM(P207:P212)</f>
        <v>0</v>
      </c>
      <c r="Q206" s="198"/>
      <c r="R206" s="199">
        <f>SUM(R207:R212)</f>
        <v>0</v>
      </c>
      <c r="S206" s="198"/>
      <c r="T206" s="200">
        <f>SUM(T207:T212)</f>
        <v>0.11336750000000001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134</v>
      </c>
      <c r="AT206" s="202" t="s">
        <v>71</v>
      </c>
      <c r="AU206" s="202" t="s">
        <v>80</v>
      </c>
      <c r="AY206" s="201" t="s">
        <v>125</v>
      </c>
      <c r="BK206" s="203">
        <f>SUM(BK207:BK212)</f>
        <v>0</v>
      </c>
    </row>
    <row r="207" s="2" customFormat="1" ht="24.15" customHeight="1">
      <c r="A207" s="40"/>
      <c r="B207" s="41"/>
      <c r="C207" s="206" t="s">
        <v>299</v>
      </c>
      <c r="D207" s="206" t="s">
        <v>128</v>
      </c>
      <c r="E207" s="207" t="s">
        <v>300</v>
      </c>
      <c r="F207" s="208" t="s">
        <v>301</v>
      </c>
      <c r="G207" s="209" t="s">
        <v>178</v>
      </c>
      <c r="H207" s="210">
        <v>45.347000000000001</v>
      </c>
      <c r="I207" s="211"/>
      <c r="J207" s="212">
        <f>ROUND(I207*H207,2)</f>
        <v>0</v>
      </c>
      <c r="K207" s="208" t="s">
        <v>132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0.0025000000000000001</v>
      </c>
      <c r="T207" s="216">
        <f>S207*H207</f>
        <v>0.11336750000000001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161</v>
      </c>
      <c r="AT207" s="217" t="s">
        <v>128</v>
      </c>
      <c r="AU207" s="217" t="s">
        <v>134</v>
      </c>
      <c r="AY207" s="19" t="s">
        <v>125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134</v>
      </c>
      <c r="BK207" s="218">
        <f>ROUND(I207*H207,2)</f>
        <v>0</v>
      </c>
      <c r="BL207" s="19" t="s">
        <v>161</v>
      </c>
      <c r="BM207" s="217" t="s">
        <v>302</v>
      </c>
    </row>
    <row r="208" s="2" customFormat="1">
      <c r="A208" s="40"/>
      <c r="B208" s="41"/>
      <c r="C208" s="42"/>
      <c r="D208" s="219" t="s">
        <v>136</v>
      </c>
      <c r="E208" s="42"/>
      <c r="F208" s="220" t="s">
        <v>303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136</v>
      </c>
      <c r="AU208" s="19" t="s">
        <v>134</v>
      </c>
    </row>
    <row r="209" s="14" customFormat="1">
      <c r="A209" s="14"/>
      <c r="B209" s="235"/>
      <c r="C209" s="236"/>
      <c r="D209" s="226" t="s">
        <v>147</v>
      </c>
      <c r="E209" s="237" t="s">
        <v>19</v>
      </c>
      <c r="F209" s="238" t="s">
        <v>304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147</v>
      </c>
      <c r="AU209" s="244" t="s">
        <v>134</v>
      </c>
      <c r="AV209" s="14" t="s">
        <v>80</v>
      </c>
      <c r="AW209" s="14" t="s">
        <v>33</v>
      </c>
      <c r="AX209" s="14" t="s">
        <v>72</v>
      </c>
      <c r="AY209" s="244" t="s">
        <v>125</v>
      </c>
    </row>
    <row r="210" s="13" customFormat="1">
      <c r="A210" s="13"/>
      <c r="B210" s="224"/>
      <c r="C210" s="225"/>
      <c r="D210" s="226" t="s">
        <v>147</v>
      </c>
      <c r="E210" s="245" t="s">
        <v>19</v>
      </c>
      <c r="F210" s="227" t="s">
        <v>305</v>
      </c>
      <c r="G210" s="225"/>
      <c r="H210" s="228">
        <v>39.088000000000001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147</v>
      </c>
      <c r="AU210" s="234" t="s">
        <v>134</v>
      </c>
      <c r="AV210" s="13" t="s">
        <v>134</v>
      </c>
      <c r="AW210" s="13" t="s">
        <v>33</v>
      </c>
      <c r="AX210" s="13" t="s">
        <v>72</v>
      </c>
      <c r="AY210" s="234" t="s">
        <v>125</v>
      </c>
    </row>
    <row r="211" s="13" customFormat="1">
      <c r="A211" s="13"/>
      <c r="B211" s="224"/>
      <c r="C211" s="225"/>
      <c r="D211" s="226" t="s">
        <v>147</v>
      </c>
      <c r="E211" s="245" t="s">
        <v>19</v>
      </c>
      <c r="F211" s="227" t="s">
        <v>306</v>
      </c>
      <c r="G211" s="225"/>
      <c r="H211" s="228">
        <v>6.2590000000000003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147</v>
      </c>
      <c r="AU211" s="234" t="s">
        <v>134</v>
      </c>
      <c r="AV211" s="13" t="s">
        <v>134</v>
      </c>
      <c r="AW211" s="13" t="s">
        <v>33</v>
      </c>
      <c r="AX211" s="13" t="s">
        <v>72</v>
      </c>
      <c r="AY211" s="234" t="s">
        <v>125</v>
      </c>
    </row>
    <row r="212" s="15" customFormat="1">
      <c r="A212" s="15"/>
      <c r="B212" s="246"/>
      <c r="C212" s="247"/>
      <c r="D212" s="226" t="s">
        <v>147</v>
      </c>
      <c r="E212" s="248" t="s">
        <v>19</v>
      </c>
      <c r="F212" s="249" t="s">
        <v>174</v>
      </c>
      <c r="G212" s="247"/>
      <c r="H212" s="250">
        <v>45.347000000000001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147</v>
      </c>
      <c r="AU212" s="256" t="s">
        <v>134</v>
      </c>
      <c r="AV212" s="15" t="s">
        <v>133</v>
      </c>
      <c r="AW212" s="15" t="s">
        <v>33</v>
      </c>
      <c r="AX212" s="15" t="s">
        <v>80</v>
      </c>
      <c r="AY212" s="256" t="s">
        <v>125</v>
      </c>
    </row>
    <row r="213" s="12" customFormat="1" ht="22.8" customHeight="1">
      <c r="A213" s="12"/>
      <c r="B213" s="190"/>
      <c r="C213" s="191"/>
      <c r="D213" s="192" t="s">
        <v>71</v>
      </c>
      <c r="E213" s="204" t="s">
        <v>307</v>
      </c>
      <c r="F213" s="204" t="s">
        <v>308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SUM(P214:P227)</f>
        <v>0</v>
      </c>
      <c r="Q213" s="198"/>
      <c r="R213" s="199">
        <f>SUM(R214:R227)</f>
        <v>0.0069199999999999999</v>
      </c>
      <c r="S213" s="198"/>
      <c r="T213" s="200">
        <f>SUM(T214:T227)</f>
        <v>0.30410000000000004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134</v>
      </c>
      <c r="AT213" s="202" t="s">
        <v>71</v>
      </c>
      <c r="AU213" s="202" t="s">
        <v>80</v>
      </c>
      <c r="AY213" s="201" t="s">
        <v>125</v>
      </c>
      <c r="BK213" s="203">
        <f>SUM(BK214:BK227)</f>
        <v>0</v>
      </c>
    </row>
    <row r="214" s="2" customFormat="1" ht="24.15" customHeight="1">
      <c r="A214" s="40"/>
      <c r="B214" s="41"/>
      <c r="C214" s="206" t="s">
        <v>309</v>
      </c>
      <c r="D214" s="206" t="s">
        <v>128</v>
      </c>
      <c r="E214" s="207" t="s">
        <v>310</v>
      </c>
      <c r="F214" s="208" t="s">
        <v>311</v>
      </c>
      <c r="G214" s="209" t="s">
        <v>160</v>
      </c>
      <c r="H214" s="210">
        <v>90</v>
      </c>
      <c r="I214" s="211"/>
      <c r="J214" s="212">
        <f>ROUND(I214*H214,2)</f>
        <v>0</v>
      </c>
      <c r="K214" s="208" t="s">
        <v>132</v>
      </c>
      <c r="L214" s="46"/>
      <c r="M214" s="213" t="s">
        <v>19</v>
      </c>
      <c r="N214" s="214" t="s">
        <v>44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0.0030000000000000001</v>
      </c>
      <c r="T214" s="216">
        <f>S214*H214</f>
        <v>0.27000000000000002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161</v>
      </c>
      <c r="AT214" s="217" t="s">
        <v>128</v>
      </c>
      <c r="AU214" s="217" t="s">
        <v>134</v>
      </c>
      <c r="AY214" s="19" t="s">
        <v>125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134</v>
      </c>
      <c r="BK214" s="218">
        <f>ROUND(I214*H214,2)</f>
        <v>0</v>
      </c>
      <c r="BL214" s="19" t="s">
        <v>161</v>
      </c>
      <c r="BM214" s="217" t="s">
        <v>312</v>
      </c>
    </row>
    <row r="215" s="2" customFormat="1">
      <c r="A215" s="40"/>
      <c r="B215" s="41"/>
      <c r="C215" s="42"/>
      <c r="D215" s="219" t="s">
        <v>136</v>
      </c>
      <c r="E215" s="42"/>
      <c r="F215" s="220" t="s">
        <v>313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136</v>
      </c>
      <c r="AU215" s="19" t="s">
        <v>134</v>
      </c>
    </row>
    <row r="216" s="14" customFormat="1">
      <c r="A216" s="14"/>
      <c r="B216" s="235"/>
      <c r="C216" s="236"/>
      <c r="D216" s="226" t="s">
        <v>147</v>
      </c>
      <c r="E216" s="237" t="s">
        <v>19</v>
      </c>
      <c r="F216" s="238" t="s">
        <v>314</v>
      </c>
      <c r="G216" s="236"/>
      <c r="H216" s="237" t="s">
        <v>19</v>
      </c>
      <c r="I216" s="239"/>
      <c r="J216" s="236"/>
      <c r="K216" s="236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147</v>
      </c>
      <c r="AU216" s="244" t="s">
        <v>134</v>
      </c>
      <c r="AV216" s="14" t="s">
        <v>80</v>
      </c>
      <c r="AW216" s="14" t="s">
        <v>33</v>
      </c>
      <c r="AX216" s="14" t="s">
        <v>72</v>
      </c>
      <c r="AY216" s="244" t="s">
        <v>125</v>
      </c>
    </row>
    <row r="217" s="13" customFormat="1">
      <c r="A217" s="13"/>
      <c r="B217" s="224"/>
      <c r="C217" s="225"/>
      <c r="D217" s="226" t="s">
        <v>147</v>
      </c>
      <c r="E217" s="245" t="s">
        <v>19</v>
      </c>
      <c r="F217" s="227" t="s">
        <v>315</v>
      </c>
      <c r="G217" s="225"/>
      <c r="H217" s="228">
        <v>90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147</v>
      </c>
      <c r="AU217" s="234" t="s">
        <v>134</v>
      </c>
      <c r="AV217" s="13" t="s">
        <v>134</v>
      </c>
      <c r="AW217" s="13" t="s">
        <v>33</v>
      </c>
      <c r="AX217" s="13" t="s">
        <v>80</v>
      </c>
      <c r="AY217" s="234" t="s">
        <v>125</v>
      </c>
    </row>
    <row r="218" s="2" customFormat="1" ht="16.5" customHeight="1">
      <c r="A218" s="40"/>
      <c r="B218" s="41"/>
      <c r="C218" s="206" t="s">
        <v>316</v>
      </c>
      <c r="D218" s="206" t="s">
        <v>128</v>
      </c>
      <c r="E218" s="207" t="s">
        <v>317</v>
      </c>
      <c r="F218" s="208" t="s">
        <v>318</v>
      </c>
      <c r="G218" s="209" t="s">
        <v>160</v>
      </c>
      <c r="H218" s="210">
        <v>2</v>
      </c>
      <c r="I218" s="211"/>
      <c r="J218" s="212">
        <f>ROUND(I218*H218,2)</f>
        <v>0</v>
      </c>
      <c r="K218" s="208" t="s">
        <v>132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0.017049999999999999</v>
      </c>
      <c r="T218" s="216">
        <f>S218*H218</f>
        <v>0.034099999999999998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161</v>
      </c>
      <c r="AT218" s="217" t="s">
        <v>128</v>
      </c>
      <c r="AU218" s="217" t="s">
        <v>134</v>
      </c>
      <c r="AY218" s="19" t="s">
        <v>125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134</v>
      </c>
      <c r="BK218" s="218">
        <f>ROUND(I218*H218,2)</f>
        <v>0</v>
      </c>
      <c r="BL218" s="19" t="s">
        <v>161</v>
      </c>
      <c r="BM218" s="217" t="s">
        <v>319</v>
      </c>
    </row>
    <row r="219" s="2" customFormat="1">
      <c r="A219" s="40"/>
      <c r="B219" s="41"/>
      <c r="C219" s="42"/>
      <c r="D219" s="219" t="s">
        <v>136</v>
      </c>
      <c r="E219" s="42"/>
      <c r="F219" s="220" t="s">
        <v>320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136</v>
      </c>
      <c r="AU219" s="19" t="s">
        <v>134</v>
      </c>
    </row>
    <row r="220" s="14" customFormat="1">
      <c r="A220" s="14"/>
      <c r="B220" s="235"/>
      <c r="C220" s="236"/>
      <c r="D220" s="226" t="s">
        <v>147</v>
      </c>
      <c r="E220" s="237" t="s">
        <v>19</v>
      </c>
      <c r="F220" s="238" t="s">
        <v>321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147</v>
      </c>
      <c r="AU220" s="244" t="s">
        <v>134</v>
      </c>
      <c r="AV220" s="14" t="s">
        <v>80</v>
      </c>
      <c r="AW220" s="14" t="s">
        <v>33</v>
      </c>
      <c r="AX220" s="14" t="s">
        <v>72</v>
      </c>
      <c r="AY220" s="244" t="s">
        <v>125</v>
      </c>
    </row>
    <row r="221" s="13" customFormat="1">
      <c r="A221" s="13"/>
      <c r="B221" s="224"/>
      <c r="C221" s="225"/>
      <c r="D221" s="226" t="s">
        <v>147</v>
      </c>
      <c r="E221" s="245" t="s">
        <v>19</v>
      </c>
      <c r="F221" s="227" t="s">
        <v>134</v>
      </c>
      <c r="G221" s="225"/>
      <c r="H221" s="228">
        <v>2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147</v>
      </c>
      <c r="AU221" s="234" t="s">
        <v>134</v>
      </c>
      <c r="AV221" s="13" t="s">
        <v>134</v>
      </c>
      <c r="AW221" s="13" t="s">
        <v>33</v>
      </c>
      <c r="AX221" s="13" t="s">
        <v>80</v>
      </c>
      <c r="AY221" s="234" t="s">
        <v>125</v>
      </c>
    </row>
    <row r="222" s="2" customFormat="1" ht="24.15" customHeight="1">
      <c r="A222" s="40"/>
      <c r="B222" s="41"/>
      <c r="C222" s="206" t="s">
        <v>322</v>
      </c>
      <c r="D222" s="206" t="s">
        <v>128</v>
      </c>
      <c r="E222" s="207" t="s">
        <v>323</v>
      </c>
      <c r="F222" s="208" t="s">
        <v>324</v>
      </c>
      <c r="G222" s="209" t="s">
        <v>160</v>
      </c>
      <c r="H222" s="210">
        <v>2</v>
      </c>
      <c r="I222" s="211"/>
      <c r="J222" s="212">
        <f>ROUND(I222*H222,2)</f>
        <v>0</v>
      </c>
      <c r="K222" s="208" t="s">
        <v>132</v>
      </c>
      <c r="L222" s="46"/>
      <c r="M222" s="213" t="s">
        <v>19</v>
      </c>
      <c r="N222" s="214" t="s">
        <v>44</v>
      </c>
      <c r="O222" s="86"/>
      <c r="P222" s="215">
        <f>O222*H222</f>
        <v>0</v>
      </c>
      <c r="Q222" s="215">
        <v>0.00346</v>
      </c>
      <c r="R222" s="215">
        <f>Q222*H222</f>
        <v>0.0069199999999999999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161</v>
      </c>
      <c r="AT222" s="217" t="s">
        <v>128</v>
      </c>
      <c r="AU222" s="217" t="s">
        <v>134</v>
      </c>
      <c r="AY222" s="19" t="s">
        <v>125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134</v>
      </c>
      <c r="BK222" s="218">
        <f>ROUND(I222*H222,2)</f>
        <v>0</v>
      </c>
      <c r="BL222" s="19" t="s">
        <v>161</v>
      </c>
      <c r="BM222" s="217" t="s">
        <v>325</v>
      </c>
    </row>
    <row r="223" s="2" customFormat="1">
      <c r="A223" s="40"/>
      <c r="B223" s="41"/>
      <c r="C223" s="42"/>
      <c r="D223" s="219" t="s">
        <v>136</v>
      </c>
      <c r="E223" s="42"/>
      <c r="F223" s="220" t="s">
        <v>326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136</v>
      </c>
      <c r="AU223" s="19" t="s">
        <v>134</v>
      </c>
    </row>
    <row r="224" s="14" customFormat="1">
      <c r="A224" s="14"/>
      <c r="B224" s="235"/>
      <c r="C224" s="236"/>
      <c r="D224" s="226" t="s">
        <v>147</v>
      </c>
      <c r="E224" s="237" t="s">
        <v>19</v>
      </c>
      <c r="F224" s="238" t="s">
        <v>327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147</v>
      </c>
      <c r="AU224" s="244" t="s">
        <v>134</v>
      </c>
      <c r="AV224" s="14" t="s">
        <v>80</v>
      </c>
      <c r="AW224" s="14" t="s">
        <v>33</v>
      </c>
      <c r="AX224" s="14" t="s">
        <v>72</v>
      </c>
      <c r="AY224" s="244" t="s">
        <v>125</v>
      </c>
    </row>
    <row r="225" s="13" customFormat="1">
      <c r="A225" s="13"/>
      <c r="B225" s="224"/>
      <c r="C225" s="225"/>
      <c r="D225" s="226" t="s">
        <v>147</v>
      </c>
      <c r="E225" s="245" t="s">
        <v>19</v>
      </c>
      <c r="F225" s="227" t="s">
        <v>134</v>
      </c>
      <c r="G225" s="225"/>
      <c r="H225" s="228">
        <v>2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147</v>
      </c>
      <c r="AU225" s="234" t="s">
        <v>134</v>
      </c>
      <c r="AV225" s="13" t="s">
        <v>134</v>
      </c>
      <c r="AW225" s="13" t="s">
        <v>33</v>
      </c>
      <c r="AX225" s="13" t="s">
        <v>80</v>
      </c>
      <c r="AY225" s="234" t="s">
        <v>125</v>
      </c>
    </row>
    <row r="226" s="2" customFormat="1" ht="24.15" customHeight="1">
      <c r="A226" s="40"/>
      <c r="B226" s="41"/>
      <c r="C226" s="206" t="s">
        <v>328</v>
      </c>
      <c r="D226" s="206" t="s">
        <v>128</v>
      </c>
      <c r="E226" s="207" t="s">
        <v>329</v>
      </c>
      <c r="F226" s="208" t="s">
        <v>330</v>
      </c>
      <c r="G226" s="209" t="s">
        <v>131</v>
      </c>
      <c r="H226" s="210">
        <v>0.0070000000000000001</v>
      </c>
      <c r="I226" s="211"/>
      <c r="J226" s="212">
        <f>ROUND(I226*H226,2)</f>
        <v>0</v>
      </c>
      <c r="K226" s="208" t="s">
        <v>132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161</v>
      </c>
      <c r="AT226" s="217" t="s">
        <v>128</v>
      </c>
      <c r="AU226" s="217" t="s">
        <v>134</v>
      </c>
      <c r="AY226" s="19" t="s">
        <v>125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134</v>
      </c>
      <c r="BK226" s="218">
        <f>ROUND(I226*H226,2)</f>
        <v>0</v>
      </c>
      <c r="BL226" s="19" t="s">
        <v>161</v>
      </c>
      <c r="BM226" s="217" t="s">
        <v>331</v>
      </c>
    </row>
    <row r="227" s="2" customFormat="1">
      <c r="A227" s="40"/>
      <c r="B227" s="41"/>
      <c r="C227" s="42"/>
      <c r="D227" s="219" t="s">
        <v>136</v>
      </c>
      <c r="E227" s="42"/>
      <c r="F227" s="220" t="s">
        <v>332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136</v>
      </c>
      <c r="AU227" s="19" t="s">
        <v>134</v>
      </c>
    </row>
    <row r="228" s="12" customFormat="1" ht="22.8" customHeight="1">
      <c r="A228" s="12"/>
      <c r="B228" s="190"/>
      <c r="C228" s="191"/>
      <c r="D228" s="192" t="s">
        <v>71</v>
      </c>
      <c r="E228" s="204" t="s">
        <v>333</v>
      </c>
      <c r="F228" s="204" t="s">
        <v>334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SUM(P229:P230)</f>
        <v>0</v>
      </c>
      <c r="Q228" s="198"/>
      <c r="R228" s="199">
        <f>SUM(R229:R230)</f>
        <v>0</v>
      </c>
      <c r="S228" s="198"/>
      <c r="T228" s="200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134</v>
      </c>
      <c r="AT228" s="202" t="s">
        <v>71</v>
      </c>
      <c r="AU228" s="202" t="s">
        <v>80</v>
      </c>
      <c r="AY228" s="201" t="s">
        <v>125</v>
      </c>
      <c r="BK228" s="203">
        <f>SUM(BK229:BK230)</f>
        <v>0</v>
      </c>
    </row>
    <row r="229" s="2" customFormat="1" ht="76.35" customHeight="1">
      <c r="A229" s="40"/>
      <c r="B229" s="41"/>
      <c r="C229" s="206" t="s">
        <v>187</v>
      </c>
      <c r="D229" s="206" t="s">
        <v>128</v>
      </c>
      <c r="E229" s="207" t="s">
        <v>335</v>
      </c>
      <c r="F229" s="208" t="s">
        <v>336</v>
      </c>
      <c r="G229" s="209" t="s">
        <v>337</v>
      </c>
      <c r="H229" s="210">
        <v>1</v>
      </c>
      <c r="I229" s="211"/>
      <c r="J229" s="212">
        <f>ROUND(I229*H229,2)</f>
        <v>0</v>
      </c>
      <c r="K229" s="208" t="s">
        <v>289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161</v>
      </c>
      <c r="AT229" s="217" t="s">
        <v>128</v>
      </c>
      <c r="AU229" s="217" t="s">
        <v>134</v>
      </c>
      <c r="AY229" s="19" t="s">
        <v>125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134</v>
      </c>
      <c r="BK229" s="218">
        <f>ROUND(I229*H229,2)</f>
        <v>0</v>
      </c>
      <c r="BL229" s="19" t="s">
        <v>161</v>
      </c>
      <c r="BM229" s="217" t="s">
        <v>338</v>
      </c>
    </row>
    <row r="230" s="13" customFormat="1">
      <c r="A230" s="13"/>
      <c r="B230" s="224"/>
      <c r="C230" s="225"/>
      <c r="D230" s="226" t="s">
        <v>147</v>
      </c>
      <c r="E230" s="245" t="s">
        <v>19</v>
      </c>
      <c r="F230" s="227" t="s">
        <v>80</v>
      </c>
      <c r="G230" s="225"/>
      <c r="H230" s="228">
        <v>1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147</v>
      </c>
      <c r="AU230" s="234" t="s">
        <v>134</v>
      </c>
      <c r="AV230" s="13" t="s">
        <v>134</v>
      </c>
      <c r="AW230" s="13" t="s">
        <v>33</v>
      </c>
      <c r="AX230" s="13" t="s">
        <v>80</v>
      </c>
      <c r="AY230" s="234" t="s">
        <v>125</v>
      </c>
    </row>
    <row r="231" s="12" customFormat="1" ht="22.8" customHeight="1">
      <c r="A231" s="12"/>
      <c r="B231" s="190"/>
      <c r="C231" s="191"/>
      <c r="D231" s="192" t="s">
        <v>71</v>
      </c>
      <c r="E231" s="204" t="s">
        <v>339</v>
      </c>
      <c r="F231" s="204" t="s">
        <v>340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SUM(P232:P243)</f>
        <v>0</v>
      </c>
      <c r="Q231" s="198"/>
      <c r="R231" s="199">
        <f>SUM(R232:R243)</f>
        <v>0.90095104000000004</v>
      </c>
      <c r="S231" s="198"/>
      <c r="T231" s="200">
        <f>SUM(T232:T243)</f>
        <v>0.60901021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134</v>
      </c>
      <c r="AT231" s="202" t="s">
        <v>71</v>
      </c>
      <c r="AU231" s="202" t="s">
        <v>80</v>
      </c>
      <c r="AY231" s="201" t="s">
        <v>125</v>
      </c>
      <c r="BK231" s="203">
        <f>SUM(BK232:BK243)</f>
        <v>0</v>
      </c>
    </row>
    <row r="232" s="2" customFormat="1" ht="24.15" customHeight="1">
      <c r="A232" s="40"/>
      <c r="B232" s="41"/>
      <c r="C232" s="206" t="s">
        <v>341</v>
      </c>
      <c r="D232" s="206" t="s">
        <v>128</v>
      </c>
      <c r="E232" s="207" t="s">
        <v>342</v>
      </c>
      <c r="F232" s="208" t="s">
        <v>343</v>
      </c>
      <c r="G232" s="209" t="s">
        <v>178</v>
      </c>
      <c r="H232" s="210">
        <v>47.872</v>
      </c>
      <c r="I232" s="211"/>
      <c r="J232" s="212">
        <f>ROUND(I232*H232,2)</f>
        <v>0</v>
      </c>
      <c r="K232" s="208" t="s">
        <v>132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0.01882</v>
      </c>
      <c r="R232" s="215">
        <f>Q232*H232</f>
        <v>0.90095104000000004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161</v>
      </c>
      <c r="AT232" s="217" t="s">
        <v>128</v>
      </c>
      <c r="AU232" s="217" t="s">
        <v>134</v>
      </c>
      <c r="AY232" s="19" t="s">
        <v>125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134</v>
      </c>
      <c r="BK232" s="218">
        <f>ROUND(I232*H232,2)</f>
        <v>0</v>
      </c>
      <c r="BL232" s="19" t="s">
        <v>161</v>
      </c>
      <c r="BM232" s="217" t="s">
        <v>344</v>
      </c>
    </row>
    <row r="233" s="2" customFormat="1">
      <c r="A233" s="40"/>
      <c r="B233" s="41"/>
      <c r="C233" s="42"/>
      <c r="D233" s="219" t="s">
        <v>136</v>
      </c>
      <c r="E233" s="42"/>
      <c r="F233" s="220" t="s">
        <v>345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134</v>
      </c>
    </row>
    <row r="234" s="14" customFormat="1">
      <c r="A234" s="14"/>
      <c r="B234" s="235"/>
      <c r="C234" s="236"/>
      <c r="D234" s="226" t="s">
        <v>147</v>
      </c>
      <c r="E234" s="237" t="s">
        <v>19</v>
      </c>
      <c r="F234" s="238" t="s">
        <v>346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147</v>
      </c>
      <c r="AU234" s="244" t="s">
        <v>134</v>
      </c>
      <c r="AV234" s="14" t="s">
        <v>80</v>
      </c>
      <c r="AW234" s="14" t="s">
        <v>33</v>
      </c>
      <c r="AX234" s="14" t="s">
        <v>72</v>
      </c>
      <c r="AY234" s="244" t="s">
        <v>125</v>
      </c>
    </row>
    <row r="235" s="13" customFormat="1">
      <c r="A235" s="13"/>
      <c r="B235" s="224"/>
      <c r="C235" s="225"/>
      <c r="D235" s="226" t="s">
        <v>147</v>
      </c>
      <c r="E235" s="245" t="s">
        <v>19</v>
      </c>
      <c r="F235" s="227" t="s">
        <v>347</v>
      </c>
      <c r="G235" s="225"/>
      <c r="H235" s="228">
        <v>47.872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147</v>
      </c>
      <c r="AU235" s="234" t="s">
        <v>134</v>
      </c>
      <c r="AV235" s="13" t="s">
        <v>134</v>
      </c>
      <c r="AW235" s="13" t="s">
        <v>33</v>
      </c>
      <c r="AX235" s="13" t="s">
        <v>80</v>
      </c>
      <c r="AY235" s="234" t="s">
        <v>125</v>
      </c>
    </row>
    <row r="236" s="2" customFormat="1" ht="33" customHeight="1">
      <c r="A236" s="40"/>
      <c r="B236" s="41"/>
      <c r="C236" s="206" t="s">
        <v>348</v>
      </c>
      <c r="D236" s="206" t="s">
        <v>128</v>
      </c>
      <c r="E236" s="207" t="s">
        <v>349</v>
      </c>
      <c r="F236" s="208" t="s">
        <v>350</v>
      </c>
      <c r="G236" s="209" t="s">
        <v>178</v>
      </c>
      <c r="H236" s="210">
        <v>45.347000000000001</v>
      </c>
      <c r="I236" s="211"/>
      <c r="J236" s="212">
        <f>ROUND(I236*H236,2)</f>
        <v>0</v>
      </c>
      <c r="K236" s="208" t="s">
        <v>132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0.013429999999999999</v>
      </c>
      <c r="T236" s="216">
        <f>S236*H236</f>
        <v>0.60901021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161</v>
      </c>
      <c r="AT236" s="217" t="s">
        <v>128</v>
      </c>
      <c r="AU236" s="217" t="s">
        <v>134</v>
      </c>
      <c r="AY236" s="19" t="s">
        <v>125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134</v>
      </c>
      <c r="BK236" s="218">
        <f>ROUND(I236*H236,2)</f>
        <v>0</v>
      </c>
      <c r="BL236" s="19" t="s">
        <v>161</v>
      </c>
      <c r="BM236" s="217" t="s">
        <v>351</v>
      </c>
    </row>
    <row r="237" s="2" customFormat="1">
      <c r="A237" s="40"/>
      <c r="B237" s="41"/>
      <c r="C237" s="42"/>
      <c r="D237" s="219" t="s">
        <v>136</v>
      </c>
      <c r="E237" s="42"/>
      <c r="F237" s="220" t="s">
        <v>352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136</v>
      </c>
      <c r="AU237" s="19" t="s">
        <v>134</v>
      </c>
    </row>
    <row r="238" s="14" customFormat="1">
      <c r="A238" s="14"/>
      <c r="B238" s="235"/>
      <c r="C238" s="236"/>
      <c r="D238" s="226" t="s">
        <v>147</v>
      </c>
      <c r="E238" s="237" t="s">
        <v>19</v>
      </c>
      <c r="F238" s="238" t="s">
        <v>353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147</v>
      </c>
      <c r="AU238" s="244" t="s">
        <v>134</v>
      </c>
      <c r="AV238" s="14" t="s">
        <v>80</v>
      </c>
      <c r="AW238" s="14" t="s">
        <v>33</v>
      </c>
      <c r="AX238" s="14" t="s">
        <v>72</v>
      </c>
      <c r="AY238" s="244" t="s">
        <v>125</v>
      </c>
    </row>
    <row r="239" s="13" customFormat="1">
      <c r="A239" s="13"/>
      <c r="B239" s="224"/>
      <c r="C239" s="225"/>
      <c r="D239" s="226" t="s">
        <v>147</v>
      </c>
      <c r="E239" s="245" t="s">
        <v>19</v>
      </c>
      <c r="F239" s="227" t="s">
        <v>305</v>
      </c>
      <c r="G239" s="225"/>
      <c r="H239" s="228">
        <v>39.088000000000001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147</v>
      </c>
      <c r="AU239" s="234" t="s">
        <v>134</v>
      </c>
      <c r="AV239" s="13" t="s">
        <v>134</v>
      </c>
      <c r="AW239" s="13" t="s">
        <v>33</v>
      </c>
      <c r="AX239" s="13" t="s">
        <v>72</v>
      </c>
      <c r="AY239" s="234" t="s">
        <v>125</v>
      </c>
    </row>
    <row r="240" s="13" customFormat="1">
      <c r="A240" s="13"/>
      <c r="B240" s="224"/>
      <c r="C240" s="225"/>
      <c r="D240" s="226" t="s">
        <v>147</v>
      </c>
      <c r="E240" s="245" t="s">
        <v>19</v>
      </c>
      <c r="F240" s="227" t="s">
        <v>306</v>
      </c>
      <c r="G240" s="225"/>
      <c r="H240" s="228">
        <v>6.2590000000000003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147</v>
      </c>
      <c r="AU240" s="234" t="s">
        <v>134</v>
      </c>
      <c r="AV240" s="13" t="s">
        <v>134</v>
      </c>
      <c r="AW240" s="13" t="s">
        <v>33</v>
      </c>
      <c r="AX240" s="13" t="s">
        <v>72</v>
      </c>
      <c r="AY240" s="234" t="s">
        <v>125</v>
      </c>
    </row>
    <row r="241" s="15" customFormat="1">
      <c r="A241" s="15"/>
      <c r="B241" s="246"/>
      <c r="C241" s="247"/>
      <c r="D241" s="226" t="s">
        <v>147</v>
      </c>
      <c r="E241" s="248" t="s">
        <v>19</v>
      </c>
      <c r="F241" s="249" t="s">
        <v>174</v>
      </c>
      <c r="G241" s="247"/>
      <c r="H241" s="250">
        <v>45.347000000000001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6" t="s">
        <v>147</v>
      </c>
      <c r="AU241" s="256" t="s">
        <v>134</v>
      </c>
      <c r="AV241" s="15" t="s">
        <v>133</v>
      </c>
      <c r="AW241" s="15" t="s">
        <v>33</v>
      </c>
      <c r="AX241" s="15" t="s">
        <v>80</v>
      </c>
      <c r="AY241" s="256" t="s">
        <v>125</v>
      </c>
    </row>
    <row r="242" s="2" customFormat="1" ht="24.15" customHeight="1">
      <c r="A242" s="40"/>
      <c r="B242" s="41"/>
      <c r="C242" s="206" t="s">
        <v>354</v>
      </c>
      <c r="D242" s="206" t="s">
        <v>128</v>
      </c>
      <c r="E242" s="207" t="s">
        <v>355</v>
      </c>
      <c r="F242" s="208" t="s">
        <v>356</v>
      </c>
      <c r="G242" s="209" t="s">
        <v>131</v>
      </c>
      <c r="H242" s="210">
        <v>0.90100000000000002</v>
      </c>
      <c r="I242" s="211"/>
      <c r="J242" s="212">
        <f>ROUND(I242*H242,2)</f>
        <v>0</v>
      </c>
      <c r="K242" s="208" t="s">
        <v>132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161</v>
      </c>
      <c r="AT242" s="217" t="s">
        <v>128</v>
      </c>
      <c r="AU242" s="217" t="s">
        <v>134</v>
      </c>
      <c r="AY242" s="19" t="s">
        <v>125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134</v>
      </c>
      <c r="BK242" s="218">
        <f>ROUND(I242*H242,2)</f>
        <v>0</v>
      </c>
      <c r="BL242" s="19" t="s">
        <v>161</v>
      </c>
      <c r="BM242" s="217" t="s">
        <v>357</v>
      </c>
    </row>
    <row r="243" s="2" customFormat="1">
      <c r="A243" s="40"/>
      <c r="B243" s="41"/>
      <c r="C243" s="42"/>
      <c r="D243" s="219" t="s">
        <v>136</v>
      </c>
      <c r="E243" s="42"/>
      <c r="F243" s="220" t="s">
        <v>358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136</v>
      </c>
      <c r="AU243" s="19" t="s">
        <v>134</v>
      </c>
    </row>
    <row r="244" s="12" customFormat="1" ht="22.8" customHeight="1">
      <c r="A244" s="12"/>
      <c r="B244" s="190"/>
      <c r="C244" s="191"/>
      <c r="D244" s="192" t="s">
        <v>71</v>
      </c>
      <c r="E244" s="204" t="s">
        <v>359</v>
      </c>
      <c r="F244" s="204" t="s">
        <v>360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SUM(P245:P275)</f>
        <v>0</v>
      </c>
      <c r="Q244" s="198"/>
      <c r="R244" s="199">
        <f>SUM(R245:R275)</f>
        <v>0.051279999999999992</v>
      </c>
      <c r="S244" s="198"/>
      <c r="T244" s="200">
        <f>SUM(T245:T275)</f>
        <v>0.33205700000000005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134</v>
      </c>
      <c r="AT244" s="202" t="s">
        <v>71</v>
      </c>
      <c r="AU244" s="202" t="s">
        <v>80</v>
      </c>
      <c r="AY244" s="201" t="s">
        <v>125</v>
      </c>
      <c r="BK244" s="203">
        <f>SUM(BK245:BK275)</f>
        <v>0</v>
      </c>
    </row>
    <row r="245" s="2" customFormat="1" ht="24.15" customHeight="1">
      <c r="A245" s="40"/>
      <c r="B245" s="41"/>
      <c r="C245" s="206" t="s">
        <v>361</v>
      </c>
      <c r="D245" s="206" t="s">
        <v>128</v>
      </c>
      <c r="E245" s="207" t="s">
        <v>362</v>
      </c>
      <c r="F245" s="208" t="s">
        <v>363</v>
      </c>
      <c r="G245" s="209" t="s">
        <v>160</v>
      </c>
      <c r="H245" s="210">
        <v>8</v>
      </c>
      <c r="I245" s="211"/>
      <c r="J245" s="212">
        <f>ROUND(I245*H245,2)</f>
        <v>0</v>
      </c>
      <c r="K245" s="208" t="s">
        <v>132</v>
      </c>
      <c r="L245" s="46"/>
      <c r="M245" s="213" t="s">
        <v>19</v>
      </c>
      <c r="N245" s="214" t="s">
        <v>44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161</v>
      </c>
      <c r="AT245" s="217" t="s">
        <v>128</v>
      </c>
      <c r="AU245" s="217" t="s">
        <v>134</v>
      </c>
      <c r="AY245" s="19" t="s">
        <v>125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134</v>
      </c>
      <c r="BK245" s="218">
        <f>ROUND(I245*H245,2)</f>
        <v>0</v>
      </c>
      <c r="BL245" s="19" t="s">
        <v>161</v>
      </c>
      <c r="BM245" s="217" t="s">
        <v>364</v>
      </c>
    </row>
    <row r="246" s="2" customFormat="1">
      <c r="A246" s="40"/>
      <c r="B246" s="41"/>
      <c r="C246" s="42"/>
      <c r="D246" s="219" t="s">
        <v>136</v>
      </c>
      <c r="E246" s="42"/>
      <c r="F246" s="220" t="s">
        <v>365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136</v>
      </c>
      <c r="AU246" s="19" t="s">
        <v>134</v>
      </c>
    </row>
    <row r="247" s="14" customFormat="1">
      <c r="A247" s="14"/>
      <c r="B247" s="235"/>
      <c r="C247" s="236"/>
      <c r="D247" s="226" t="s">
        <v>147</v>
      </c>
      <c r="E247" s="237" t="s">
        <v>19</v>
      </c>
      <c r="F247" s="238" t="s">
        <v>366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147</v>
      </c>
      <c r="AU247" s="244" t="s">
        <v>134</v>
      </c>
      <c r="AV247" s="14" t="s">
        <v>80</v>
      </c>
      <c r="AW247" s="14" t="s">
        <v>33</v>
      </c>
      <c r="AX247" s="14" t="s">
        <v>72</v>
      </c>
      <c r="AY247" s="244" t="s">
        <v>125</v>
      </c>
    </row>
    <row r="248" s="13" customFormat="1">
      <c r="A248" s="13"/>
      <c r="B248" s="224"/>
      <c r="C248" s="225"/>
      <c r="D248" s="226" t="s">
        <v>147</v>
      </c>
      <c r="E248" s="245" t="s">
        <v>19</v>
      </c>
      <c r="F248" s="227" t="s">
        <v>165</v>
      </c>
      <c r="G248" s="225"/>
      <c r="H248" s="228">
        <v>6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147</v>
      </c>
      <c r="AU248" s="234" t="s">
        <v>134</v>
      </c>
      <c r="AV248" s="13" t="s">
        <v>134</v>
      </c>
      <c r="AW248" s="13" t="s">
        <v>33</v>
      </c>
      <c r="AX248" s="13" t="s">
        <v>72</v>
      </c>
      <c r="AY248" s="234" t="s">
        <v>125</v>
      </c>
    </row>
    <row r="249" s="14" customFormat="1">
      <c r="A249" s="14"/>
      <c r="B249" s="235"/>
      <c r="C249" s="236"/>
      <c r="D249" s="226" t="s">
        <v>147</v>
      </c>
      <c r="E249" s="237" t="s">
        <v>19</v>
      </c>
      <c r="F249" s="238" t="s">
        <v>367</v>
      </c>
      <c r="G249" s="236"/>
      <c r="H249" s="237" t="s">
        <v>19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147</v>
      </c>
      <c r="AU249" s="244" t="s">
        <v>134</v>
      </c>
      <c r="AV249" s="14" t="s">
        <v>80</v>
      </c>
      <c r="AW249" s="14" t="s">
        <v>33</v>
      </c>
      <c r="AX249" s="14" t="s">
        <v>72</v>
      </c>
      <c r="AY249" s="244" t="s">
        <v>125</v>
      </c>
    </row>
    <row r="250" s="13" customFormat="1">
      <c r="A250" s="13"/>
      <c r="B250" s="224"/>
      <c r="C250" s="225"/>
      <c r="D250" s="226" t="s">
        <v>147</v>
      </c>
      <c r="E250" s="245" t="s">
        <v>19</v>
      </c>
      <c r="F250" s="227" t="s">
        <v>134</v>
      </c>
      <c r="G250" s="225"/>
      <c r="H250" s="228">
        <v>2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147</v>
      </c>
      <c r="AU250" s="234" t="s">
        <v>134</v>
      </c>
      <c r="AV250" s="13" t="s">
        <v>134</v>
      </c>
      <c r="AW250" s="13" t="s">
        <v>33</v>
      </c>
      <c r="AX250" s="13" t="s">
        <v>72</v>
      </c>
      <c r="AY250" s="234" t="s">
        <v>125</v>
      </c>
    </row>
    <row r="251" s="15" customFormat="1">
      <c r="A251" s="15"/>
      <c r="B251" s="246"/>
      <c r="C251" s="247"/>
      <c r="D251" s="226" t="s">
        <v>147</v>
      </c>
      <c r="E251" s="248" t="s">
        <v>19</v>
      </c>
      <c r="F251" s="249" t="s">
        <v>174</v>
      </c>
      <c r="G251" s="247"/>
      <c r="H251" s="250">
        <v>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147</v>
      </c>
      <c r="AU251" s="256" t="s">
        <v>134</v>
      </c>
      <c r="AV251" s="15" t="s">
        <v>133</v>
      </c>
      <c r="AW251" s="15" t="s">
        <v>33</v>
      </c>
      <c r="AX251" s="15" t="s">
        <v>80</v>
      </c>
      <c r="AY251" s="256" t="s">
        <v>125</v>
      </c>
    </row>
    <row r="252" s="2" customFormat="1" ht="16.5" customHeight="1">
      <c r="A252" s="40"/>
      <c r="B252" s="41"/>
      <c r="C252" s="257" t="s">
        <v>368</v>
      </c>
      <c r="D252" s="257" t="s">
        <v>184</v>
      </c>
      <c r="E252" s="258" t="s">
        <v>369</v>
      </c>
      <c r="F252" s="259" t="s">
        <v>370</v>
      </c>
      <c r="G252" s="260" t="s">
        <v>160</v>
      </c>
      <c r="H252" s="261">
        <v>6</v>
      </c>
      <c r="I252" s="262"/>
      <c r="J252" s="263">
        <f>ROUND(I252*H252,2)</f>
        <v>0</v>
      </c>
      <c r="K252" s="259" t="s">
        <v>132</v>
      </c>
      <c r="L252" s="264"/>
      <c r="M252" s="265" t="s">
        <v>19</v>
      </c>
      <c r="N252" s="266" t="s">
        <v>44</v>
      </c>
      <c r="O252" s="86"/>
      <c r="P252" s="215">
        <f>O252*H252</f>
        <v>0</v>
      </c>
      <c r="Q252" s="215">
        <v>0.0022599999999999999</v>
      </c>
      <c r="R252" s="215">
        <f>Q252*H252</f>
        <v>0.013559999999999999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187</v>
      </c>
      <c r="AT252" s="217" t="s">
        <v>184</v>
      </c>
      <c r="AU252" s="217" t="s">
        <v>134</v>
      </c>
      <c r="AY252" s="19" t="s">
        <v>125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134</v>
      </c>
      <c r="BK252" s="218">
        <f>ROUND(I252*H252,2)</f>
        <v>0</v>
      </c>
      <c r="BL252" s="19" t="s">
        <v>161</v>
      </c>
      <c r="BM252" s="217" t="s">
        <v>371</v>
      </c>
    </row>
    <row r="253" s="13" customFormat="1">
      <c r="A253" s="13"/>
      <c r="B253" s="224"/>
      <c r="C253" s="225"/>
      <c r="D253" s="226" t="s">
        <v>147</v>
      </c>
      <c r="E253" s="245" t="s">
        <v>19</v>
      </c>
      <c r="F253" s="227" t="s">
        <v>165</v>
      </c>
      <c r="G253" s="225"/>
      <c r="H253" s="228">
        <v>6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147</v>
      </c>
      <c r="AU253" s="234" t="s">
        <v>134</v>
      </c>
      <c r="AV253" s="13" t="s">
        <v>134</v>
      </c>
      <c r="AW253" s="13" t="s">
        <v>33</v>
      </c>
      <c r="AX253" s="13" t="s">
        <v>80</v>
      </c>
      <c r="AY253" s="234" t="s">
        <v>125</v>
      </c>
    </row>
    <row r="254" s="2" customFormat="1" ht="16.5" customHeight="1">
      <c r="A254" s="40"/>
      <c r="B254" s="41"/>
      <c r="C254" s="257" t="s">
        <v>372</v>
      </c>
      <c r="D254" s="257" t="s">
        <v>184</v>
      </c>
      <c r="E254" s="258" t="s">
        <v>373</v>
      </c>
      <c r="F254" s="259" t="s">
        <v>374</v>
      </c>
      <c r="G254" s="260" t="s">
        <v>160</v>
      </c>
      <c r="H254" s="261">
        <v>2</v>
      </c>
      <c r="I254" s="262"/>
      <c r="J254" s="263">
        <f>ROUND(I254*H254,2)</f>
        <v>0</v>
      </c>
      <c r="K254" s="259" t="s">
        <v>132</v>
      </c>
      <c r="L254" s="264"/>
      <c r="M254" s="265" t="s">
        <v>19</v>
      </c>
      <c r="N254" s="266" t="s">
        <v>44</v>
      </c>
      <c r="O254" s="86"/>
      <c r="P254" s="215">
        <f>O254*H254</f>
        <v>0</v>
      </c>
      <c r="Q254" s="215">
        <v>0.00248</v>
      </c>
      <c r="R254" s="215">
        <f>Q254*H254</f>
        <v>0.00496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187</v>
      </c>
      <c r="AT254" s="217" t="s">
        <v>184</v>
      </c>
      <c r="AU254" s="217" t="s">
        <v>134</v>
      </c>
      <c r="AY254" s="19" t="s">
        <v>125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134</v>
      </c>
      <c r="BK254" s="218">
        <f>ROUND(I254*H254,2)</f>
        <v>0</v>
      </c>
      <c r="BL254" s="19" t="s">
        <v>161</v>
      </c>
      <c r="BM254" s="217" t="s">
        <v>375</v>
      </c>
    </row>
    <row r="255" s="13" customFormat="1">
      <c r="A255" s="13"/>
      <c r="B255" s="224"/>
      <c r="C255" s="225"/>
      <c r="D255" s="226" t="s">
        <v>147</v>
      </c>
      <c r="E255" s="245" t="s">
        <v>19</v>
      </c>
      <c r="F255" s="227" t="s">
        <v>134</v>
      </c>
      <c r="G255" s="225"/>
      <c r="H255" s="228">
        <v>2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147</v>
      </c>
      <c r="AU255" s="234" t="s">
        <v>134</v>
      </c>
      <c r="AV255" s="13" t="s">
        <v>134</v>
      </c>
      <c r="AW255" s="13" t="s">
        <v>33</v>
      </c>
      <c r="AX255" s="13" t="s">
        <v>80</v>
      </c>
      <c r="AY255" s="234" t="s">
        <v>125</v>
      </c>
    </row>
    <row r="256" s="2" customFormat="1" ht="16.5" customHeight="1">
      <c r="A256" s="40"/>
      <c r="B256" s="41"/>
      <c r="C256" s="206" t="s">
        <v>376</v>
      </c>
      <c r="D256" s="206" t="s">
        <v>128</v>
      </c>
      <c r="E256" s="207" t="s">
        <v>377</v>
      </c>
      <c r="F256" s="208" t="s">
        <v>378</v>
      </c>
      <c r="G256" s="209" t="s">
        <v>160</v>
      </c>
      <c r="H256" s="210">
        <v>6</v>
      </c>
      <c r="I256" s="211"/>
      <c r="J256" s="212">
        <f>ROUND(I256*H256,2)</f>
        <v>0</v>
      </c>
      <c r="K256" s="208" t="s">
        <v>132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0.0090600000000000003</v>
      </c>
      <c r="T256" s="216">
        <f>S256*H256</f>
        <v>0.054360000000000006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161</v>
      </c>
      <c r="AT256" s="217" t="s">
        <v>128</v>
      </c>
      <c r="AU256" s="217" t="s">
        <v>134</v>
      </c>
      <c r="AY256" s="19" t="s">
        <v>125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134</v>
      </c>
      <c r="BK256" s="218">
        <f>ROUND(I256*H256,2)</f>
        <v>0</v>
      </c>
      <c r="BL256" s="19" t="s">
        <v>161</v>
      </c>
      <c r="BM256" s="217" t="s">
        <v>379</v>
      </c>
    </row>
    <row r="257" s="2" customFormat="1">
      <c r="A257" s="40"/>
      <c r="B257" s="41"/>
      <c r="C257" s="42"/>
      <c r="D257" s="219" t="s">
        <v>136</v>
      </c>
      <c r="E257" s="42"/>
      <c r="F257" s="220" t="s">
        <v>380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136</v>
      </c>
      <c r="AU257" s="19" t="s">
        <v>134</v>
      </c>
    </row>
    <row r="258" s="14" customFormat="1">
      <c r="A258" s="14"/>
      <c r="B258" s="235"/>
      <c r="C258" s="236"/>
      <c r="D258" s="226" t="s">
        <v>147</v>
      </c>
      <c r="E258" s="237" t="s">
        <v>19</v>
      </c>
      <c r="F258" s="238" t="s">
        <v>381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147</v>
      </c>
      <c r="AU258" s="244" t="s">
        <v>134</v>
      </c>
      <c r="AV258" s="14" t="s">
        <v>80</v>
      </c>
      <c r="AW258" s="14" t="s">
        <v>33</v>
      </c>
      <c r="AX258" s="14" t="s">
        <v>72</v>
      </c>
      <c r="AY258" s="244" t="s">
        <v>125</v>
      </c>
    </row>
    <row r="259" s="13" customFormat="1">
      <c r="A259" s="13"/>
      <c r="B259" s="224"/>
      <c r="C259" s="225"/>
      <c r="D259" s="226" t="s">
        <v>147</v>
      </c>
      <c r="E259" s="245" t="s">
        <v>19</v>
      </c>
      <c r="F259" s="227" t="s">
        <v>165</v>
      </c>
      <c r="G259" s="225"/>
      <c r="H259" s="228">
        <v>6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147</v>
      </c>
      <c r="AU259" s="234" t="s">
        <v>134</v>
      </c>
      <c r="AV259" s="13" t="s">
        <v>134</v>
      </c>
      <c r="AW259" s="13" t="s">
        <v>33</v>
      </c>
      <c r="AX259" s="13" t="s">
        <v>80</v>
      </c>
      <c r="AY259" s="234" t="s">
        <v>125</v>
      </c>
    </row>
    <row r="260" s="2" customFormat="1" ht="16.5" customHeight="1">
      <c r="A260" s="40"/>
      <c r="B260" s="41"/>
      <c r="C260" s="206" t="s">
        <v>382</v>
      </c>
      <c r="D260" s="206" t="s">
        <v>128</v>
      </c>
      <c r="E260" s="207" t="s">
        <v>383</v>
      </c>
      <c r="F260" s="208" t="s">
        <v>384</v>
      </c>
      <c r="G260" s="209" t="s">
        <v>168</v>
      </c>
      <c r="H260" s="210">
        <v>108.7</v>
      </c>
      <c r="I260" s="211"/>
      <c r="J260" s="212">
        <f>ROUND(I260*H260,2)</f>
        <v>0</v>
      </c>
      <c r="K260" s="208" t="s">
        <v>132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0.00191</v>
      </c>
      <c r="T260" s="216">
        <f>S260*H260</f>
        <v>0.207617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161</v>
      </c>
      <c r="AT260" s="217" t="s">
        <v>128</v>
      </c>
      <c r="AU260" s="217" t="s">
        <v>134</v>
      </c>
      <c r="AY260" s="19" t="s">
        <v>125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134</v>
      </c>
      <c r="BK260" s="218">
        <f>ROUND(I260*H260,2)</f>
        <v>0</v>
      </c>
      <c r="BL260" s="19" t="s">
        <v>161</v>
      </c>
      <c r="BM260" s="217" t="s">
        <v>385</v>
      </c>
    </row>
    <row r="261" s="2" customFormat="1">
      <c r="A261" s="40"/>
      <c r="B261" s="41"/>
      <c r="C261" s="42"/>
      <c r="D261" s="219" t="s">
        <v>136</v>
      </c>
      <c r="E261" s="42"/>
      <c r="F261" s="220" t="s">
        <v>386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136</v>
      </c>
      <c r="AU261" s="19" t="s">
        <v>134</v>
      </c>
    </row>
    <row r="262" s="14" customFormat="1">
      <c r="A262" s="14"/>
      <c r="B262" s="235"/>
      <c r="C262" s="236"/>
      <c r="D262" s="226" t="s">
        <v>147</v>
      </c>
      <c r="E262" s="237" t="s">
        <v>19</v>
      </c>
      <c r="F262" s="238" t="s">
        <v>387</v>
      </c>
      <c r="G262" s="236"/>
      <c r="H262" s="237" t="s">
        <v>19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147</v>
      </c>
      <c r="AU262" s="244" t="s">
        <v>134</v>
      </c>
      <c r="AV262" s="14" t="s">
        <v>80</v>
      </c>
      <c r="AW262" s="14" t="s">
        <v>33</v>
      </c>
      <c r="AX262" s="14" t="s">
        <v>72</v>
      </c>
      <c r="AY262" s="244" t="s">
        <v>125</v>
      </c>
    </row>
    <row r="263" s="13" customFormat="1">
      <c r="A263" s="13"/>
      <c r="B263" s="224"/>
      <c r="C263" s="225"/>
      <c r="D263" s="226" t="s">
        <v>147</v>
      </c>
      <c r="E263" s="245" t="s">
        <v>19</v>
      </c>
      <c r="F263" s="227" t="s">
        <v>388</v>
      </c>
      <c r="G263" s="225"/>
      <c r="H263" s="228">
        <v>97.719999999999999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147</v>
      </c>
      <c r="AU263" s="234" t="s">
        <v>134</v>
      </c>
      <c r="AV263" s="13" t="s">
        <v>134</v>
      </c>
      <c r="AW263" s="13" t="s">
        <v>33</v>
      </c>
      <c r="AX263" s="13" t="s">
        <v>72</v>
      </c>
      <c r="AY263" s="234" t="s">
        <v>125</v>
      </c>
    </row>
    <row r="264" s="13" customFormat="1">
      <c r="A264" s="13"/>
      <c r="B264" s="224"/>
      <c r="C264" s="225"/>
      <c r="D264" s="226" t="s">
        <v>147</v>
      </c>
      <c r="E264" s="245" t="s">
        <v>19</v>
      </c>
      <c r="F264" s="227" t="s">
        <v>389</v>
      </c>
      <c r="G264" s="225"/>
      <c r="H264" s="228">
        <v>10.98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147</v>
      </c>
      <c r="AU264" s="234" t="s">
        <v>134</v>
      </c>
      <c r="AV264" s="13" t="s">
        <v>134</v>
      </c>
      <c r="AW264" s="13" t="s">
        <v>33</v>
      </c>
      <c r="AX264" s="13" t="s">
        <v>72</v>
      </c>
      <c r="AY264" s="234" t="s">
        <v>125</v>
      </c>
    </row>
    <row r="265" s="15" customFormat="1">
      <c r="A265" s="15"/>
      <c r="B265" s="246"/>
      <c r="C265" s="247"/>
      <c r="D265" s="226" t="s">
        <v>147</v>
      </c>
      <c r="E265" s="248" t="s">
        <v>19</v>
      </c>
      <c r="F265" s="249" t="s">
        <v>174</v>
      </c>
      <c r="G265" s="247"/>
      <c r="H265" s="250">
        <v>108.7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147</v>
      </c>
      <c r="AU265" s="256" t="s">
        <v>134</v>
      </c>
      <c r="AV265" s="15" t="s">
        <v>133</v>
      </c>
      <c r="AW265" s="15" t="s">
        <v>33</v>
      </c>
      <c r="AX265" s="15" t="s">
        <v>80</v>
      </c>
      <c r="AY265" s="256" t="s">
        <v>125</v>
      </c>
    </row>
    <row r="266" s="2" customFormat="1" ht="16.5" customHeight="1">
      <c r="A266" s="40"/>
      <c r="B266" s="41"/>
      <c r="C266" s="206" t="s">
        <v>390</v>
      </c>
      <c r="D266" s="206" t="s">
        <v>128</v>
      </c>
      <c r="E266" s="207" t="s">
        <v>391</v>
      </c>
      <c r="F266" s="208" t="s">
        <v>392</v>
      </c>
      <c r="G266" s="209" t="s">
        <v>178</v>
      </c>
      <c r="H266" s="210">
        <v>12</v>
      </c>
      <c r="I266" s="211"/>
      <c r="J266" s="212">
        <f>ROUND(I266*H266,2)</f>
        <v>0</v>
      </c>
      <c r="K266" s="208" t="s">
        <v>132</v>
      </c>
      <c r="L266" s="46"/>
      <c r="M266" s="213" t="s">
        <v>19</v>
      </c>
      <c r="N266" s="214" t="s">
        <v>44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0.0058399999999999997</v>
      </c>
      <c r="T266" s="216">
        <f>S266*H266</f>
        <v>0.070080000000000003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161</v>
      </c>
      <c r="AT266" s="217" t="s">
        <v>128</v>
      </c>
      <c r="AU266" s="217" t="s">
        <v>134</v>
      </c>
      <c r="AY266" s="19" t="s">
        <v>125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134</v>
      </c>
      <c r="BK266" s="218">
        <f>ROUND(I266*H266,2)</f>
        <v>0</v>
      </c>
      <c r="BL266" s="19" t="s">
        <v>161</v>
      </c>
      <c r="BM266" s="217" t="s">
        <v>393</v>
      </c>
    </row>
    <row r="267" s="2" customFormat="1">
      <c r="A267" s="40"/>
      <c r="B267" s="41"/>
      <c r="C267" s="42"/>
      <c r="D267" s="219" t="s">
        <v>136</v>
      </c>
      <c r="E267" s="42"/>
      <c r="F267" s="220" t="s">
        <v>394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136</v>
      </c>
      <c r="AU267" s="19" t="s">
        <v>134</v>
      </c>
    </row>
    <row r="268" s="14" customFormat="1">
      <c r="A268" s="14"/>
      <c r="B268" s="235"/>
      <c r="C268" s="236"/>
      <c r="D268" s="226" t="s">
        <v>147</v>
      </c>
      <c r="E268" s="237" t="s">
        <v>19</v>
      </c>
      <c r="F268" s="238" t="s">
        <v>395</v>
      </c>
      <c r="G268" s="236"/>
      <c r="H268" s="237" t="s">
        <v>19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147</v>
      </c>
      <c r="AU268" s="244" t="s">
        <v>134</v>
      </c>
      <c r="AV268" s="14" t="s">
        <v>80</v>
      </c>
      <c r="AW268" s="14" t="s">
        <v>33</v>
      </c>
      <c r="AX268" s="14" t="s">
        <v>72</v>
      </c>
      <c r="AY268" s="244" t="s">
        <v>125</v>
      </c>
    </row>
    <row r="269" s="13" customFormat="1">
      <c r="A269" s="13"/>
      <c r="B269" s="224"/>
      <c r="C269" s="225"/>
      <c r="D269" s="226" t="s">
        <v>147</v>
      </c>
      <c r="E269" s="245" t="s">
        <v>19</v>
      </c>
      <c r="F269" s="227" t="s">
        <v>8</v>
      </c>
      <c r="G269" s="225"/>
      <c r="H269" s="228">
        <v>12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147</v>
      </c>
      <c r="AU269" s="234" t="s">
        <v>134</v>
      </c>
      <c r="AV269" s="13" t="s">
        <v>134</v>
      </c>
      <c r="AW269" s="13" t="s">
        <v>33</v>
      </c>
      <c r="AX269" s="13" t="s">
        <v>80</v>
      </c>
      <c r="AY269" s="234" t="s">
        <v>125</v>
      </c>
    </row>
    <row r="270" s="2" customFormat="1" ht="24.15" customHeight="1">
      <c r="A270" s="40"/>
      <c r="B270" s="41"/>
      <c r="C270" s="206" t="s">
        <v>396</v>
      </c>
      <c r="D270" s="206" t="s">
        <v>128</v>
      </c>
      <c r="E270" s="207" t="s">
        <v>397</v>
      </c>
      <c r="F270" s="208" t="s">
        <v>398</v>
      </c>
      <c r="G270" s="209" t="s">
        <v>160</v>
      </c>
      <c r="H270" s="210">
        <v>6</v>
      </c>
      <c r="I270" s="211"/>
      <c r="J270" s="212">
        <f>ROUND(I270*H270,2)</f>
        <v>0</v>
      </c>
      <c r="K270" s="208" t="s">
        <v>132</v>
      </c>
      <c r="L270" s="46"/>
      <c r="M270" s="213" t="s">
        <v>19</v>
      </c>
      <c r="N270" s="214" t="s">
        <v>44</v>
      </c>
      <c r="O270" s="86"/>
      <c r="P270" s="215">
        <f>O270*H270</f>
        <v>0</v>
      </c>
      <c r="Q270" s="215">
        <v>0.0054599999999999996</v>
      </c>
      <c r="R270" s="215">
        <f>Q270*H270</f>
        <v>0.032759999999999997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161</v>
      </c>
      <c r="AT270" s="217" t="s">
        <v>128</v>
      </c>
      <c r="AU270" s="217" t="s">
        <v>134</v>
      </c>
      <c r="AY270" s="19" t="s">
        <v>125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134</v>
      </c>
      <c r="BK270" s="218">
        <f>ROUND(I270*H270,2)</f>
        <v>0</v>
      </c>
      <c r="BL270" s="19" t="s">
        <v>161</v>
      </c>
      <c r="BM270" s="217" t="s">
        <v>399</v>
      </c>
    </row>
    <row r="271" s="2" customFormat="1">
      <c r="A271" s="40"/>
      <c r="B271" s="41"/>
      <c r="C271" s="42"/>
      <c r="D271" s="219" t="s">
        <v>136</v>
      </c>
      <c r="E271" s="42"/>
      <c r="F271" s="220" t="s">
        <v>400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136</v>
      </c>
      <c r="AU271" s="19" t="s">
        <v>134</v>
      </c>
    </row>
    <row r="272" s="14" customFormat="1">
      <c r="A272" s="14"/>
      <c r="B272" s="235"/>
      <c r="C272" s="236"/>
      <c r="D272" s="226" t="s">
        <v>147</v>
      </c>
      <c r="E272" s="237" t="s">
        <v>19</v>
      </c>
      <c r="F272" s="238" t="s">
        <v>401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147</v>
      </c>
      <c r="AU272" s="244" t="s">
        <v>134</v>
      </c>
      <c r="AV272" s="14" t="s">
        <v>80</v>
      </c>
      <c r="AW272" s="14" t="s">
        <v>33</v>
      </c>
      <c r="AX272" s="14" t="s">
        <v>72</v>
      </c>
      <c r="AY272" s="244" t="s">
        <v>125</v>
      </c>
    </row>
    <row r="273" s="13" customFormat="1">
      <c r="A273" s="13"/>
      <c r="B273" s="224"/>
      <c r="C273" s="225"/>
      <c r="D273" s="226" t="s">
        <v>147</v>
      </c>
      <c r="E273" s="245" t="s">
        <v>19</v>
      </c>
      <c r="F273" s="227" t="s">
        <v>165</v>
      </c>
      <c r="G273" s="225"/>
      <c r="H273" s="228">
        <v>6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147</v>
      </c>
      <c r="AU273" s="234" t="s">
        <v>134</v>
      </c>
      <c r="AV273" s="13" t="s">
        <v>134</v>
      </c>
      <c r="AW273" s="13" t="s">
        <v>33</v>
      </c>
      <c r="AX273" s="13" t="s">
        <v>80</v>
      </c>
      <c r="AY273" s="234" t="s">
        <v>125</v>
      </c>
    </row>
    <row r="274" s="2" customFormat="1" ht="24.15" customHeight="1">
      <c r="A274" s="40"/>
      <c r="B274" s="41"/>
      <c r="C274" s="206" t="s">
        <v>402</v>
      </c>
      <c r="D274" s="206" t="s">
        <v>128</v>
      </c>
      <c r="E274" s="207" t="s">
        <v>403</v>
      </c>
      <c r="F274" s="208" t="s">
        <v>404</v>
      </c>
      <c r="G274" s="209" t="s">
        <v>131</v>
      </c>
      <c r="H274" s="210">
        <v>0.050999999999999997</v>
      </c>
      <c r="I274" s="211"/>
      <c r="J274" s="212">
        <f>ROUND(I274*H274,2)</f>
        <v>0</v>
      </c>
      <c r="K274" s="208" t="s">
        <v>132</v>
      </c>
      <c r="L274" s="46"/>
      <c r="M274" s="213" t="s">
        <v>19</v>
      </c>
      <c r="N274" s="214" t="s">
        <v>44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161</v>
      </c>
      <c r="AT274" s="217" t="s">
        <v>128</v>
      </c>
      <c r="AU274" s="217" t="s">
        <v>134</v>
      </c>
      <c r="AY274" s="19" t="s">
        <v>125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134</v>
      </c>
      <c r="BK274" s="218">
        <f>ROUND(I274*H274,2)</f>
        <v>0</v>
      </c>
      <c r="BL274" s="19" t="s">
        <v>161</v>
      </c>
      <c r="BM274" s="217" t="s">
        <v>405</v>
      </c>
    </row>
    <row r="275" s="2" customFormat="1">
      <c r="A275" s="40"/>
      <c r="B275" s="41"/>
      <c r="C275" s="42"/>
      <c r="D275" s="219" t="s">
        <v>136</v>
      </c>
      <c r="E275" s="42"/>
      <c r="F275" s="220" t="s">
        <v>406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136</v>
      </c>
      <c r="AU275" s="19" t="s">
        <v>134</v>
      </c>
    </row>
    <row r="276" s="12" customFormat="1" ht="22.8" customHeight="1">
      <c r="A276" s="12"/>
      <c r="B276" s="190"/>
      <c r="C276" s="191"/>
      <c r="D276" s="192" t="s">
        <v>71</v>
      </c>
      <c r="E276" s="204" t="s">
        <v>407</v>
      </c>
      <c r="F276" s="204" t="s">
        <v>408</v>
      </c>
      <c r="G276" s="191"/>
      <c r="H276" s="191"/>
      <c r="I276" s="194"/>
      <c r="J276" s="205">
        <f>BK276</f>
        <v>0</v>
      </c>
      <c r="K276" s="191"/>
      <c r="L276" s="196"/>
      <c r="M276" s="197"/>
      <c r="N276" s="198"/>
      <c r="O276" s="198"/>
      <c r="P276" s="199">
        <f>SUM(P277:P280)</f>
        <v>0</v>
      </c>
      <c r="Q276" s="198"/>
      <c r="R276" s="199">
        <f>SUM(R277:R280)</f>
        <v>0</v>
      </c>
      <c r="S276" s="198"/>
      <c r="T276" s="200">
        <f>SUM(T277:T280)</f>
        <v>0.016500000000000001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134</v>
      </c>
      <c r="AT276" s="202" t="s">
        <v>71</v>
      </c>
      <c r="AU276" s="202" t="s">
        <v>80</v>
      </c>
      <c r="AY276" s="201" t="s">
        <v>125</v>
      </c>
      <c r="BK276" s="203">
        <f>SUM(BK277:BK280)</f>
        <v>0</v>
      </c>
    </row>
    <row r="277" s="2" customFormat="1" ht="16.5" customHeight="1">
      <c r="A277" s="40"/>
      <c r="B277" s="41"/>
      <c r="C277" s="206" t="s">
        <v>409</v>
      </c>
      <c r="D277" s="206" t="s">
        <v>128</v>
      </c>
      <c r="E277" s="207" t="s">
        <v>410</v>
      </c>
      <c r="F277" s="208" t="s">
        <v>411</v>
      </c>
      <c r="G277" s="209" t="s">
        <v>160</v>
      </c>
      <c r="H277" s="210">
        <v>1</v>
      </c>
      <c r="I277" s="211"/>
      <c r="J277" s="212">
        <f>ROUND(I277*H277,2)</f>
        <v>0</v>
      </c>
      <c r="K277" s="208" t="s">
        <v>132</v>
      </c>
      <c r="L277" s="46"/>
      <c r="M277" s="213" t="s">
        <v>19</v>
      </c>
      <c r="N277" s="214" t="s">
        <v>44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0.016500000000000001</v>
      </c>
      <c r="T277" s="216">
        <f>S277*H277</f>
        <v>0.016500000000000001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161</v>
      </c>
      <c r="AT277" s="217" t="s">
        <v>128</v>
      </c>
      <c r="AU277" s="217" t="s">
        <v>134</v>
      </c>
      <c r="AY277" s="19" t="s">
        <v>125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134</v>
      </c>
      <c r="BK277" s="218">
        <f>ROUND(I277*H277,2)</f>
        <v>0</v>
      </c>
      <c r="BL277" s="19" t="s">
        <v>161</v>
      </c>
      <c r="BM277" s="217" t="s">
        <v>412</v>
      </c>
    </row>
    <row r="278" s="2" customFormat="1">
      <c r="A278" s="40"/>
      <c r="B278" s="41"/>
      <c r="C278" s="42"/>
      <c r="D278" s="219" t="s">
        <v>136</v>
      </c>
      <c r="E278" s="42"/>
      <c r="F278" s="220" t="s">
        <v>413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136</v>
      </c>
      <c r="AU278" s="19" t="s">
        <v>134</v>
      </c>
    </row>
    <row r="279" s="14" customFormat="1">
      <c r="A279" s="14"/>
      <c r="B279" s="235"/>
      <c r="C279" s="236"/>
      <c r="D279" s="226" t="s">
        <v>147</v>
      </c>
      <c r="E279" s="237" t="s">
        <v>19</v>
      </c>
      <c r="F279" s="238" t="s">
        <v>414</v>
      </c>
      <c r="G279" s="236"/>
      <c r="H279" s="237" t="s">
        <v>19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147</v>
      </c>
      <c r="AU279" s="244" t="s">
        <v>134</v>
      </c>
      <c r="AV279" s="14" t="s">
        <v>80</v>
      </c>
      <c r="AW279" s="14" t="s">
        <v>33</v>
      </c>
      <c r="AX279" s="14" t="s">
        <v>72</v>
      </c>
      <c r="AY279" s="244" t="s">
        <v>125</v>
      </c>
    </row>
    <row r="280" s="13" customFormat="1">
      <c r="A280" s="13"/>
      <c r="B280" s="224"/>
      <c r="C280" s="225"/>
      <c r="D280" s="226" t="s">
        <v>147</v>
      </c>
      <c r="E280" s="245" t="s">
        <v>19</v>
      </c>
      <c r="F280" s="227" t="s">
        <v>80</v>
      </c>
      <c r="G280" s="225"/>
      <c r="H280" s="228">
        <v>1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147</v>
      </c>
      <c r="AU280" s="234" t="s">
        <v>134</v>
      </c>
      <c r="AV280" s="13" t="s">
        <v>134</v>
      </c>
      <c r="AW280" s="13" t="s">
        <v>33</v>
      </c>
      <c r="AX280" s="13" t="s">
        <v>80</v>
      </c>
      <c r="AY280" s="234" t="s">
        <v>125</v>
      </c>
    </row>
    <row r="281" s="12" customFormat="1" ht="22.8" customHeight="1">
      <c r="A281" s="12"/>
      <c r="B281" s="190"/>
      <c r="C281" s="191"/>
      <c r="D281" s="192" t="s">
        <v>71</v>
      </c>
      <c r="E281" s="204" t="s">
        <v>415</v>
      </c>
      <c r="F281" s="204" t="s">
        <v>416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SUM(P282:P292)</f>
        <v>0</v>
      </c>
      <c r="Q281" s="198"/>
      <c r="R281" s="199">
        <f>SUM(R282:R292)</f>
        <v>0.050000000000000003</v>
      </c>
      <c r="S281" s="198"/>
      <c r="T281" s="200">
        <f>SUM(T282:T292)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134</v>
      </c>
      <c r="AT281" s="202" t="s">
        <v>71</v>
      </c>
      <c r="AU281" s="202" t="s">
        <v>80</v>
      </c>
      <c r="AY281" s="201" t="s">
        <v>125</v>
      </c>
      <c r="BK281" s="203">
        <f>SUM(BK282:BK292)</f>
        <v>0</v>
      </c>
    </row>
    <row r="282" s="2" customFormat="1" ht="49.05" customHeight="1">
      <c r="A282" s="40"/>
      <c r="B282" s="41"/>
      <c r="C282" s="206" t="s">
        <v>417</v>
      </c>
      <c r="D282" s="206" t="s">
        <v>128</v>
      </c>
      <c r="E282" s="207" t="s">
        <v>418</v>
      </c>
      <c r="F282" s="208" t="s">
        <v>419</v>
      </c>
      <c r="G282" s="209" t="s">
        <v>160</v>
      </c>
      <c r="H282" s="210">
        <v>2</v>
      </c>
      <c r="I282" s="211"/>
      <c r="J282" s="212">
        <f>ROUND(I282*H282,2)</f>
        <v>0</v>
      </c>
      <c r="K282" s="208" t="s">
        <v>19</v>
      </c>
      <c r="L282" s="46"/>
      <c r="M282" s="213" t="s">
        <v>19</v>
      </c>
      <c r="N282" s="214" t="s">
        <v>44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161</v>
      </c>
      <c r="AT282" s="217" t="s">
        <v>128</v>
      </c>
      <c r="AU282" s="217" t="s">
        <v>134</v>
      </c>
      <c r="AY282" s="19" t="s">
        <v>125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134</v>
      </c>
      <c r="BK282" s="218">
        <f>ROUND(I282*H282,2)</f>
        <v>0</v>
      </c>
      <c r="BL282" s="19" t="s">
        <v>161</v>
      </c>
      <c r="BM282" s="217" t="s">
        <v>420</v>
      </c>
    </row>
    <row r="283" s="14" customFormat="1">
      <c r="A283" s="14"/>
      <c r="B283" s="235"/>
      <c r="C283" s="236"/>
      <c r="D283" s="226" t="s">
        <v>147</v>
      </c>
      <c r="E283" s="237" t="s">
        <v>19</v>
      </c>
      <c r="F283" s="238" t="s">
        <v>421</v>
      </c>
      <c r="G283" s="236"/>
      <c r="H283" s="237" t="s">
        <v>19</v>
      </c>
      <c r="I283" s="239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147</v>
      </c>
      <c r="AU283" s="244" t="s">
        <v>134</v>
      </c>
      <c r="AV283" s="14" t="s">
        <v>80</v>
      </c>
      <c r="AW283" s="14" t="s">
        <v>33</v>
      </c>
      <c r="AX283" s="14" t="s">
        <v>72</v>
      </c>
      <c r="AY283" s="244" t="s">
        <v>125</v>
      </c>
    </row>
    <row r="284" s="13" customFormat="1">
      <c r="A284" s="13"/>
      <c r="B284" s="224"/>
      <c r="C284" s="225"/>
      <c r="D284" s="226" t="s">
        <v>147</v>
      </c>
      <c r="E284" s="245" t="s">
        <v>19</v>
      </c>
      <c r="F284" s="227" t="s">
        <v>134</v>
      </c>
      <c r="G284" s="225"/>
      <c r="H284" s="228">
        <v>2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147</v>
      </c>
      <c r="AU284" s="234" t="s">
        <v>134</v>
      </c>
      <c r="AV284" s="13" t="s">
        <v>134</v>
      </c>
      <c r="AW284" s="13" t="s">
        <v>33</v>
      </c>
      <c r="AX284" s="13" t="s">
        <v>80</v>
      </c>
      <c r="AY284" s="234" t="s">
        <v>125</v>
      </c>
    </row>
    <row r="285" s="2" customFormat="1" ht="16.5" customHeight="1">
      <c r="A285" s="40"/>
      <c r="B285" s="41"/>
      <c r="C285" s="206" t="s">
        <v>422</v>
      </c>
      <c r="D285" s="206" t="s">
        <v>128</v>
      </c>
      <c r="E285" s="207" t="s">
        <v>423</v>
      </c>
      <c r="F285" s="208" t="s">
        <v>424</v>
      </c>
      <c r="G285" s="209" t="s">
        <v>160</v>
      </c>
      <c r="H285" s="210">
        <v>1</v>
      </c>
      <c r="I285" s="211"/>
      <c r="J285" s="212">
        <f>ROUND(I285*H285,2)</f>
        <v>0</v>
      </c>
      <c r="K285" s="208" t="s">
        <v>19</v>
      </c>
      <c r="L285" s="46"/>
      <c r="M285" s="213" t="s">
        <v>19</v>
      </c>
      <c r="N285" s="214" t="s">
        <v>44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161</v>
      </c>
      <c r="AT285" s="217" t="s">
        <v>128</v>
      </c>
      <c r="AU285" s="217" t="s">
        <v>134</v>
      </c>
      <c r="AY285" s="19" t="s">
        <v>125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134</v>
      </c>
      <c r="BK285" s="218">
        <f>ROUND(I285*H285,2)</f>
        <v>0</v>
      </c>
      <c r="BL285" s="19" t="s">
        <v>161</v>
      </c>
      <c r="BM285" s="217" t="s">
        <v>425</v>
      </c>
    </row>
    <row r="286" s="14" customFormat="1">
      <c r="A286" s="14"/>
      <c r="B286" s="235"/>
      <c r="C286" s="236"/>
      <c r="D286" s="226" t="s">
        <v>147</v>
      </c>
      <c r="E286" s="237" t="s">
        <v>19</v>
      </c>
      <c r="F286" s="238" t="s">
        <v>426</v>
      </c>
      <c r="G286" s="236"/>
      <c r="H286" s="237" t="s">
        <v>19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147</v>
      </c>
      <c r="AU286" s="244" t="s">
        <v>134</v>
      </c>
      <c r="AV286" s="14" t="s">
        <v>80</v>
      </c>
      <c r="AW286" s="14" t="s">
        <v>33</v>
      </c>
      <c r="AX286" s="14" t="s">
        <v>72</v>
      </c>
      <c r="AY286" s="244" t="s">
        <v>125</v>
      </c>
    </row>
    <row r="287" s="13" customFormat="1">
      <c r="A287" s="13"/>
      <c r="B287" s="224"/>
      <c r="C287" s="225"/>
      <c r="D287" s="226" t="s">
        <v>147</v>
      </c>
      <c r="E287" s="245" t="s">
        <v>19</v>
      </c>
      <c r="F287" s="227" t="s">
        <v>80</v>
      </c>
      <c r="G287" s="225"/>
      <c r="H287" s="228">
        <v>1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147</v>
      </c>
      <c r="AU287" s="234" t="s">
        <v>134</v>
      </c>
      <c r="AV287" s="13" t="s">
        <v>134</v>
      </c>
      <c r="AW287" s="13" t="s">
        <v>33</v>
      </c>
      <c r="AX287" s="13" t="s">
        <v>80</v>
      </c>
      <c r="AY287" s="234" t="s">
        <v>125</v>
      </c>
    </row>
    <row r="288" s="2" customFormat="1" ht="24.15" customHeight="1">
      <c r="A288" s="40"/>
      <c r="B288" s="41"/>
      <c r="C288" s="206" t="s">
        <v>427</v>
      </c>
      <c r="D288" s="206" t="s">
        <v>128</v>
      </c>
      <c r="E288" s="207" t="s">
        <v>428</v>
      </c>
      <c r="F288" s="208" t="s">
        <v>429</v>
      </c>
      <c r="G288" s="209" t="s">
        <v>160</v>
      </c>
      <c r="H288" s="210">
        <v>1</v>
      </c>
      <c r="I288" s="211"/>
      <c r="J288" s="212">
        <f>ROUND(I288*H288,2)</f>
        <v>0</v>
      </c>
      <c r="K288" s="208" t="s">
        <v>19</v>
      </c>
      <c r="L288" s="46"/>
      <c r="M288" s="213" t="s">
        <v>19</v>
      </c>
      <c r="N288" s="214" t="s">
        <v>44</v>
      </c>
      <c r="O288" s="86"/>
      <c r="P288" s="215">
        <f>O288*H288</f>
        <v>0</v>
      </c>
      <c r="Q288" s="215">
        <v>0.050000000000000003</v>
      </c>
      <c r="R288" s="215">
        <f>Q288*H288</f>
        <v>0.050000000000000003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161</v>
      </c>
      <c r="AT288" s="217" t="s">
        <v>128</v>
      </c>
      <c r="AU288" s="217" t="s">
        <v>134</v>
      </c>
      <c r="AY288" s="19" t="s">
        <v>125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134</v>
      </c>
      <c r="BK288" s="218">
        <f>ROUND(I288*H288,2)</f>
        <v>0</v>
      </c>
      <c r="BL288" s="19" t="s">
        <v>161</v>
      </c>
      <c r="BM288" s="217" t="s">
        <v>430</v>
      </c>
    </row>
    <row r="289" s="14" customFormat="1">
      <c r="A289" s="14"/>
      <c r="B289" s="235"/>
      <c r="C289" s="236"/>
      <c r="D289" s="226" t="s">
        <v>147</v>
      </c>
      <c r="E289" s="237" t="s">
        <v>19</v>
      </c>
      <c r="F289" s="238" t="s">
        <v>431</v>
      </c>
      <c r="G289" s="236"/>
      <c r="H289" s="237" t="s">
        <v>19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147</v>
      </c>
      <c r="AU289" s="244" t="s">
        <v>134</v>
      </c>
      <c r="AV289" s="14" t="s">
        <v>80</v>
      </c>
      <c r="AW289" s="14" t="s">
        <v>33</v>
      </c>
      <c r="AX289" s="14" t="s">
        <v>72</v>
      </c>
      <c r="AY289" s="244" t="s">
        <v>125</v>
      </c>
    </row>
    <row r="290" s="13" customFormat="1">
      <c r="A290" s="13"/>
      <c r="B290" s="224"/>
      <c r="C290" s="225"/>
      <c r="D290" s="226" t="s">
        <v>147</v>
      </c>
      <c r="E290" s="245" t="s">
        <v>19</v>
      </c>
      <c r="F290" s="227" t="s">
        <v>80</v>
      </c>
      <c r="G290" s="225"/>
      <c r="H290" s="228">
        <v>1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147</v>
      </c>
      <c r="AU290" s="234" t="s">
        <v>134</v>
      </c>
      <c r="AV290" s="13" t="s">
        <v>134</v>
      </c>
      <c r="AW290" s="13" t="s">
        <v>33</v>
      </c>
      <c r="AX290" s="13" t="s">
        <v>80</v>
      </c>
      <c r="AY290" s="234" t="s">
        <v>125</v>
      </c>
    </row>
    <row r="291" s="2" customFormat="1" ht="24.15" customHeight="1">
      <c r="A291" s="40"/>
      <c r="B291" s="41"/>
      <c r="C291" s="206" t="s">
        <v>432</v>
      </c>
      <c r="D291" s="206" t="s">
        <v>128</v>
      </c>
      <c r="E291" s="207" t="s">
        <v>433</v>
      </c>
      <c r="F291" s="208" t="s">
        <v>434</v>
      </c>
      <c r="G291" s="209" t="s">
        <v>131</v>
      </c>
      <c r="H291" s="210">
        <v>0.050000000000000003</v>
      </c>
      <c r="I291" s="211"/>
      <c r="J291" s="212">
        <f>ROUND(I291*H291,2)</f>
        <v>0</v>
      </c>
      <c r="K291" s="208" t="s">
        <v>132</v>
      </c>
      <c r="L291" s="46"/>
      <c r="M291" s="213" t="s">
        <v>19</v>
      </c>
      <c r="N291" s="214" t="s">
        <v>44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161</v>
      </c>
      <c r="AT291" s="217" t="s">
        <v>128</v>
      </c>
      <c r="AU291" s="217" t="s">
        <v>134</v>
      </c>
      <c r="AY291" s="19" t="s">
        <v>125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134</v>
      </c>
      <c r="BK291" s="218">
        <f>ROUND(I291*H291,2)</f>
        <v>0</v>
      </c>
      <c r="BL291" s="19" t="s">
        <v>161</v>
      </c>
      <c r="BM291" s="217" t="s">
        <v>435</v>
      </c>
    </row>
    <row r="292" s="2" customFormat="1">
      <c r="A292" s="40"/>
      <c r="B292" s="41"/>
      <c r="C292" s="42"/>
      <c r="D292" s="219" t="s">
        <v>136</v>
      </c>
      <c r="E292" s="42"/>
      <c r="F292" s="220" t="s">
        <v>436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136</v>
      </c>
      <c r="AU292" s="19" t="s">
        <v>134</v>
      </c>
    </row>
    <row r="293" s="12" customFormat="1" ht="25.92" customHeight="1">
      <c r="A293" s="12"/>
      <c r="B293" s="190"/>
      <c r="C293" s="191"/>
      <c r="D293" s="192" t="s">
        <v>71</v>
      </c>
      <c r="E293" s="193" t="s">
        <v>437</v>
      </c>
      <c r="F293" s="193" t="s">
        <v>437</v>
      </c>
      <c r="G293" s="191"/>
      <c r="H293" s="191"/>
      <c r="I293" s="194"/>
      <c r="J293" s="195">
        <f>BK293</f>
        <v>0</v>
      </c>
      <c r="K293" s="191"/>
      <c r="L293" s="196"/>
      <c r="M293" s="197"/>
      <c r="N293" s="198"/>
      <c r="O293" s="198"/>
      <c r="P293" s="199">
        <f>P294+P303+P308+P317+P326+P331</f>
        <v>0</v>
      </c>
      <c r="Q293" s="198"/>
      <c r="R293" s="199">
        <f>R294+R303+R308+R317+R326+R331</f>
        <v>0</v>
      </c>
      <c r="S293" s="198"/>
      <c r="T293" s="200">
        <f>T294+T303+T308+T317+T326+T331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157</v>
      </c>
      <c r="AT293" s="202" t="s">
        <v>71</v>
      </c>
      <c r="AU293" s="202" t="s">
        <v>72</v>
      </c>
      <c r="AY293" s="201" t="s">
        <v>125</v>
      </c>
      <c r="BK293" s="203">
        <f>BK294+BK303+BK308+BK317+BK326+BK331</f>
        <v>0</v>
      </c>
    </row>
    <row r="294" s="12" customFormat="1" ht="22.8" customHeight="1">
      <c r="A294" s="12"/>
      <c r="B294" s="190"/>
      <c r="C294" s="191"/>
      <c r="D294" s="192" t="s">
        <v>71</v>
      </c>
      <c r="E294" s="204" t="s">
        <v>438</v>
      </c>
      <c r="F294" s="204" t="s">
        <v>439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SUM(P295:P302)</f>
        <v>0</v>
      </c>
      <c r="Q294" s="198"/>
      <c r="R294" s="199">
        <f>SUM(R295:R302)</f>
        <v>0</v>
      </c>
      <c r="S294" s="198"/>
      <c r="T294" s="200">
        <f>SUM(T295:T302)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157</v>
      </c>
      <c r="AT294" s="202" t="s">
        <v>71</v>
      </c>
      <c r="AU294" s="202" t="s">
        <v>80</v>
      </c>
      <c r="AY294" s="201" t="s">
        <v>125</v>
      </c>
      <c r="BK294" s="203">
        <f>SUM(BK295:BK302)</f>
        <v>0</v>
      </c>
    </row>
    <row r="295" s="2" customFormat="1" ht="16.5" customHeight="1">
      <c r="A295" s="40"/>
      <c r="B295" s="41"/>
      <c r="C295" s="206" t="s">
        <v>440</v>
      </c>
      <c r="D295" s="206" t="s">
        <v>128</v>
      </c>
      <c r="E295" s="207" t="s">
        <v>441</v>
      </c>
      <c r="F295" s="208" t="s">
        <v>442</v>
      </c>
      <c r="G295" s="209" t="s">
        <v>443</v>
      </c>
      <c r="H295" s="210">
        <v>1</v>
      </c>
      <c r="I295" s="211"/>
      <c r="J295" s="212">
        <f>ROUND(I295*H295,2)</f>
        <v>0</v>
      </c>
      <c r="K295" s="208" t="s">
        <v>132</v>
      </c>
      <c r="L295" s="46"/>
      <c r="M295" s="213" t="s">
        <v>19</v>
      </c>
      <c r="N295" s="214" t="s">
        <v>44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444</v>
      </c>
      <c r="AT295" s="217" t="s">
        <v>128</v>
      </c>
      <c r="AU295" s="217" t="s">
        <v>134</v>
      </c>
      <c r="AY295" s="19" t="s">
        <v>125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134</v>
      </c>
      <c r="BK295" s="218">
        <f>ROUND(I295*H295,2)</f>
        <v>0</v>
      </c>
      <c r="BL295" s="19" t="s">
        <v>444</v>
      </c>
      <c r="BM295" s="217" t="s">
        <v>445</v>
      </c>
    </row>
    <row r="296" s="2" customFormat="1">
      <c r="A296" s="40"/>
      <c r="B296" s="41"/>
      <c r="C296" s="42"/>
      <c r="D296" s="219" t="s">
        <v>136</v>
      </c>
      <c r="E296" s="42"/>
      <c r="F296" s="220" t="s">
        <v>446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136</v>
      </c>
      <c r="AU296" s="19" t="s">
        <v>134</v>
      </c>
    </row>
    <row r="297" s="2" customFormat="1">
      <c r="A297" s="40"/>
      <c r="B297" s="41"/>
      <c r="C297" s="42"/>
      <c r="D297" s="226" t="s">
        <v>447</v>
      </c>
      <c r="E297" s="42"/>
      <c r="F297" s="267" t="s">
        <v>448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447</v>
      </c>
      <c r="AU297" s="19" t="s">
        <v>134</v>
      </c>
    </row>
    <row r="298" s="13" customFormat="1">
      <c r="A298" s="13"/>
      <c r="B298" s="224"/>
      <c r="C298" s="225"/>
      <c r="D298" s="226" t="s">
        <v>147</v>
      </c>
      <c r="E298" s="245" t="s">
        <v>19</v>
      </c>
      <c r="F298" s="227" t="s">
        <v>80</v>
      </c>
      <c r="G298" s="225"/>
      <c r="H298" s="228">
        <v>1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147</v>
      </c>
      <c r="AU298" s="234" t="s">
        <v>134</v>
      </c>
      <c r="AV298" s="13" t="s">
        <v>134</v>
      </c>
      <c r="AW298" s="13" t="s">
        <v>33</v>
      </c>
      <c r="AX298" s="13" t="s">
        <v>80</v>
      </c>
      <c r="AY298" s="234" t="s">
        <v>125</v>
      </c>
    </row>
    <row r="299" s="2" customFormat="1" ht="16.5" customHeight="1">
      <c r="A299" s="40"/>
      <c r="B299" s="41"/>
      <c r="C299" s="206" t="s">
        <v>449</v>
      </c>
      <c r="D299" s="206" t="s">
        <v>128</v>
      </c>
      <c r="E299" s="207" t="s">
        <v>450</v>
      </c>
      <c r="F299" s="208" t="s">
        <v>451</v>
      </c>
      <c r="G299" s="209" t="s">
        <v>443</v>
      </c>
      <c r="H299" s="210">
        <v>1</v>
      </c>
      <c r="I299" s="211"/>
      <c r="J299" s="212">
        <f>ROUND(I299*H299,2)</f>
        <v>0</v>
      </c>
      <c r="K299" s="208" t="s">
        <v>132</v>
      </c>
      <c r="L299" s="46"/>
      <c r="M299" s="213" t="s">
        <v>19</v>
      </c>
      <c r="N299" s="214" t="s">
        <v>44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444</v>
      </c>
      <c r="AT299" s="217" t="s">
        <v>128</v>
      </c>
      <c r="AU299" s="217" t="s">
        <v>134</v>
      </c>
      <c r="AY299" s="19" t="s">
        <v>125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134</v>
      </c>
      <c r="BK299" s="218">
        <f>ROUND(I299*H299,2)</f>
        <v>0</v>
      </c>
      <c r="BL299" s="19" t="s">
        <v>444</v>
      </c>
      <c r="BM299" s="217" t="s">
        <v>452</v>
      </c>
    </row>
    <row r="300" s="2" customFormat="1">
      <c r="A300" s="40"/>
      <c r="B300" s="41"/>
      <c r="C300" s="42"/>
      <c r="D300" s="219" t="s">
        <v>136</v>
      </c>
      <c r="E300" s="42"/>
      <c r="F300" s="220" t="s">
        <v>453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136</v>
      </c>
      <c r="AU300" s="19" t="s">
        <v>134</v>
      </c>
    </row>
    <row r="301" s="2" customFormat="1">
      <c r="A301" s="40"/>
      <c r="B301" s="41"/>
      <c r="C301" s="42"/>
      <c r="D301" s="226" t="s">
        <v>447</v>
      </c>
      <c r="E301" s="42"/>
      <c r="F301" s="267" t="s">
        <v>454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447</v>
      </c>
      <c r="AU301" s="19" t="s">
        <v>134</v>
      </c>
    </row>
    <row r="302" s="13" customFormat="1">
      <c r="A302" s="13"/>
      <c r="B302" s="224"/>
      <c r="C302" s="225"/>
      <c r="D302" s="226" t="s">
        <v>147</v>
      </c>
      <c r="E302" s="245" t="s">
        <v>19</v>
      </c>
      <c r="F302" s="227" t="s">
        <v>80</v>
      </c>
      <c r="G302" s="225"/>
      <c r="H302" s="228">
        <v>1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147</v>
      </c>
      <c r="AU302" s="234" t="s">
        <v>134</v>
      </c>
      <c r="AV302" s="13" t="s">
        <v>134</v>
      </c>
      <c r="AW302" s="13" t="s">
        <v>33</v>
      </c>
      <c r="AX302" s="13" t="s">
        <v>80</v>
      </c>
      <c r="AY302" s="234" t="s">
        <v>125</v>
      </c>
    </row>
    <row r="303" s="12" customFormat="1" ht="22.8" customHeight="1">
      <c r="A303" s="12"/>
      <c r="B303" s="190"/>
      <c r="C303" s="191"/>
      <c r="D303" s="192" t="s">
        <v>71</v>
      </c>
      <c r="E303" s="204" t="s">
        <v>455</v>
      </c>
      <c r="F303" s="204" t="s">
        <v>456</v>
      </c>
      <c r="G303" s="191"/>
      <c r="H303" s="191"/>
      <c r="I303" s="194"/>
      <c r="J303" s="205">
        <f>BK303</f>
        <v>0</v>
      </c>
      <c r="K303" s="191"/>
      <c r="L303" s="196"/>
      <c r="M303" s="197"/>
      <c r="N303" s="198"/>
      <c r="O303" s="198"/>
      <c r="P303" s="199">
        <f>SUM(P304:P307)</f>
        <v>0</v>
      </c>
      <c r="Q303" s="198"/>
      <c r="R303" s="199">
        <f>SUM(R304:R307)</f>
        <v>0</v>
      </c>
      <c r="S303" s="198"/>
      <c r="T303" s="200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1" t="s">
        <v>157</v>
      </c>
      <c r="AT303" s="202" t="s">
        <v>71</v>
      </c>
      <c r="AU303" s="202" t="s">
        <v>80</v>
      </c>
      <c r="AY303" s="201" t="s">
        <v>125</v>
      </c>
      <c r="BK303" s="203">
        <f>SUM(BK304:BK307)</f>
        <v>0</v>
      </c>
    </row>
    <row r="304" s="2" customFormat="1" ht="16.5" customHeight="1">
      <c r="A304" s="40"/>
      <c r="B304" s="41"/>
      <c r="C304" s="206" t="s">
        <v>457</v>
      </c>
      <c r="D304" s="206" t="s">
        <v>128</v>
      </c>
      <c r="E304" s="207" t="s">
        <v>458</v>
      </c>
      <c r="F304" s="208" t="s">
        <v>456</v>
      </c>
      <c r="G304" s="209" t="s">
        <v>443</v>
      </c>
      <c r="H304" s="210">
        <v>1</v>
      </c>
      <c r="I304" s="211"/>
      <c r="J304" s="212">
        <f>ROUND(I304*H304,2)</f>
        <v>0</v>
      </c>
      <c r="K304" s="208" t="s">
        <v>132</v>
      </c>
      <c r="L304" s="46"/>
      <c r="M304" s="213" t="s">
        <v>19</v>
      </c>
      <c r="N304" s="214" t="s">
        <v>44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444</v>
      </c>
      <c r="AT304" s="217" t="s">
        <v>128</v>
      </c>
      <c r="AU304" s="217" t="s">
        <v>134</v>
      </c>
      <c r="AY304" s="19" t="s">
        <v>125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134</v>
      </c>
      <c r="BK304" s="218">
        <f>ROUND(I304*H304,2)</f>
        <v>0</v>
      </c>
      <c r="BL304" s="19" t="s">
        <v>444</v>
      </c>
      <c r="BM304" s="217" t="s">
        <v>459</v>
      </c>
    </row>
    <row r="305" s="2" customFormat="1">
      <c r="A305" s="40"/>
      <c r="B305" s="41"/>
      <c r="C305" s="42"/>
      <c r="D305" s="219" t="s">
        <v>136</v>
      </c>
      <c r="E305" s="42"/>
      <c r="F305" s="220" t="s">
        <v>460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136</v>
      </c>
      <c r="AU305" s="19" t="s">
        <v>134</v>
      </c>
    </row>
    <row r="306" s="2" customFormat="1">
      <c r="A306" s="40"/>
      <c r="B306" s="41"/>
      <c r="C306" s="42"/>
      <c r="D306" s="226" t="s">
        <v>447</v>
      </c>
      <c r="E306" s="42"/>
      <c r="F306" s="267" t="s">
        <v>461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447</v>
      </c>
      <c r="AU306" s="19" t="s">
        <v>134</v>
      </c>
    </row>
    <row r="307" s="13" customFormat="1">
      <c r="A307" s="13"/>
      <c r="B307" s="224"/>
      <c r="C307" s="225"/>
      <c r="D307" s="226" t="s">
        <v>147</v>
      </c>
      <c r="E307" s="245" t="s">
        <v>19</v>
      </c>
      <c r="F307" s="227" t="s">
        <v>80</v>
      </c>
      <c r="G307" s="225"/>
      <c r="H307" s="228">
        <v>1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147</v>
      </c>
      <c r="AU307" s="234" t="s">
        <v>134</v>
      </c>
      <c r="AV307" s="13" t="s">
        <v>134</v>
      </c>
      <c r="AW307" s="13" t="s">
        <v>33</v>
      </c>
      <c r="AX307" s="13" t="s">
        <v>80</v>
      </c>
      <c r="AY307" s="234" t="s">
        <v>125</v>
      </c>
    </row>
    <row r="308" s="12" customFormat="1" ht="22.8" customHeight="1">
      <c r="A308" s="12"/>
      <c r="B308" s="190"/>
      <c r="C308" s="191"/>
      <c r="D308" s="192" t="s">
        <v>71</v>
      </c>
      <c r="E308" s="204" t="s">
        <v>462</v>
      </c>
      <c r="F308" s="204" t="s">
        <v>463</v>
      </c>
      <c r="G308" s="191"/>
      <c r="H308" s="191"/>
      <c r="I308" s="194"/>
      <c r="J308" s="205">
        <f>BK308</f>
        <v>0</v>
      </c>
      <c r="K308" s="191"/>
      <c r="L308" s="196"/>
      <c r="M308" s="197"/>
      <c r="N308" s="198"/>
      <c r="O308" s="198"/>
      <c r="P308" s="199">
        <f>SUM(P309:P316)</f>
        <v>0</v>
      </c>
      <c r="Q308" s="198"/>
      <c r="R308" s="199">
        <f>SUM(R309:R316)</f>
        <v>0</v>
      </c>
      <c r="S308" s="198"/>
      <c r="T308" s="200">
        <f>SUM(T309:T316)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1" t="s">
        <v>157</v>
      </c>
      <c r="AT308" s="202" t="s">
        <v>71</v>
      </c>
      <c r="AU308" s="202" t="s">
        <v>80</v>
      </c>
      <c r="AY308" s="201" t="s">
        <v>125</v>
      </c>
      <c r="BK308" s="203">
        <f>SUM(BK309:BK316)</f>
        <v>0</v>
      </c>
    </row>
    <row r="309" s="2" customFormat="1" ht="16.5" customHeight="1">
      <c r="A309" s="40"/>
      <c r="B309" s="41"/>
      <c r="C309" s="206" t="s">
        <v>464</v>
      </c>
      <c r="D309" s="206" t="s">
        <v>128</v>
      </c>
      <c r="E309" s="207" t="s">
        <v>465</v>
      </c>
      <c r="F309" s="208" t="s">
        <v>463</v>
      </c>
      <c r="G309" s="209" t="s">
        <v>443</v>
      </c>
      <c r="H309" s="210">
        <v>1</v>
      </c>
      <c r="I309" s="211"/>
      <c r="J309" s="212">
        <f>ROUND(I309*H309,2)</f>
        <v>0</v>
      </c>
      <c r="K309" s="208" t="s">
        <v>132</v>
      </c>
      <c r="L309" s="46"/>
      <c r="M309" s="213" t="s">
        <v>19</v>
      </c>
      <c r="N309" s="214" t="s">
        <v>44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444</v>
      </c>
      <c r="AT309" s="217" t="s">
        <v>128</v>
      </c>
      <c r="AU309" s="217" t="s">
        <v>134</v>
      </c>
      <c r="AY309" s="19" t="s">
        <v>125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134</v>
      </c>
      <c r="BK309" s="218">
        <f>ROUND(I309*H309,2)</f>
        <v>0</v>
      </c>
      <c r="BL309" s="19" t="s">
        <v>444</v>
      </c>
      <c r="BM309" s="217" t="s">
        <v>466</v>
      </c>
    </row>
    <row r="310" s="2" customFormat="1">
      <c r="A310" s="40"/>
      <c r="B310" s="41"/>
      <c r="C310" s="42"/>
      <c r="D310" s="219" t="s">
        <v>136</v>
      </c>
      <c r="E310" s="42"/>
      <c r="F310" s="220" t="s">
        <v>467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136</v>
      </c>
      <c r="AU310" s="19" t="s">
        <v>134</v>
      </c>
    </row>
    <row r="311" s="2" customFormat="1">
      <c r="A311" s="40"/>
      <c r="B311" s="41"/>
      <c r="C311" s="42"/>
      <c r="D311" s="226" t="s">
        <v>447</v>
      </c>
      <c r="E311" s="42"/>
      <c r="F311" s="267" t="s">
        <v>468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447</v>
      </c>
      <c r="AU311" s="19" t="s">
        <v>134</v>
      </c>
    </row>
    <row r="312" s="13" customFormat="1">
      <c r="A312" s="13"/>
      <c r="B312" s="224"/>
      <c r="C312" s="225"/>
      <c r="D312" s="226" t="s">
        <v>147</v>
      </c>
      <c r="E312" s="245" t="s">
        <v>19</v>
      </c>
      <c r="F312" s="227" t="s">
        <v>80</v>
      </c>
      <c r="G312" s="225"/>
      <c r="H312" s="228">
        <v>1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147</v>
      </c>
      <c r="AU312" s="234" t="s">
        <v>134</v>
      </c>
      <c r="AV312" s="13" t="s">
        <v>134</v>
      </c>
      <c r="AW312" s="13" t="s">
        <v>33</v>
      </c>
      <c r="AX312" s="13" t="s">
        <v>80</v>
      </c>
      <c r="AY312" s="234" t="s">
        <v>125</v>
      </c>
    </row>
    <row r="313" s="2" customFormat="1" ht="16.5" customHeight="1">
      <c r="A313" s="40"/>
      <c r="B313" s="41"/>
      <c r="C313" s="206" t="s">
        <v>469</v>
      </c>
      <c r="D313" s="206" t="s">
        <v>128</v>
      </c>
      <c r="E313" s="207" t="s">
        <v>470</v>
      </c>
      <c r="F313" s="208" t="s">
        <v>471</v>
      </c>
      <c r="G313" s="209" t="s">
        <v>443</v>
      </c>
      <c r="H313" s="210">
        <v>1</v>
      </c>
      <c r="I313" s="211"/>
      <c r="J313" s="212">
        <f>ROUND(I313*H313,2)</f>
        <v>0</v>
      </c>
      <c r="K313" s="208" t="s">
        <v>132</v>
      </c>
      <c r="L313" s="46"/>
      <c r="M313" s="213" t="s">
        <v>19</v>
      </c>
      <c r="N313" s="214" t="s">
        <v>44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444</v>
      </c>
      <c r="AT313" s="217" t="s">
        <v>128</v>
      </c>
      <c r="AU313" s="217" t="s">
        <v>134</v>
      </c>
      <c r="AY313" s="19" t="s">
        <v>125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134</v>
      </c>
      <c r="BK313" s="218">
        <f>ROUND(I313*H313,2)</f>
        <v>0</v>
      </c>
      <c r="BL313" s="19" t="s">
        <v>444</v>
      </c>
      <c r="BM313" s="217" t="s">
        <v>472</v>
      </c>
    </row>
    <row r="314" s="2" customFormat="1">
      <c r="A314" s="40"/>
      <c r="B314" s="41"/>
      <c r="C314" s="42"/>
      <c r="D314" s="219" t="s">
        <v>136</v>
      </c>
      <c r="E314" s="42"/>
      <c r="F314" s="220" t="s">
        <v>473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136</v>
      </c>
      <c r="AU314" s="19" t="s">
        <v>134</v>
      </c>
    </row>
    <row r="315" s="2" customFormat="1">
      <c r="A315" s="40"/>
      <c r="B315" s="41"/>
      <c r="C315" s="42"/>
      <c r="D315" s="226" t="s">
        <v>447</v>
      </c>
      <c r="E315" s="42"/>
      <c r="F315" s="267" t="s">
        <v>474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447</v>
      </c>
      <c r="AU315" s="19" t="s">
        <v>134</v>
      </c>
    </row>
    <row r="316" s="13" customFormat="1">
      <c r="A316" s="13"/>
      <c r="B316" s="224"/>
      <c r="C316" s="225"/>
      <c r="D316" s="226" t="s">
        <v>147</v>
      </c>
      <c r="E316" s="245" t="s">
        <v>19</v>
      </c>
      <c r="F316" s="227" t="s">
        <v>80</v>
      </c>
      <c r="G316" s="225"/>
      <c r="H316" s="228">
        <v>1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147</v>
      </c>
      <c r="AU316" s="234" t="s">
        <v>134</v>
      </c>
      <c r="AV316" s="13" t="s">
        <v>134</v>
      </c>
      <c r="AW316" s="13" t="s">
        <v>33</v>
      </c>
      <c r="AX316" s="13" t="s">
        <v>80</v>
      </c>
      <c r="AY316" s="234" t="s">
        <v>125</v>
      </c>
    </row>
    <row r="317" s="12" customFormat="1" ht="22.8" customHeight="1">
      <c r="A317" s="12"/>
      <c r="B317" s="190"/>
      <c r="C317" s="191"/>
      <c r="D317" s="192" t="s">
        <v>71</v>
      </c>
      <c r="E317" s="204" t="s">
        <v>475</v>
      </c>
      <c r="F317" s="204" t="s">
        <v>476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SUM(P318:P325)</f>
        <v>0</v>
      </c>
      <c r="Q317" s="198"/>
      <c r="R317" s="199">
        <f>SUM(R318:R325)</f>
        <v>0</v>
      </c>
      <c r="S317" s="198"/>
      <c r="T317" s="200">
        <f>SUM(T318:T325)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157</v>
      </c>
      <c r="AT317" s="202" t="s">
        <v>71</v>
      </c>
      <c r="AU317" s="202" t="s">
        <v>80</v>
      </c>
      <c r="AY317" s="201" t="s">
        <v>125</v>
      </c>
      <c r="BK317" s="203">
        <f>SUM(BK318:BK325)</f>
        <v>0</v>
      </c>
    </row>
    <row r="318" s="2" customFormat="1" ht="16.5" customHeight="1">
      <c r="A318" s="40"/>
      <c r="B318" s="41"/>
      <c r="C318" s="206" t="s">
        <v>477</v>
      </c>
      <c r="D318" s="206" t="s">
        <v>128</v>
      </c>
      <c r="E318" s="207" t="s">
        <v>478</v>
      </c>
      <c r="F318" s="208" t="s">
        <v>479</v>
      </c>
      <c r="G318" s="209" t="s">
        <v>443</v>
      </c>
      <c r="H318" s="210">
        <v>1</v>
      </c>
      <c r="I318" s="211"/>
      <c r="J318" s="212">
        <f>ROUND(I318*H318,2)</f>
        <v>0</v>
      </c>
      <c r="K318" s="208" t="s">
        <v>132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444</v>
      </c>
      <c r="AT318" s="217" t="s">
        <v>128</v>
      </c>
      <c r="AU318" s="217" t="s">
        <v>134</v>
      </c>
      <c r="AY318" s="19" t="s">
        <v>125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134</v>
      </c>
      <c r="BK318" s="218">
        <f>ROUND(I318*H318,2)</f>
        <v>0</v>
      </c>
      <c r="BL318" s="19" t="s">
        <v>444</v>
      </c>
      <c r="BM318" s="217" t="s">
        <v>480</v>
      </c>
    </row>
    <row r="319" s="2" customFormat="1">
      <c r="A319" s="40"/>
      <c r="B319" s="41"/>
      <c r="C319" s="42"/>
      <c r="D319" s="219" t="s">
        <v>136</v>
      </c>
      <c r="E319" s="42"/>
      <c r="F319" s="220" t="s">
        <v>481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136</v>
      </c>
      <c r="AU319" s="19" t="s">
        <v>134</v>
      </c>
    </row>
    <row r="320" s="2" customFormat="1">
      <c r="A320" s="40"/>
      <c r="B320" s="41"/>
      <c r="C320" s="42"/>
      <c r="D320" s="226" t="s">
        <v>447</v>
      </c>
      <c r="E320" s="42"/>
      <c r="F320" s="267" t="s">
        <v>482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447</v>
      </c>
      <c r="AU320" s="19" t="s">
        <v>134</v>
      </c>
    </row>
    <row r="321" s="13" customFormat="1">
      <c r="A321" s="13"/>
      <c r="B321" s="224"/>
      <c r="C321" s="225"/>
      <c r="D321" s="226" t="s">
        <v>147</v>
      </c>
      <c r="E321" s="245" t="s">
        <v>19</v>
      </c>
      <c r="F321" s="227" t="s">
        <v>80</v>
      </c>
      <c r="G321" s="225"/>
      <c r="H321" s="228">
        <v>1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147</v>
      </c>
      <c r="AU321" s="234" t="s">
        <v>134</v>
      </c>
      <c r="AV321" s="13" t="s">
        <v>134</v>
      </c>
      <c r="AW321" s="13" t="s">
        <v>33</v>
      </c>
      <c r="AX321" s="13" t="s">
        <v>80</v>
      </c>
      <c r="AY321" s="234" t="s">
        <v>125</v>
      </c>
    </row>
    <row r="322" s="2" customFormat="1" ht="16.5" customHeight="1">
      <c r="A322" s="40"/>
      <c r="B322" s="41"/>
      <c r="C322" s="206" t="s">
        <v>483</v>
      </c>
      <c r="D322" s="206" t="s">
        <v>128</v>
      </c>
      <c r="E322" s="207" t="s">
        <v>484</v>
      </c>
      <c r="F322" s="208" t="s">
        <v>485</v>
      </c>
      <c r="G322" s="209" t="s">
        <v>443</v>
      </c>
      <c r="H322" s="210">
        <v>1</v>
      </c>
      <c r="I322" s="211"/>
      <c r="J322" s="212">
        <f>ROUND(I322*H322,2)</f>
        <v>0</v>
      </c>
      <c r="K322" s="208" t="s">
        <v>132</v>
      </c>
      <c r="L322" s="46"/>
      <c r="M322" s="213" t="s">
        <v>19</v>
      </c>
      <c r="N322" s="214" t="s">
        <v>44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444</v>
      </c>
      <c r="AT322" s="217" t="s">
        <v>128</v>
      </c>
      <c r="AU322" s="217" t="s">
        <v>134</v>
      </c>
      <c r="AY322" s="19" t="s">
        <v>125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134</v>
      </c>
      <c r="BK322" s="218">
        <f>ROUND(I322*H322,2)</f>
        <v>0</v>
      </c>
      <c r="BL322" s="19" t="s">
        <v>444</v>
      </c>
      <c r="BM322" s="217" t="s">
        <v>486</v>
      </c>
    </row>
    <row r="323" s="2" customFormat="1">
      <c r="A323" s="40"/>
      <c r="B323" s="41"/>
      <c r="C323" s="42"/>
      <c r="D323" s="219" t="s">
        <v>136</v>
      </c>
      <c r="E323" s="42"/>
      <c r="F323" s="220" t="s">
        <v>487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136</v>
      </c>
      <c r="AU323" s="19" t="s">
        <v>134</v>
      </c>
    </row>
    <row r="324" s="2" customFormat="1">
      <c r="A324" s="40"/>
      <c r="B324" s="41"/>
      <c r="C324" s="42"/>
      <c r="D324" s="226" t="s">
        <v>447</v>
      </c>
      <c r="E324" s="42"/>
      <c r="F324" s="267" t="s">
        <v>488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447</v>
      </c>
      <c r="AU324" s="19" t="s">
        <v>134</v>
      </c>
    </row>
    <row r="325" s="13" customFormat="1">
      <c r="A325" s="13"/>
      <c r="B325" s="224"/>
      <c r="C325" s="225"/>
      <c r="D325" s="226" t="s">
        <v>147</v>
      </c>
      <c r="E325" s="245" t="s">
        <v>19</v>
      </c>
      <c r="F325" s="227" t="s">
        <v>80</v>
      </c>
      <c r="G325" s="225"/>
      <c r="H325" s="228">
        <v>1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147</v>
      </c>
      <c r="AU325" s="234" t="s">
        <v>134</v>
      </c>
      <c r="AV325" s="13" t="s">
        <v>134</v>
      </c>
      <c r="AW325" s="13" t="s">
        <v>33</v>
      </c>
      <c r="AX325" s="13" t="s">
        <v>80</v>
      </c>
      <c r="AY325" s="234" t="s">
        <v>125</v>
      </c>
    </row>
    <row r="326" s="12" customFormat="1" ht="22.8" customHeight="1">
      <c r="A326" s="12"/>
      <c r="B326" s="190"/>
      <c r="C326" s="191"/>
      <c r="D326" s="192" t="s">
        <v>71</v>
      </c>
      <c r="E326" s="204" t="s">
        <v>489</v>
      </c>
      <c r="F326" s="204" t="s">
        <v>490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SUM(P327:P330)</f>
        <v>0</v>
      </c>
      <c r="Q326" s="198"/>
      <c r="R326" s="199">
        <f>SUM(R327:R330)</f>
        <v>0</v>
      </c>
      <c r="S326" s="198"/>
      <c r="T326" s="200">
        <f>SUM(T327:T330)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157</v>
      </c>
      <c r="AT326" s="202" t="s">
        <v>71</v>
      </c>
      <c r="AU326" s="202" t="s">
        <v>80</v>
      </c>
      <c r="AY326" s="201" t="s">
        <v>125</v>
      </c>
      <c r="BK326" s="203">
        <f>SUM(BK327:BK330)</f>
        <v>0</v>
      </c>
    </row>
    <row r="327" s="2" customFormat="1" ht="16.5" customHeight="1">
      <c r="A327" s="40"/>
      <c r="B327" s="41"/>
      <c r="C327" s="206" t="s">
        <v>491</v>
      </c>
      <c r="D327" s="206" t="s">
        <v>128</v>
      </c>
      <c r="E327" s="207" t="s">
        <v>492</v>
      </c>
      <c r="F327" s="208" t="s">
        <v>493</v>
      </c>
      <c r="G327" s="209" t="s">
        <v>443</v>
      </c>
      <c r="H327" s="210">
        <v>1</v>
      </c>
      <c r="I327" s="211"/>
      <c r="J327" s="212">
        <f>ROUND(I327*H327,2)</f>
        <v>0</v>
      </c>
      <c r="K327" s="208" t="s">
        <v>132</v>
      </c>
      <c r="L327" s="46"/>
      <c r="M327" s="213" t="s">
        <v>19</v>
      </c>
      <c r="N327" s="214" t="s">
        <v>44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444</v>
      </c>
      <c r="AT327" s="217" t="s">
        <v>128</v>
      </c>
      <c r="AU327" s="217" t="s">
        <v>134</v>
      </c>
      <c r="AY327" s="19" t="s">
        <v>125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134</v>
      </c>
      <c r="BK327" s="218">
        <f>ROUND(I327*H327,2)</f>
        <v>0</v>
      </c>
      <c r="BL327" s="19" t="s">
        <v>444</v>
      </c>
      <c r="BM327" s="217" t="s">
        <v>494</v>
      </c>
    </row>
    <row r="328" s="2" customFormat="1">
      <c r="A328" s="40"/>
      <c r="B328" s="41"/>
      <c r="C328" s="42"/>
      <c r="D328" s="219" t="s">
        <v>136</v>
      </c>
      <c r="E328" s="42"/>
      <c r="F328" s="220" t="s">
        <v>495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136</v>
      </c>
      <c r="AU328" s="19" t="s">
        <v>134</v>
      </c>
    </row>
    <row r="329" s="2" customFormat="1">
      <c r="A329" s="40"/>
      <c r="B329" s="41"/>
      <c r="C329" s="42"/>
      <c r="D329" s="226" t="s">
        <v>447</v>
      </c>
      <c r="E329" s="42"/>
      <c r="F329" s="267" t="s">
        <v>496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447</v>
      </c>
      <c r="AU329" s="19" t="s">
        <v>134</v>
      </c>
    </row>
    <row r="330" s="13" customFormat="1">
      <c r="A330" s="13"/>
      <c r="B330" s="224"/>
      <c r="C330" s="225"/>
      <c r="D330" s="226" t="s">
        <v>147</v>
      </c>
      <c r="E330" s="245" t="s">
        <v>19</v>
      </c>
      <c r="F330" s="227" t="s">
        <v>80</v>
      </c>
      <c r="G330" s="225"/>
      <c r="H330" s="228">
        <v>1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147</v>
      </c>
      <c r="AU330" s="234" t="s">
        <v>134</v>
      </c>
      <c r="AV330" s="13" t="s">
        <v>134</v>
      </c>
      <c r="AW330" s="13" t="s">
        <v>33</v>
      </c>
      <c r="AX330" s="13" t="s">
        <v>80</v>
      </c>
      <c r="AY330" s="234" t="s">
        <v>125</v>
      </c>
    </row>
    <row r="331" s="12" customFormat="1" ht="22.8" customHeight="1">
      <c r="A331" s="12"/>
      <c r="B331" s="190"/>
      <c r="C331" s="191"/>
      <c r="D331" s="192" t="s">
        <v>71</v>
      </c>
      <c r="E331" s="204" t="s">
        <v>497</v>
      </c>
      <c r="F331" s="204" t="s">
        <v>498</v>
      </c>
      <c r="G331" s="191"/>
      <c r="H331" s="191"/>
      <c r="I331" s="194"/>
      <c r="J331" s="205">
        <f>BK331</f>
        <v>0</v>
      </c>
      <c r="K331" s="191"/>
      <c r="L331" s="196"/>
      <c r="M331" s="197"/>
      <c r="N331" s="198"/>
      <c r="O331" s="198"/>
      <c r="P331" s="199">
        <f>SUM(P332:P335)</f>
        <v>0</v>
      </c>
      <c r="Q331" s="198"/>
      <c r="R331" s="199">
        <f>SUM(R332:R335)</f>
        <v>0</v>
      </c>
      <c r="S331" s="198"/>
      <c r="T331" s="200">
        <f>SUM(T332:T335)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1" t="s">
        <v>157</v>
      </c>
      <c r="AT331" s="202" t="s">
        <v>71</v>
      </c>
      <c r="AU331" s="202" t="s">
        <v>80</v>
      </c>
      <c r="AY331" s="201" t="s">
        <v>125</v>
      </c>
      <c r="BK331" s="203">
        <f>SUM(BK332:BK335)</f>
        <v>0</v>
      </c>
    </row>
    <row r="332" s="2" customFormat="1" ht="16.5" customHeight="1">
      <c r="A332" s="40"/>
      <c r="B332" s="41"/>
      <c r="C332" s="206" t="s">
        <v>499</v>
      </c>
      <c r="D332" s="206" t="s">
        <v>128</v>
      </c>
      <c r="E332" s="207" t="s">
        <v>500</v>
      </c>
      <c r="F332" s="208" t="s">
        <v>498</v>
      </c>
      <c r="G332" s="209" t="s">
        <v>443</v>
      </c>
      <c r="H332" s="210">
        <v>1</v>
      </c>
      <c r="I332" s="211"/>
      <c r="J332" s="212">
        <f>ROUND(I332*H332,2)</f>
        <v>0</v>
      </c>
      <c r="K332" s="208" t="s">
        <v>132</v>
      </c>
      <c r="L332" s="46"/>
      <c r="M332" s="213" t="s">
        <v>19</v>
      </c>
      <c r="N332" s="214" t="s">
        <v>44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444</v>
      </c>
      <c r="AT332" s="217" t="s">
        <v>128</v>
      </c>
      <c r="AU332" s="217" t="s">
        <v>134</v>
      </c>
      <c r="AY332" s="19" t="s">
        <v>125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134</v>
      </c>
      <c r="BK332" s="218">
        <f>ROUND(I332*H332,2)</f>
        <v>0</v>
      </c>
      <c r="BL332" s="19" t="s">
        <v>444</v>
      </c>
      <c r="BM332" s="217" t="s">
        <v>501</v>
      </c>
    </row>
    <row r="333" s="2" customFormat="1">
      <c r="A333" s="40"/>
      <c r="B333" s="41"/>
      <c r="C333" s="42"/>
      <c r="D333" s="219" t="s">
        <v>136</v>
      </c>
      <c r="E333" s="42"/>
      <c r="F333" s="220" t="s">
        <v>502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136</v>
      </c>
      <c r="AU333" s="19" t="s">
        <v>134</v>
      </c>
    </row>
    <row r="334" s="2" customFormat="1">
      <c r="A334" s="40"/>
      <c r="B334" s="41"/>
      <c r="C334" s="42"/>
      <c r="D334" s="226" t="s">
        <v>447</v>
      </c>
      <c r="E334" s="42"/>
      <c r="F334" s="267" t="s">
        <v>503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447</v>
      </c>
      <c r="AU334" s="19" t="s">
        <v>134</v>
      </c>
    </row>
    <row r="335" s="13" customFormat="1">
      <c r="A335" s="13"/>
      <c r="B335" s="224"/>
      <c r="C335" s="225"/>
      <c r="D335" s="226" t="s">
        <v>147</v>
      </c>
      <c r="E335" s="245" t="s">
        <v>19</v>
      </c>
      <c r="F335" s="227" t="s">
        <v>80</v>
      </c>
      <c r="G335" s="225"/>
      <c r="H335" s="228">
        <v>1</v>
      </c>
      <c r="I335" s="229"/>
      <c r="J335" s="225"/>
      <c r="K335" s="225"/>
      <c r="L335" s="230"/>
      <c r="M335" s="268"/>
      <c r="N335" s="269"/>
      <c r="O335" s="269"/>
      <c r="P335" s="269"/>
      <c r="Q335" s="269"/>
      <c r="R335" s="269"/>
      <c r="S335" s="269"/>
      <c r="T335" s="27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147</v>
      </c>
      <c r="AU335" s="234" t="s">
        <v>134</v>
      </c>
      <c r="AV335" s="13" t="s">
        <v>134</v>
      </c>
      <c r="AW335" s="13" t="s">
        <v>33</v>
      </c>
      <c r="AX335" s="13" t="s">
        <v>80</v>
      </c>
      <c r="AY335" s="234" t="s">
        <v>125</v>
      </c>
    </row>
    <row r="336" s="2" customFormat="1" ht="6.96" customHeight="1">
      <c r="A336" s="40"/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46"/>
      <c r="M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</sheetData>
  <sheetProtection sheet="1" autoFilter="0" formatColumns="0" formatRows="0" objects="1" scenarios="1" spinCount="100000" saltValue="7FYDpz19v2aQ3B9dgGVliypmLHGDcTSyWLv8kBx0gRbeejJAs+EBkpEHdaie4kFuJ7ASWObr79V5yCpoZuBhsw==" hashValue="0i8ZkdmKzMbKpPY8cGOMTYKAzdY5CTk4bgaWqot94OdjIdV0ggBKXuWpxW6NRiYkPKypvxtRgS4hjRfZ42+gww==" algorithmName="SHA-512" password="CC35"/>
  <autoFilter ref="C96:K33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5_01/997013153"/>
    <hyperlink ref="F103" r:id="rId2" display="https://podminky.urs.cz/item/CS_URS_2025_01/997013501"/>
    <hyperlink ref="F105" r:id="rId3" display="https://podminky.urs.cz/item/CS_URS_2025_01/997013509"/>
    <hyperlink ref="F108" r:id="rId4" display="https://podminky.urs.cz/item/CS_URS_2025_01/997013631"/>
    <hyperlink ref="F112" r:id="rId5" display="https://podminky.urs.cz/item/CS_URS_2025_01/712300845"/>
    <hyperlink ref="F116" r:id="rId6" display="https://podminky.urs.cz/item/CS_URS_2025_01/712300854"/>
    <hyperlink ref="F122" r:id="rId7" display="https://podminky.urs.cz/item/CS_URS_2025_01/712311101"/>
    <hyperlink ref="F128" r:id="rId8" display="https://podminky.urs.cz/item/CS_URS_2025_01/712341559"/>
    <hyperlink ref="F134" r:id="rId9" display="https://podminky.urs.cz/item/CS_URS_2025_01/712362111"/>
    <hyperlink ref="F141" r:id="rId10" display="https://podminky.urs.cz/item/CS_URS_2025_01/712363115"/>
    <hyperlink ref="F149" r:id="rId11" display="https://podminky.urs.cz/item/CS_URS_2025_01/712363353"/>
    <hyperlink ref="F156" r:id="rId12" display="https://podminky.urs.cz/item/CS_URS_2025_01/712363357"/>
    <hyperlink ref="F160" r:id="rId13" display="https://podminky.urs.cz/item/CS_URS_2025_01/712363359"/>
    <hyperlink ref="F164" r:id="rId14" display="https://podminky.urs.cz/item/CS_URS_2025_01/712363384"/>
    <hyperlink ref="F171" r:id="rId15" display="https://podminky.urs.cz/item/CS_URS_2025_01/712363805"/>
    <hyperlink ref="F179" r:id="rId16" display="https://podminky.urs.cz/item/CS_URS_2025_01/712391171"/>
    <hyperlink ref="F187" r:id="rId17" display="https://podminky.urs.cz/item/CS_URS_2025_01/712392121"/>
    <hyperlink ref="F191" r:id="rId18" display="https://podminky.urs.cz/item/CS_URS_2025_01/712392183"/>
    <hyperlink ref="F195" r:id="rId19" display="https://podminky.urs.cz/item/CS_URS_2025_01/712392184"/>
    <hyperlink ref="F205" r:id="rId20" display="https://podminky.urs.cz/item/CS_URS_2025_01/998712102"/>
    <hyperlink ref="F208" r:id="rId21" display="https://podminky.urs.cz/item/CS_URS_2025_01/713140821"/>
    <hyperlink ref="F215" r:id="rId22" display="https://podminky.urs.cz/item/CS_URS_2025_01/713190833"/>
    <hyperlink ref="F219" r:id="rId23" display="https://podminky.urs.cz/item/CS_URS_2025_01/721210822"/>
    <hyperlink ref="F223" r:id="rId24" display="https://podminky.urs.cz/item/CS_URS_2025_01/721233102"/>
    <hyperlink ref="F227" r:id="rId25" display="https://podminky.urs.cz/item/CS_URS_2025_01/998721102"/>
    <hyperlink ref="F233" r:id="rId26" display="https://podminky.urs.cz/item/CS_URS_2025_01/762361333"/>
    <hyperlink ref="F237" r:id="rId27" display="https://podminky.urs.cz/item/CS_URS_2025_01/762431828"/>
    <hyperlink ref="F243" r:id="rId28" display="https://podminky.urs.cz/item/CS_URS_2025_01/998762102"/>
    <hyperlink ref="F246" r:id="rId29" display="https://podminky.urs.cz/item/CS_URS_2025_01/713191321"/>
    <hyperlink ref="F257" r:id="rId30" display="https://podminky.urs.cz/item/CS_URS_2025_01/764002825"/>
    <hyperlink ref="F261" r:id="rId31" display="https://podminky.urs.cz/item/CS_URS_2025_01/764002841"/>
    <hyperlink ref="F267" r:id="rId32" display="https://podminky.urs.cz/item/CS_URS_2025_01/764002881"/>
    <hyperlink ref="F271" r:id="rId33" display="https://podminky.urs.cz/item/CS_URS_2025_01/764326431"/>
    <hyperlink ref="F275" r:id="rId34" display="https://podminky.urs.cz/item/CS_URS_2025_01/998764102"/>
    <hyperlink ref="F278" r:id="rId35" display="https://podminky.urs.cz/item/CS_URS_2025_01/765192811"/>
    <hyperlink ref="F292" r:id="rId36" display="https://podminky.urs.cz/item/CS_URS_2025_01/998767102"/>
    <hyperlink ref="F296" r:id="rId37" display="https://podminky.urs.cz/item/CS_URS_2025_01/013244000"/>
    <hyperlink ref="F300" r:id="rId38" display="https://podminky.urs.cz/item/CS_URS_2025_01/013254000"/>
    <hyperlink ref="F305" r:id="rId39" display="https://podminky.urs.cz/item/CS_URS_2025_01/020001000"/>
    <hyperlink ref="F310" r:id="rId40" display="https://podminky.urs.cz/item/CS_URS_2025_01/030001000"/>
    <hyperlink ref="F314" r:id="rId41" display="https://podminky.urs.cz/item/CS_URS_2025_01/039002000"/>
    <hyperlink ref="F319" r:id="rId42" display="https://podminky.urs.cz/item/CS_URS_2025_01/043103000"/>
    <hyperlink ref="F323" r:id="rId43" display="https://podminky.urs.cz/item/CS_URS_2025_01/045002000"/>
    <hyperlink ref="F328" r:id="rId44" display="https://podminky.urs.cz/item/CS_URS_2025_01/071103000"/>
    <hyperlink ref="F333" r:id="rId45" display="https://podminky.urs.cz/item/CS_URS_2025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85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Výměna střešní krytiny Volgogradská 2459/22, Volgogradská 2460/24, Ostrava Zábřeh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11. 3. 2025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ROUND((SUM(BE81:BE98)),  2)</f>
        <v>0</v>
      </c>
      <c r="G33" s="40"/>
      <c r="H33" s="40"/>
      <c r="I33" s="150">
        <v>0.20999999999999999</v>
      </c>
      <c r="J33" s="149">
        <f>ROUND(((SUM(BE81:BE98))*I33),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ROUND((SUM(BF81:BF98)),  2)</f>
        <v>0</v>
      </c>
      <c r="G34" s="40"/>
      <c r="H34" s="40"/>
      <c r="I34" s="150">
        <v>0.12</v>
      </c>
      <c r="J34" s="149">
        <f>ROUND(((SUM(BF81:BF98))*I34),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Výměna střešní krytiny Volgogradská 2459/22, Volgogradská 2460/24, Ostrava Zábřeh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Investice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Ostrava Zábřeh</v>
      </c>
      <c r="G52" s="42"/>
      <c r="H52" s="42"/>
      <c r="I52" s="34" t="s">
        <v>23</v>
      </c>
      <c r="J52" s="74" t="str">
        <f>IF(J12="","",J12)</f>
        <v>11. 3. 2025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ÚMOB Jih, Horní 3, 700 30 Ostrava</v>
      </c>
      <c r="G54" s="42"/>
      <c r="H54" s="42"/>
      <c r="I54" s="34" t="s">
        <v>31</v>
      </c>
      <c r="J54" s="38" t="str">
        <f>E21</f>
        <v>Ateliér Idea Projekt, Strmá 12, 709 00 Ostrava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89</v>
      </c>
      <c r="D57" s="164"/>
      <c r="E57" s="164"/>
      <c r="F57" s="164"/>
      <c r="G57" s="164"/>
      <c r="H57" s="164"/>
      <c r="I57" s="164"/>
      <c r="J57" s="165" t="s">
        <v>90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7"/>
      <c r="C60" s="168"/>
      <c r="D60" s="169" t="s">
        <v>94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Výměna střešní krytiny Volgogradská 2459/22, Volgogradská 2460/24, Ostrava Zábřeh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Investice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Ostrava Zábřeh</v>
      </c>
      <c r="G75" s="42"/>
      <c r="H75" s="42"/>
      <c r="I75" s="34" t="s">
        <v>23</v>
      </c>
      <c r="J75" s="74" t="str">
        <f>IF(J12="","",J12)</f>
        <v>11. 3. 2025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ÚMOB Jih, Horní 3, 700 30 Ostrava</v>
      </c>
      <c r="G77" s="42"/>
      <c r="H77" s="42"/>
      <c r="I77" s="34" t="s">
        <v>31</v>
      </c>
      <c r="J77" s="38" t="str">
        <f>E21</f>
        <v>Ateliér Idea Projekt, Strmá 12, 709 00 Ostrava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111</v>
      </c>
      <c r="D80" s="182" t="s">
        <v>57</v>
      </c>
      <c r="E80" s="182" t="s">
        <v>53</v>
      </c>
      <c r="F80" s="182" t="s">
        <v>54</v>
      </c>
      <c r="G80" s="182" t="s">
        <v>112</v>
      </c>
      <c r="H80" s="182" t="s">
        <v>113</v>
      </c>
      <c r="I80" s="182" t="s">
        <v>114</v>
      </c>
      <c r="J80" s="182" t="s">
        <v>90</v>
      </c>
      <c r="K80" s="183" t="s">
        <v>115</v>
      </c>
      <c r="L80" s="184"/>
      <c r="M80" s="94" t="s">
        <v>19</v>
      </c>
      <c r="N80" s="95" t="s">
        <v>42</v>
      </c>
      <c r="O80" s="95" t="s">
        <v>116</v>
      </c>
      <c r="P80" s="95" t="s">
        <v>117</v>
      </c>
      <c r="Q80" s="95" t="s">
        <v>118</v>
      </c>
      <c r="R80" s="95" t="s">
        <v>119</v>
      </c>
      <c r="S80" s="95" t="s">
        <v>120</v>
      </c>
      <c r="T80" s="96" t="s">
        <v>121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1.56019804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153</v>
      </c>
      <c r="F82" s="193" t="s">
        <v>154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1.56019804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134</v>
      </c>
      <c r="AT82" s="202" t="s">
        <v>71</v>
      </c>
      <c r="AU82" s="202" t="s">
        <v>72</v>
      </c>
      <c r="AY82" s="201" t="s">
        <v>125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297</v>
      </c>
      <c r="F83" s="204" t="s">
        <v>298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SUM(P84:P98)</f>
        <v>0</v>
      </c>
      <c r="Q83" s="198"/>
      <c r="R83" s="199">
        <f>SUM(R84:R98)</f>
        <v>1.56019804</v>
      </c>
      <c r="S83" s="198"/>
      <c r="T83" s="200">
        <f>SUM(T84:T98)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134</v>
      </c>
      <c r="AT83" s="202" t="s">
        <v>71</v>
      </c>
      <c r="AU83" s="202" t="s">
        <v>80</v>
      </c>
      <c r="AY83" s="201" t="s">
        <v>125</v>
      </c>
      <c r="BK83" s="203">
        <f>SUM(BK84:BK98)</f>
        <v>0</v>
      </c>
    </row>
    <row r="84" s="2" customFormat="1" ht="24.15" customHeight="1">
      <c r="A84" s="40"/>
      <c r="B84" s="41"/>
      <c r="C84" s="206" t="s">
        <v>80</v>
      </c>
      <c r="D84" s="206" t="s">
        <v>128</v>
      </c>
      <c r="E84" s="207" t="s">
        <v>505</v>
      </c>
      <c r="F84" s="208" t="s">
        <v>506</v>
      </c>
      <c r="G84" s="209" t="s">
        <v>178</v>
      </c>
      <c r="H84" s="210">
        <v>436.80200000000002</v>
      </c>
      <c r="I84" s="211"/>
      <c r="J84" s="212">
        <f>ROUND(I84*H84,2)</f>
        <v>0</v>
      </c>
      <c r="K84" s="208" t="s">
        <v>132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0.00024000000000000001</v>
      </c>
      <c r="R84" s="215">
        <f>Q84*H84</f>
        <v>0.10483248000000001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161</v>
      </c>
      <c r="AT84" s="217" t="s">
        <v>128</v>
      </c>
      <c r="AU84" s="217" t="s">
        <v>134</v>
      </c>
      <c r="AY84" s="19" t="s">
        <v>125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134</v>
      </c>
      <c r="BK84" s="218">
        <f>ROUND(I84*H84,2)</f>
        <v>0</v>
      </c>
      <c r="BL84" s="19" t="s">
        <v>161</v>
      </c>
      <c r="BM84" s="217" t="s">
        <v>507</v>
      </c>
    </row>
    <row r="85" s="2" customFormat="1">
      <c r="A85" s="40"/>
      <c r="B85" s="41"/>
      <c r="C85" s="42"/>
      <c r="D85" s="219" t="s">
        <v>136</v>
      </c>
      <c r="E85" s="42"/>
      <c r="F85" s="220" t="s">
        <v>508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136</v>
      </c>
      <c r="AU85" s="19" t="s">
        <v>134</v>
      </c>
    </row>
    <row r="86" s="14" customFormat="1">
      <c r="A86" s="14"/>
      <c r="B86" s="235"/>
      <c r="C86" s="236"/>
      <c r="D86" s="226" t="s">
        <v>147</v>
      </c>
      <c r="E86" s="237" t="s">
        <v>19</v>
      </c>
      <c r="F86" s="238" t="s">
        <v>205</v>
      </c>
      <c r="G86" s="236"/>
      <c r="H86" s="237" t="s">
        <v>19</v>
      </c>
      <c r="I86" s="239"/>
      <c r="J86" s="236"/>
      <c r="K86" s="236"/>
      <c r="L86" s="240"/>
      <c r="M86" s="241"/>
      <c r="N86" s="242"/>
      <c r="O86" s="242"/>
      <c r="P86" s="242"/>
      <c r="Q86" s="242"/>
      <c r="R86" s="242"/>
      <c r="S86" s="242"/>
      <c r="T86" s="24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4" t="s">
        <v>147</v>
      </c>
      <c r="AU86" s="244" t="s">
        <v>134</v>
      </c>
      <c r="AV86" s="14" t="s">
        <v>80</v>
      </c>
      <c r="AW86" s="14" t="s">
        <v>33</v>
      </c>
      <c r="AX86" s="14" t="s">
        <v>72</v>
      </c>
      <c r="AY86" s="244" t="s">
        <v>125</v>
      </c>
    </row>
    <row r="87" s="13" customFormat="1">
      <c r="A87" s="13"/>
      <c r="B87" s="224"/>
      <c r="C87" s="225"/>
      <c r="D87" s="226" t="s">
        <v>147</v>
      </c>
      <c r="E87" s="245" t="s">
        <v>19</v>
      </c>
      <c r="F87" s="227" t="s">
        <v>206</v>
      </c>
      <c r="G87" s="225"/>
      <c r="H87" s="228">
        <v>436.80200000000002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147</v>
      </c>
      <c r="AU87" s="234" t="s">
        <v>134</v>
      </c>
      <c r="AV87" s="13" t="s">
        <v>134</v>
      </c>
      <c r="AW87" s="13" t="s">
        <v>33</v>
      </c>
      <c r="AX87" s="13" t="s">
        <v>80</v>
      </c>
      <c r="AY87" s="234" t="s">
        <v>125</v>
      </c>
    </row>
    <row r="88" s="2" customFormat="1" ht="16.5" customHeight="1">
      <c r="A88" s="40"/>
      <c r="B88" s="41"/>
      <c r="C88" s="257" t="s">
        <v>134</v>
      </c>
      <c r="D88" s="257" t="s">
        <v>184</v>
      </c>
      <c r="E88" s="258" t="s">
        <v>509</v>
      </c>
      <c r="F88" s="259" t="s">
        <v>510</v>
      </c>
      <c r="G88" s="260" t="s">
        <v>178</v>
      </c>
      <c r="H88" s="261">
        <v>458.642</v>
      </c>
      <c r="I88" s="262"/>
      <c r="J88" s="263">
        <f>ROUND(I88*H88,2)</f>
        <v>0</v>
      </c>
      <c r="K88" s="259" t="s">
        <v>132</v>
      </c>
      <c r="L88" s="264"/>
      <c r="M88" s="265" t="s">
        <v>19</v>
      </c>
      <c r="N88" s="266" t="s">
        <v>44</v>
      </c>
      <c r="O88" s="86"/>
      <c r="P88" s="215">
        <f>O88*H88</f>
        <v>0</v>
      </c>
      <c r="Q88" s="215">
        <v>0.0028999999999999998</v>
      </c>
      <c r="R88" s="215">
        <f>Q88*H88</f>
        <v>1.3300618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187</v>
      </c>
      <c r="AT88" s="217" t="s">
        <v>184</v>
      </c>
      <c r="AU88" s="217" t="s">
        <v>134</v>
      </c>
      <c r="AY88" s="19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134</v>
      </c>
      <c r="BK88" s="218">
        <f>ROUND(I88*H88,2)</f>
        <v>0</v>
      </c>
      <c r="BL88" s="19" t="s">
        <v>161</v>
      </c>
      <c r="BM88" s="217" t="s">
        <v>511</v>
      </c>
    </row>
    <row r="89" s="13" customFormat="1">
      <c r="A89" s="13"/>
      <c r="B89" s="224"/>
      <c r="C89" s="225"/>
      <c r="D89" s="226" t="s">
        <v>147</v>
      </c>
      <c r="E89" s="225"/>
      <c r="F89" s="227" t="s">
        <v>512</v>
      </c>
      <c r="G89" s="225"/>
      <c r="H89" s="228">
        <v>458.642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147</v>
      </c>
      <c r="AU89" s="234" t="s">
        <v>134</v>
      </c>
      <c r="AV89" s="13" t="s">
        <v>134</v>
      </c>
      <c r="AW89" s="13" t="s">
        <v>4</v>
      </c>
      <c r="AX89" s="13" t="s">
        <v>80</v>
      </c>
      <c r="AY89" s="234" t="s">
        <v>125</v>
      </c>
    </row>
    <row r="90" s="2" customFormat="1" ht="24.15" customHeight="1">
      <c r="A90" s="40"/>
      <c r="B90" s="41"/>
      <c r="C90" s="206" t="s">
        <v>142</v>
      </c>
      <c r="D90" s="206" t="s">
        <v>128</v>
      </c>
      <c r="E90" s="207" t="s">
        <v>513</v>
      </c>
      <c r="F90" s="208" t="s">
        <v>514</v>
      </c>
      <c r="G90" s="209" t="s">
        <v>178</v>
      </c>
      <c r="H90" s="210">
        <v>35.904000000000003</v>
      </c>
      <c r="I90" s="211"/>
      <c r="J90" s="212">
        <f>ROUND(I90*H90,2)</f>
        <v>0</v>
      </c>
      <c r="K90" s="208" t="s">
        <v>132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0.00019000000000000001</v>
      </c>
      <c r="R90" s="215">
        <f>Q90*H90</f>
        <v>0.0068217600000000014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161</v>
      </c>
      <c r="AT90" s="217" t="s">
        <v>128</v>
      </c>
      <c r="AU90" s="217" t="s">
        <v>134</v>
      </c>
      <c r="AY90" s="19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134</v>
      </c>
      <c r="BK90" s="218">
        <f>ROUND(I90*H90,2)</f>
        <v>0</v>
      </c>
      <c r="BL90" s="19" t="s">
        <v>161</v>
      </c>
      <c r="BM90" s="217" t="s">
        <v>515</v>
      </c>
    </row>
    <row r="91" s="2" customFormat="1">
      <c r="A91" s="40"/>
      <c r="B91" s="41"/>
      <c r="C91" s="42"/>
      <c r="D91" s="219" t="s">
        <v>136</v>
      </c>
      <c r="E91" s="42"/>
      <c r="F91" s="220" t="s">
        <v>516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136</v>
      </c>
      <c r="AU91" s="19" t="s">
        <v>134</v>
      </c>
    </row>
    <row r="92" s="14" customFormat="1">
      <c r="A92" s="14"/>
      <c r="B92" s="235"/>
      <c r="C92" s="236"/>
      <c r="D92" s="226" t="s">
        <v>147</v>
      </c>
      <c r="E92" s="237" t="s">
        <v>19</v>
      </c>
      <c r="F92" s="238" t="s">
        <v>346</v>
      </c>
      <c r="G92" s="236"/>
      <c r="H92" s="237" t="s">
        <v>19</v>
      </c>
      <c r="I92" s="239"/>
      <c r="J92" s="236"/>
      <c r="K92" s="236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147</v>
      </c>
      <c r="AU92" s="244" t="s">
        <v>134</v>
      </c>
      <c r="AV92" s="14" t="s">
        <v>80</v>
      </c>
      <c r="AW92" s="14" t="s">
        <v>33</v>
      </c>
      <c r="AX92" s="14" t="s">
        <v>72</v>
      </c>
      <c r="AY92" s="244" t="s">
        <v>125</v>
      </c>
    </row>
    <row r="93" s="13" customFormat="1">
      <c r="A93" s="13"/>
      <c r="B93" s="224"/>
      <c r="C93" s="225"/>
      <c r="D93" s="226" t="s">
        <v>147</v>
      </c>
      <c r="E93" s="245" t="s">
        <v>19</v>
      </c>
      <c r="F93" s="227" t="s">
        <v>517</v>
      </c>
      <c r="G93" s="225"/>
      <c r="H93" s="228">
        <v>35.904000000000003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147</v>
      </c>
      <c r="AU93" s="234" t="s">
        <v>134</v>
      </c>
      <c r="AV93" s="13" t="s">
        <v>134</v>
      </c>
      <c r="AW93" s="13" t="s">
        <v>33</v>
      </c>
      <c r="AX93" s="13" t="s">
        <v>80</v>
      </c>
      <c r="AY93" s="234" t="s">
        <v>125</v>
      </c>
    </row>
    <row r="94" s="2" customFormat="1" ht="24.15" customHeight="1">
      <c r="A94" s="40"/>
      <c r="B94" s="41"/>
      <c r="C94" s="257" t="s">
        <v>133</v>
      </c>
      <c r="D94" s="257" t="s">
        <v>184</v>
      </c>
      <c r="E94" s="258" t="s">
        <v>518</v>
      </c>
      <c r="F94" s="259" t="s">
        <v>519</v>
      </c>
      <c r="G94" s="260" t="s">
        <v>178</v>
      </c>
      <c r="H94" s="261">
        <v>39.494</v>
      </c>
      <c r="I94" s="262"/>
      <c r="J94" s="263">
        <f>ROUND(I94*H94,2)</f>
        <v>0</v>
      </c>
      <c r="K94" s="259" t="s">
        <v>132</v>
      </c>
      <c r="L94" s="264"/>
      <c r="M94" s="265" t="s">
        <v>19</v>
      </c>
      <c r="N94" s="266" t="s">
        <v>44</v>
      </c>
      <c r="O94" s="86"/>
      <c r="P94" s="215">
        <f>O94*H94</f>
        <v>0</v>
      </c>
      <c r="Q94" s="215">
        <v>0.0030000000000000001</v>
      </c>
      <c r="R94" s="215">
        <f>Q94*H94</f>
        <v>0.118482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187</v>
      </c>
      <c r="AT94" s="217" t="s">
        <v>184</v>
      </c>
      <c r="AU94" s="217" t="s">
        <v>134</v>
      </c>
      <c r="AY94" s="19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134</v>
      </c>
      <c r="BK94" s="218">
        <f>ROUND(I94*H94,2)</f>
        <v>0</v>
      </c>
      <c r="BL94" s="19" t="s">
        <v>161</v>
      </c>
      <c r="BM94" s="217" t="s">
        <v>520</v>
      </c>
    </row>
    <row r="95" s="13" customFormat="1">
      <c r="A95" s="13"/>
      <c r="B95" s="224"/>
      <c r="C95" s="225"/>
      <c r="D95" s="226" t="s">
        <v>147</v>
      </c>
      <c r="E95" s="245" t="s">
        <v>19</v>
      </c>
      <c r="F95" s="227" t="s">
        <v>521</v>
      </c>
      <c r="G95" s="225"/>
      <c r="H95" s="228">
        <v>35.904000000000003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147</v>
      </c>
      <c r="AU95" s="234" t="s">
        <v>134</v>
      </c>
      <c r="AV95" s="13" t="s">
        <v>134</v>
      </c>
      <c r="AW95" s="13" t="s">
        <v>33</v>
      </c>
      <c r="AX95" s="13" t="s">
        <v>80</v>
      </c>
      <c r="AY95" s="234" t="s">
        <v>125</v>
      </c>
    </row>
    <row r="96" s="13" customFormat="1">
      <c r="A96" s="13"/>
      <c r="B96" s="224"/>
      <c r="C96" s="225"/>
      <c r="D96" s="226" t="s">
        <v>147</v>
      </c>
      <c r="E96" s="225"/>
      <c r="F96" s="227" t="s">
        <v>522</v>
      </c>
      <c r="G96" s="225"/>
      <c r="H96" s="228">
        <v>39.494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147</v>
      </c>
      <c r="AU96" s="234" t="s">
        <v>134</v>
      </c>
      <c r="AV96" s="13" t="s">
        <v>134</v>
      </c>
      <c r="AW96" s="13" t="s">
        <v>4</v>
      </c>
      <c r="AX96" s="13" t="s">
        <v>80</v>
      </c>
      <c r="AY96" s="234" t="s">
        <v>125</v>
      </c>
    </row>
    <row r="97" s="2" customFormat="1" ht="24.15" customHeight="1">
      <c r="A97" s="40"/>
      <c r="B97" s="41"/>
      <c r="C97" s="206" t="s">
        <v>157</v>
      </c>
      <c r="D97" s="206" t="s">
        <v>128</v>
      </c>
      <c r="E97" s="207" t="s">
        <v>523</v>
      </c>
      <c r="F97" s="208" t="s">
        <v>524</v>
      </c>
      <c r="G97" s="209" t="s">
        <v>131</v>
      </c>
      <c r="H97" s="210">
        <v>1.5600000000000001</v>
      </c>
      <c r="I97" s="211"/>
      <c r="J97" s="212">
        <f>ROUND(I97*H97,2)</f>
        <v>0</v>
      </c>
      <c r="K97" s="208" t="s">
        <v>132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161</v>
      </c>
      <c r="AT97" s="217" t="s">
        <v>128</v>
      </c>
      <c r="AU97" s="217" t="s">
        <v>134</v>
      </c>
      <c r="AY97" s="19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134</v>
      </c>
      <c r="BK97" s="218">
        <f>ROUND(I97*H97,2)</f>
        <v>0</v>
      </c>
      <c r="BL97" s="19" t="s">
        <v>161</v>
      </c>
      <c r="BM97" s="217" t="s">
        <v>525</v>
      </c>
    </row>
    <row r="98" s="2" customFormat="1">
      <c r="A98" s="40"/>
      <c r="B98" s="41"/>
      <c r="C98" s="42"/>
      <c r="D98" s="219" t="s">
        <v>136</v>
      </c>
      <c r="E98" s="42"/>
      <c r="F98" s="220" t="s">
        <v>526</v>
      </c>
      <c r="G98" s="42"/>
      <c r="H98" s="42"/>
      <c r="I98" s="221"/>
      <c r="J98" s="42"/>
      <c r="K98" s="42"/>
      <c r="L98" s="46"/>
      <c r="M98" s="271"/>
      <c r="N98" s="272"/>
      <c r="O98" s="273"/>
      <c r="P98" s="273"/>
      <c r="Q98" s="273"/>
      <c r="R98" s="273"/>
      <c r="S98" s="273"/>
      <c r="T98" s="274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136</v>
      </c>
      <c r="AU98" s="19" t="s">
        <v>134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D74NeyFAoAvzCCXb2MQOxQWPupX5NEQlaaqS7/VQhP5fuhvSp6EitUmEVhyo8xBr2UhsskcGbZKQdNUlvtUVHA==" hashValue="Nxj6T11h3Qb7XTrBHnrq26ly6qnJdP+YOVdoN0WqCxumXJQu0go5YwWiRdNUJDg77RXI/Yb002Xp59Sdx07svA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713141138"/>
    <hyperlink ref="F91" r:id="rId2" display="https://podminky.urs.cz/item/CS_URS_2025_01/713141391"/>
    <hyperlink ref="F98" r:id="rId3" display="https://podminky.urs.cz/item/CS_URS_2025_01/998713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527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528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529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530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531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532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533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534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535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536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537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79</v>
      </c>
      <c r="F18" s="286" t="s">
        <v>538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539</v>
      </c>
      <c r="F19" s="286" t="s">
        <v>540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541</v>
      </c>
      <c r="F20" s="286" t="s">
        <v>542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543</v>
      </c>
      <c r="F21" s="286" t="s">
        <v>544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545</v>
      </c>
      <c r="F22" s="286" t="s">
        <v>546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547</v>
      </c>
      <c r="F23" s="286" t="s">
        <v>548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549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550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551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552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553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554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555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556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557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111</v>
      </c>
      <c r="F36" s="286"/>
      <c r="G36" s="286" t="s">
        <v>558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559</v>
      </c>
      <c r="F37" s="286"/>
      <c r="G37" s="286" t="s">
        <v>560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561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562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112</v>
      </c>
      <c r="F40" s="286"/>
      <c r="G40" s="286" t="s">
        <v>563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113</v>
      </c>
      <c r="F41" s="286"/>
      <c r="G41" s="286" t="s">
        <v>564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565</v>
      </c>
      <c r="F42" s="286"/>
      <c r="G42" s="286" t="s">
        <v>566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567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568</v>
      </c>
      <c r="F44" s="286"/>
      <c r="G44" s="286" t="s">
        <v>569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115</v>
      </c>
      <c r="F45" s="286"/>
      <c r="G45" s="286" t="s">
        <v>570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571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572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573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574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575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576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577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578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579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580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581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582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583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584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585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586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587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588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589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590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591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592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593</v>
      </c>
      <c r="D76" s="304"/>
      <c r="E76" s="304"/>
      <c r="F76" s="304" t="s">
        <v>594</v>
      </c>
      <c r="G76" s="305"/>
      <c r="H76" s="304" t="s">
        <v>54</v>
      </c>
      <c r="I76" s="304" t="s">
        <v>57</v>
      </c>
      <c r="J76" s="304" t="s">
        <v>595</v>
      </c>
      <c r="K76" s="303"/>
    </row>
    <row r="77" s="1" customFormat="1" ht="17.25" customHeight="1">
      <c r="B77" s="301"/>
      <c r="C77" s="306" t="s">
        <v>596</v>
      </c>
      <c r="D77" s="306"/>
      <c r="E77" s="306"/>
      <c r="F77" s="307" t="s">
        <v>597</v>
      </c>
      <c r="G77" s="308"/>
      <c r="H77" s="306"/>
      <c r="I77" s="306"/>
      <c r="J77" s="306" t="s">
        <v>598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599</v>
      </c>
      <c r="G79" s="313"/>
      <c r="H79" s="289" t="s">
        <v>600</v>
      </c>
      <c r="I79" s="289" t="s">
        <v>601</v>
      </c>
      <c r="J79" s="289">
        <v>20</v>
      </c>
      <c r="K79" s="303"/>
    </row>
    <row r="80" s="1" customFormat="1" ht="15" customHeight="1">
      <c r="B80" s="301"/>
      <c r="C80" s="289" t="s">
        <v>602</v>
      </c>
      <c r="D80" s="289"/>
      <c r="E80" s="289"/>
      <c r="F80" s="312" t="s">
        <v>599</v>
      </c>
      <c r="G80" s="313"/>
      <c r="H80" s="289" t="s">
        <v>603</v>
      </c>
      <c r="I80" s="289" t="s">
        <v>601</v>
      </c>
      <c r="J80" s="289">
        <v>120</v>
      </c>
      <c r="K80" s="303"/>
    </row>
    <row r="81" s="1" customFormat="1" ht="15" customHeight="1">
      <c r="B81" s="314"/>
      <c r="C81" s="289" t="s">
        <v>604</v>
      </c>
      <c r="D81" s="289"/>
      <c r="E81" s="289"/>
      <c r="F81" s="312" t="s">
        <v>605</v>
      </c>
      <c r="G81" s="313"/>
      <c r="H81" s="289" t="s">
        <v>606</v>
      </c>
      <c r="I81" s="289" t="s">
        <v>601</v>
      </c>
      <c r="J81" s="289">
        <v>50</v>
      </c>
      <c r="K81" s="303"/>
    </row>
    <row r="82" s="1" customFormat="1" ht="15" customHeight="1">
      <c r="B82" s="314"/>
      <c r="C82" s="289" t="s">
        <v>607</v>
      </c>
      <c r="D82" s="289"/>
      <c r="E82" s="289"/>
      <c r="F82" s="312" t="s">
        <v>599</v>
      </c>
      <c r="G82" s="313"/>
      <c r="H82" s="289" t="s">
        <v>608</v>
      </c>
      <c r="I82" s="289" t="s">
        <v>609</v>
      </c>
      <c r="J82" s="289"/>
      <c r="K82" s="303"/>
    </row>
    <row r="83" s="1" customFormat="1" ht="15" customHeight="1">
      <c r="B83" s="314"/>
      <c r="C83" s="315" t="s">
        <v>610</v>
      </c>
      <c r="D83" s="315"/>
      <c r="E83" s="315"/>
      <c r="F83" s="316" t="s">
        <v>605</v>
      </c>
      <c r="G83" s="315"/>
      <c r="H83" s="315" t="s">
        <v>611</v>
      </c>
      <c r="I83" s="315" t="s">
        <v>601</v>
      </c>
      <c r="J83" s="315">
        <v>15</v>
      </c>
      <c r="K83" s="303"/>
    </row>
    <row r="84" s="1" customFormat="1" ht="15" customHeight="1">
      <c r="B84" s="314"/>
      <c r="C84" s="315" t="s">
        <v>612</v>
      </c>
      <c r="D84" s="315"/>
      <c r="E84" s="315"/>
      <c r="F84" s="316" t="s">
        <v>605</v>
      </c>
      <c r="G84" s="315"/>
      <c r="H84" s="315" t="s">
        <v>613</v>
      </c>
      <c r="I84" s="315" t="s">
        <v>601</v>
      </c>
      <c r="J84" s="315">
        <v>15</v>
      </c>
      <c r="K84" s="303"/>
    </row>
    <row r="85" s="1" customFormat="1" ht="15" customHeight="1">
      <c r="B85" s="314"/>
      <c r="C85" s="315" t="s">
        <v>614</v>
      </c>
      <c r="D85" s="315"/>
      <c r="E85" s="315"/>
      <c r="F85" s="316" t="s">
        <v>605</v>
      </c>
      <c r="G85" s="315"/>
      <c r="H85" s="315" t="s">
        <v>615</v>
      </c>
      <c r="I85" s="315" t="s">
        <v>601</v>
      </c>
      <c r="J85" s="315">
        <v>20</v>
      </c>
      <c r="K85" s="303"/>
    </row>
    <row r="86" s="1" customFormat="1" ht="15" customHeight="1">
      <c r="B86" s="314"/>
      <c r="C86" s="315" t="s">
        <v>616</v>
      </c>
      <c r="D86" s="315"/>
      <c r="E86" s="315"/>
      <c r="F86" s="316" t="s">
        <v>605</v>
      </c>
      <c r="G86" s="315"/>
      <c r="H86" s="315" t="s">
        <v>617</v>
      </c>
      <c r="I86" s="315" t="s">
        <v>601</v>
      </c>
      <c r="J86" s="315">
        <v>20</v>
      </c>
      <c r="K86" s="303"/>
    </row>
    <row r="87" s="1" customFormat="1" ht="15" customHeight="1">
      <c r="B87" s="314"/>
      <c r="C87" s="289" t="s">
        <v>618</v>
      </c>
      <c r="D87" s="289"/>
      <c r="E87" s="289"/>
      <c r="F87" s="312" t="s">
        <v>605</v>
      </c>
      <c r="G87" s="313"/>
      <c r="H87" s="289" t="s">
        <v>619</v>
      </c>
      <c r="I87" s="289" t="s">
        <v>601</v>
      </c>
      <c r="J87" s="289">
        <v>50</v>
      </c>
      <c r="K87" s="303"/>
    </row>
    <row r="88" s="1" customFormat="1" ht="15" customHeight="1">
      <c r="B88" s="314"/>
      <c r="C88" s="289" t="s">
        <v>620</v>
      </c>
      <c r="D88" s="289"/>
      <c r="E88" s="289"/>
      <c r="F88" s="312" t="s">
        <v>605</v>
      </c>
      <c r="G88" s="313"/>
      <c r="H88" s="289" t="s">
        <v>621</v>
      </c>
      <c r="I88" s="289" t="s">
        <v>601</v>
      </c>
      <c r="J88" s="289">
        <v>20</v>
      </c>
      <c r="K88" s="303"/>
    </row>
    <row r="89" s="1" customFormat="1" ht="15" customHeight="1">
      <c r="B89" s="314"/>
      <c r="C89" s="289" t="s">
        <v>622</v>
      </c>
      <c r="D89" s="289"/>
      <c r="E89" s="289"/>
      <c r="F89" s="312" t="s">
        <v>605</v>
      </c>
      <c r="G89" s="313"/>
      <c r="H89" s="289" t="s">
        <v>623</v>
      </c>
      <c r="I89" s="289" t="s">
        <v>601</v>
      </c>
      <c r="J89" s="289">
        <v>20</v>
      </c>
      <c r="K89" s="303"/>
    </row>
    <row r="90" s="1" customFormat="1" ht="15" customHeight="1">
      <c r="B90" s="314"/>
      <c r="C90" s="289" t="s">
        <v>624</v>
      </c>
      <c r="D90" s="289"/>
      <c r="E90" s="289"/>
      <c r="F90" s="312" t="s">
        <v>605</v>
      </c>
      <c r="G90" s="313"/>
      <c r="H90" s="289" t="s">
        <v>625</v>
      </c>
      <c r="I90" s="289" t="s">
        <v>601</v>
      </c>
      <c r="J90" s="289">
        <v>50</v>
      </c>
      <c r="K90" s="303"/>
    </row>
    <row r="91" s="1" customFormat="1" ht="15" customHeight="1">
      <c r="B91" s="314"/>
      <c r="C91" s="289" t="s">
        <v>626</v>
      </c>
      <c r="D91" s="289"/>
      <c r="E91" s="289"/>
      <c r="F91" s="312" t="s">
        <v>605</v>
      </c>
      <c r="G91" s="313"/>
      <c r="H91" s="289" t="s">
        <v>626</v>
      </c>
      <c r="I91" s="289" t="s">
        <v>601</v>
      </c>
      <c r="J91" s="289">
        <v>50</v>
      </c>
      <c r="K91" s="303"/>
    </row>
    <row r="92" s="1" customFormat="1" ht="15" customHeight="1">
      <c r="B92" s="314"/>
      <c r="C92" s="289" t="s">
        <v>627</v>
      </c>
      <c r="D92" s="289"/>
      <c r="E92" s="289"/>
      <c r="F92" s="312" t="s">
        <v>605</v>
      </c>
      <c r="G92" s="313"/>
      <c r="H92" s="289" t="s">
        <v>628</v>
      </c>
      <c r="I92" s="289" t="s">
        <v>601</v>
      </c>
      <c r="J92" s="289">
        <v>255</v>
      </c>
      <c r="K92" s="303"/>
    </row>
    <row r="93" s="1" customFormat="1" ht="15" customHeight="1">
      <c r="B93" s="314"/>
      <c r="C93" s="289" t="s">
        <v>629</v>
      </c>
      <c r="D93" s="289"/>
      <c r="E93" s="289"/>
      <c r="F93" s="312" t="s">
        <v>599</v>
      </c>
      <c r="G93" s="313"/>
      <c r="H93" s="289" t="s">
        <v>630</v>
      </c>
      <c r="I93" s="289" t="s">
        <v>631</v>
      </c>
      <c r="J93" s="289"/>
      <c r="K93" s="303"/>
    </row>
    <row r="94" s="1" customFormat="1" ht="15" customHeight="1">
      <c r="B94" s="314"/>
      <c r="C94" s="289" t="s">
        <v>632</v>
      </c>
      <c r="D94" s="289"/>
      <c r="E94" s="289"/>
      <c r="F94" s="312" t="s">
        <v>599</v>
      </c>
      <c r="G94" s="313"/>
      <c r="H94" s="289" t="s">
        <v>633</v>
      </c>
      <c r="I94" s="289" t="s">
        <v>634</v>
      </c>
      <c r="J94" s="289"/>
      <c r="K94" s="303"/>
    </row>
    <row r="95" s="1" customFormat="1" ht="15" customHeight="1">
      <c r="B95" s="314"/>
      <c r="C95" s="289" t="s">
        <v>635</v>
      </c>
      <c r="D95" s="289"/>
      <c r="E95" s="289"/>
      <c r="F95" s="312" t="s">
        <v>599</v>
      </c>
      <c r="G95" s="313"/>
      <c r="H95" s="289" t="s">
        <v>635</v>
      </c>
      <c r="I95" s="289" t="s">
        <v>634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599</v>
      </c>
      <c r="G96" s="313"/>
      <c r="H96" s="289" t="s">
        <v>636</v>
      </c>
      <c r="I96" s="289" t="s">
        <v>634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599</v>
      </c>
      <c r="G97" s="313"/>
      <c r="H97" s="289" t="s">
        <v>637</v>
      </c>
      <c r="I97" s="289" t="s">
        <v>634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638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593</v>
      </c>
      <c r="D103" s="304"/>
      <c r="E103" s="304"/>
      <c r="F103" s="304" t="s">
        <v>594</v>
      </c>
      <c r="G103" s="305"/>
      <c r="H103" s="304" t="s">
        <v>54</v>
      </c>
      <c r="I103" s="304" t="s">
        <v>57</v>
      </c>
      <c r="J103" s="304" t="s">
        <v>595</v>
      </c>
      <c r="K103" s="303"/>
    </row>
    <row r="104" s="1" customFormat="1" ht="17.25" customHeight="1">
      <c r="B104" s="301"/>
      <c r="C104" s="306" t="s">
        <v>596</v>
      </c>
      <c r="D104" s="306"/>
      <c r="E104" s="306"/>
      <c r="F104" s="307" t="s">
        <v>597</v>
      </c>
      <c r="G104" s="308"/>
      <c r="H104" s="306"/>
      <c r="I104" s="306"/>
      <c r="J104" s="306" t="s">
        <v>598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599</v>
      </c>
      <c r="G106" s="289"/>
      <c r="H106" s="289" t="s">
        <v>639</v>
      </c>
      <c r="I106" s="289" t="s">
        <v>601</v>
      </c>
      <c r="J106" s="289">
        <v>20</v>
      </c>
      <c r="K106" s="303"/>
    </row>
    <row r="107" s="1" customFormat="1" ht="15" customHeight="1">
      <c r="B107" s="301"/>
      <c r="C107" s="289" t="s">
        <v>602</v>
      </c>
      <c r="D107" s="289"/>
      <c r="E107" s="289"/>
      <c r="F107" s="312" t="s">
        <v>599</v>
      </c>
      <c r="G107" s="289"/>
      <c r="H107" s="289" t="s">
        <v>639</v>
      </c>
      <c r="I107" s="289" t="s">
        <v>601</v>
      </c>
      <c r="J107" s="289">
        <v>120</v>
      </c>
      <c r="K107" s="303"/>
    </row>
    <row r="108" s="1" customFormat="1" ht="15" customHeight="1">
      <c r="B108" s="314"/>
      <c r="C108" s="289" t="s">
        <v>604</v>
      </c>
      <c r="D108" s="289"/>
      <c r="E108" s="289"/>
      <c r="F108" s="312" t="s">
        <v>605</v>
      </c>
      <c r="G108" s="289"/>
      <c r="H108" s="289" t="s">
        <v>639</v>
      </c>
      <c r="I108" s="289" t="s">
        <v>601</v>
      </c>
      <c r="J108" s="289">
        <v>50</v>
      </c>
      <c r="K108" s="303"/>
    </row>
    <row r="109" s="1" customFormat="1" ht="15" customHeight="1">
      <c r="B109" s="314"/>
      <c r="C109" s="289" t="s">
        <v>607</v>
      </c>
      <c r="D109" s="289"/>
      <c r="E109" s="289"/>
      <c r="F109" s="312" t="s">
        <v>599</v>
      </c>
      <c r="G109" s="289"/>
      <c r="H109" s="289" t="s">
        <v>639</v>
      </c>
      <c r="I109" s="289" t="s">
        <v>609</v>
      </c>
      <c r="J109" s="289"/>
      <c r="K109" s="303"/>
    </row>
    <row r="110" s="1" customFormat="1" ht="15" customHeight="1">
      <c r="B110" s="314"/>
      <c r="C110" s="289" t="s">
        <v>618</v>
      </c>
      <c r="D110" s="289"/>
      <c r="E110" s="289"/>
      <c r="F110" s="312" t="s">
        <v>605</v>
      </c>
      <c r="G110" s="289"/>
      <c r="H110" s="289" t="s">
        <v>639</v>
      </c>
      <c r="I110" s="289" t="s">
        <v>601</v>
      </c>
      <c r="J110" s="289">
        <v>50</v>
      </c>
      <c r="K110" s="303"/>
    </row>
    <row r="111" s="1" customFormat="1" ht="15" customHeight="1">
      <c r="B111" s="314"/>
      <c r="C111" s="289" t="s">
        <v>626</v>
      </c>
      <c r="D111" s="289"/>
      <c r="E111" s="289"/>
      <c r="F111" s="312" t="s">
        <v>605</v>
      </c>
      <c r="G111" s="289"/>
      <c r="H111" s="289" t="s">
        <v>639</v>
      </c>
      <c r="I111" s="289" t="s">
        <v>601</v>
      </c>
      <c r="J111" s="289">
        <v>50</v>
      </c>
      <c r="K111" s="303"/>
    </row>
    <row r="112" s="1" customFormat="1" ht="15" customHeight="1">
      <c r="B112" s="314"/>
      <c r="C112" s="289" t="s">
        <v>624</v>
      </c>
      <c r="D112" s="289"/>
      <c r="E112" s="289"/>
      <c r="F112" s="312" t="s">
        <v>605</v>
      </c>
      <c r="G112" s="289"/>
      <c r="H112" s="289" t="s">
        <v>639</v>
      </c>
      <c r="I112" s="289" t="s">
        <v>601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599</v>
      </c>
      <c r="G113" s="289"/>
      <c r="H113" s="289" t="s">
        <v>640</v>
      </c>
      <c r="I113" s="289" t="s">
        <v>601</v>
      </c>
      <c r="J113" s="289">
        <v>20</v>
      </c>
      <c r="K113" s="303"/>
    </row>
    <row r="114" s="1" customFormat="1" ht="15" customHeight="1">
      <c r="B114" s="314"/>
      <c r="C114" s="289" t="s">
        <v>641</v>
      </c>
      <c r="D114" s="289"/>
      <c r="E114" s="289"/>
      <c r="F114" s="312" t="s">
        <v>599</v>
      </c>
      <c r="G114" s="289"/>
      <c r="H114" s="289" t="s">
        <v>642</v>
      </c>
      <c r="I114" s="289" t="s">
        <v>601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599</v>
      </c>
      <c r="G115" s="289"/>
      <c r="H115" s="289" t="s">
        <v>643</v>
      </c>
      <c r="I115" s="289" t="s">
        <v>634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599</v>
      </c>
      <c r="G116" s="289"/>
      <c r="H116" s="289" t="s">
        <v>644</v>
      </c>
      <c r="I116" s="289" t="s">
        <v>634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599</v>
      </c>
      <c r="G117" s="289"/>
      <c r="H117" s="289" t="s">
        <v>645</v>
      </c>
      <c r="I117" s="289" t="s">
        <v>646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647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593</v>
      </c>
      <c r="D123" s="304"/>
      <c r="E123" s="304"/>
      <c r="F123" s="304" t="s">
        <v>594</v>
      </c>
      <c r="G123" s="305"/>
      <c r="H123" s="304" t="s">
        <v>54</v>
      </c>
      <c r="I123" s="304" t="s">
        <v>57</v>
      </c>
      <c r="J123" s="304" t="s">
        <v>595</v>
      </c>
      <c r="K123" s="333"/>
    </row>
    <row r="124" s="1" customFormat="1" ht="17.25" customHeight="1">
      <c r="B124" s="332"/>
      <c r="C124" s="306" t="s">
        <v>596</v>
      </c>
      <c r="D124" s="306"/>
      <c r="E124" s="306"/>
      <c r="F124" s="307" t="s">
        <v>597</v>
      </c>
      <c r="G124" s="308"/>
      <c r="H124" s="306"/>
      <c r="I124" s="306"/>
      <c r="J124" s="306" t="s">
        <v>598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602</v>
      </c>
      <c r="D126" s="311"/>
      <c r="E126" s="311"/>
      <c r="F126" s="312" t="s">
        <v>599</v>
      </c>
      <c r="G126" s="289"/>
      <c r="H126" s="289" t="s">
        <v>639</v>
      </c>
      <c r="I126" s="289" t="s">
        <v>601</v>
      </c>
      <c r="J126" s="289">
        <v>120</v>
      </c>
      <c r="K126" s="337"/>
    </row>
    <row r="127" s="1" customFormat="1" ht="15" customHeight="1">
      <c r="B127" s="334"/>
      <c r="C127" s="289" t="s">
        <v>648</v>
      </c>
      <c r="D127" s="289"/>
      <c r="E127" s="289"/>
      <c r="F127" s="312" t="s">
        <v>599</v>
      </c>
      <c r="G127" s="289"/>
      <c r="H127" s="289" t="s">
        <v>649</v>
      </c>
      <c r="I127" s="289" t="s">
        <v>601</v>
      </c>
      <c r="J127" s="289" t="s">
        <v>650</v>
      </c>
      <c r="K127" s="337"/>
    </row>
    <row r="128" s="1" customFormat="1" ht="15" customHeight="1">
      <c r="B128" s="334"/>
      <c r="C128" s="289" t="s">
        <v>547</v>
      </c>
      <c r="D128" s="289"/>
      <c r="E128" s="289"/>
      <c r="F128" s="312" t="s">
        <v>599</v>
      </c>
      <c r="G128" s="289"/>
      <c r="H128" s="289" t="s">
        <v>651</v>
      </c>
      <c r="I128" s="289" t="s">
        <v>601</v>
      </c>
      <c r="J128" s="289" t="s">
        <v>650</v>
      </c>
      <c r="K128" s="337"/>
    </row>
    <row r="129" s="1" customFormat="1" ht="15" customHeight="1">
      <c r="B129" s="334"/>
      <c r="C129" s="289" t="s">
        <v>610</v>
      </c>
      <c r="D129" s="289"/>
      <c r="E129" s="289"/>
      <c r="F129" s="312" t="s">
        <v>605</v>
      </c>
      <c r="G129" s="289"/>
      <c r="H129" s="289" t="s">
        <v>611</v>
      </c>
      <c r="I129" s="289" t="s">
        <v>601</v>
      </c>
      <c r="J129" s="289">
        <v>15</v>
      </c>
      <c r="K129" s="337"/>
    </row>
    <row r="130" s="1" customFormat="1" ht="15" customHeight="1">
      <c r="B130" s="334"/>
      <c r="C130" s="315" t="s">
        <v>612</v>
      </c>
      <c r="D130" s="315"/>
      <c r="E130" s="315"/>
      <c r="F130" s="316" t="s">
        <v>605</v>
      </c>
      <c r="G130" s="315"/>
      <c r="H130" s="315" t="s">
        <v>613</v>
      </c>
      <c r="I130" s="315" t="s">
        <v>601</v>
      </c>
      <c r="J130" s="315">
        <v>15</v>
      </c>
      <c r="K130" s="337"/>
    </row>
    <row r="131" s="1" customFormat="1" ht="15" customHeight="1">
      <c r="B131" s="334"/>
      <c r="C131" s="315" t="s">
        <v>614</v>
      </c>
      <c r="D131" s="315"/>
      <c r="E131" s="315"/>
      <c r="F131" s="316" t="s">
        <v>605</v>
      </c>
      <c r="G131" s="315"/>
      <c r="H131" s="315" t="s">
        <v>615</v>
      </c>
      <c r="I131" s="315" t="s">
        <v>601</v>
      </c>
      <c r="J131" s="315">
        <v>20</v>
      </c>
      <c r="K131" s="337"/>
    </row>
    <row r="132" s="1" customFormat="1" ht="15" customHeight="1">
      <c r="B132" s="334"/>
      <c r="C132" s="315" t="s">
        <v>616</v>
      </c>
      <c r="D132" s="315"/>
      <c r="E132" s="315"/>
      <c r="F132" s="316" t="s">
        <v>605</v>
      </c>
      <c r="G132" s="315"/>
      <c r="H132" s="315" t="s">
        <v>617</v>
      </c>
      <c r="I132" s="315" t="s">
        <v>601</v>
      </c>
      <c r="J132" s="315">
        <v>20</v>
      </c>
      <c r="K132" s="337"/>
    </row>
    <row r="133" s="1" customFormat="1" ht="15" customHeight="1">
      <c r="B133" s="334"/>
      <c r="C133" s="289" t="s">
        <v>604</v>
      </c>
      <c r="D133" s="289"/>
      <c r="E133" s="289"/>
      <c r="F133" s="312" t="s">
        <v>605</v>
      </c>
      <c r="G133" s="289"/>
      <c r="H133" s="289" t="s">
        <v>639</v>
      </c>
      <c r="I133" s="289" t="s">
        <v>601</v>
      </c>
      <c r="J133" s="289">
        <v>50</v>
      </c>
      <c r="K133" s="337"/>
    </row>
    <row r="134" s="1" customFormat="1" ht="15" customHeight="1">
      <c r="B134" s="334"/>
      <c r="C134" s="289" t="s">
        <v>618</v>
      </c>
      <c r="D134" s="289"/>
      <c r="E134" s="289"/>
      <c r="F134" s="312" t="s">
        <v>605</v>
      </c>
      <c r="G134" s="289"/>
      <c r="H134" s="289" t="s">
        <v>639</v>
      </c>
      <c r="I134" s="289" t="s">
        <v>601</v>
      </c>
      <c r="J134" s="289">
        <v>50</v>
      </c>
      <c r="K134" s="337"/>
    </row>
    <row r="135" s="1" customFormat="1" ht="15" customHeight="1">
      <c r="B135" s="334"/>
      <c r="C135" s="289" t="s">
        <v>624</v>
      </c>
      <c r="D135" s="289"/>
      <c r="E135" s="289"/>
      <c r="F135" s="312" t="s">
        <v>605</v>
      </c>
      <c r="G135" s="289"/>
      <c r="H135" s="289" t="s">
        <v>639</v>
      </c>
      <c r="I135" s="289" t="s">
        <v>601</v>
      </c>
      <c r="J135" s="289">
        <v>50</v>
      </c>
      <c r="K135" s="337"/>
    </row>
    <row r="136" s="1" customFormat="1" ht="15" customHeight="1">
      <c r="B136" s="334"/>
      <c r="C136" s="289" t="s">
        <v>626</v>
      </c>
      <c r="D136" s="289"/>
      <c r="E136" s="289"/>
      <c r="F136" s="312" t="s">
        <v>605</v>
      </c>
      <c r="G136" s="289"/>
      <c r="H136" s="289" t="s">
        <v>639</v>
      </c>
      <c r="I136" s="289" t="s">
        <v>601</v>
      </c>
      <c r="J136" s="289">
        <v>50</v>
      </c>
      <c r="K136" s="337"/>
    </row>
    <row r="137" s="1" customFormat="1" ht="15" customHeight="1">
      <c r="B137" s="334"/>
      <c r="C137" s="289" t="s">
        <v>627</v>
      </c>
      <c r="D137" s="289"/>
      <c r="E137" s="289"/>
      <c r="F137" s="312" t="s">
        <v>605</v>
      </c>
      <c r="G137" s="289"/>
      <c r="H137" s="289" t="s">
        <v>652</v>
      </c>
      <c r="I137" s="289" t="s">
        <v>601</v>
      </c>
      <c r="J137" s="289">
        <v>255</v>
      </c>
      <c r="K137" s="337"/>
    </row>
    <row r="138" s="1" customFormat="1" ht="15" customHeight="1">
      <c r="B138" s="334"/>
      <c r="C138" s="289" t="s">
        <v>629</v>
      </c>
      <c r="D138" s="289"/>
      <c r="E138" s="289"/>
      <c r="F138" s="312" t="s">
        <v>599</v>
      </c>
      <c r="G138" s="289"/>
      <c r="H138" s="289" t="s">
        <v>653</v>
      </c>
      <c r="I138" s="289" t="s">
        <v>631</v>
      </c>
      <c r="J138" s="289"/>
      <c r="K138" s="337"/>
    </row>
    <row r="139" s="1" customFormat="1" ht="15" customHeight="1">
      <c r="B139" s="334"/>
      <c r="C139" s="289" t="s">
        <v>632</v>
      </c>
      <c r="D139" s="289"/>
      <c r="E139" s="289"/>
      <c r="F139" s="312" t="s">
        <v>599</v>
      </c>
      <c r="G139" s="289"/>
      <c r="H139" s="289" t="s">
        <v>654</v>
      </c>
      <c r="I139" s="289" t="s">
        <v>634</v>
      </c>
      <c r="J139" s="289"/>
      <c r="K139" s="337"/>
    </row>
    <row r="140" s="1" customFormat="1" ht="15" customHeight="1">
      <c r="B140" s="334"/>
      <c r="C140" s="289" t="s">
        <v>635</v>
      </c>
      <c r="D140" s="289"/>
      <c r="E140" s="289"/>
      <c r="F140" s="312" t="s">
        <v>599</v>
      </c>
      <c r="G140" s="289"/>
      <c r="H140" s="289" t="s">
        <v>635</v>
      </c>
      <c r="I140" s="289" t="s">
        <v>634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599</v>
      </c>
      <c r="G141" s="289"/>
      <c r="H141" s="289" t="s">
        <v>655</v>
      </c>
      <c r="I141" s="289" t="s">
        <v>634</v>
      </c>
      <c r="J141" s="289"/>
      <c r="K141" s="337"/>
    </row>
    <row r="142" s="1" customFormat="1" ht="15" customHeight="1">
      <c r="B142" s="334"/>
      <c r="C142" s="289" t="s">
        <v>656</v>
      </c>
      <c r="D142" s="289"/>
      <c r="E142" s="289"/>
      <c r="F142" s="312" t="s">
        <v>599</v>
      </c>
      <c r="G142" s="289"/>
      <c r="H142" s="289" t="s">
        <v>657</v>
      </c>
      <c r="I142" s="289" t="s">
        <v>634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658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593</v>
      </c>
      <c r="D148" s="304"/>
      <c r="E148" s="304"/>
      <c r="F148" s="304" t="s">
        <v>594</v>
      </c>
      <c r="G148" s="305"/>
      <c r="H148" s="304" t="s">
        <v>54</v>
      </c>
      <c r="I148" s="304" t="s">
        <v>57</v>
      </c>
      <c r="J148" s="304" t="s">
        <v>595</v>
      </c>
      <c r="K148" s="303"/>
    </row>
    <row r="149" s="1" customFormat="1" ht="17.25" customHeight="1">
      <c r="B149" s="301"/>
      <c r="C149" s="306" t="s">
        <v>596</v>
      </c>
      <c r="D149" s="306"/>
      <c r="E149" s="306"/>
      <c r="F149" s="307" t="s">
        <v>597</v>
      </c>
      <c r="G149" s="308"/>
      <c r="H149" s="306"/>
      <c r="I149" s="306"/>
      <c r="J149" s="306" t="s">
        <v>598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602</v>
      </c>
      <c r="D151" s="289"/>
      <c r="E151" s="289"/>
      <c r="F151" s="342" t="s">
        <v>599</v>
      </c>
      <c r="G151" s="289"/>
      <c r="H151" s="341" t="s">
        <v>639</v>
      </c>
      <c r="I151" s="341" t="s">
        <v>601</v>
      </c>
      <c r="J151" s="341">
        <v>120</v>
      </c>
      <c r="K151" s="337"/>
    </row>
    <row r="152" s="1" customFormat="1" ht="15" customHeight="1">
      <c r="B152" s="314"/>
      <c r="C152" s="341" t="s">
        <v>648</v>
      </c>
      <c r="D152" s="289"/>
      <c r="E152" s="289"/>
      <c r="F152" s="342" t="s">
        <v>599</v>
      </c>
      <c r="G152" s="289"/>
      <c r="H152" s="341" t="s">
        <v>659</v>
      </c>
      <c r="I152" s="341" t="s">
        <v>601</v>
      </c>
      <c r="J152" s="341" t="s">
        <v>650</v>
      </c>
      <c r="K152" s="337"/>
    </row>
    <row r="153" s="1" customFormat="1" ht="15" customHeight="1">
      <c r="B153" s="314"/>
      <c r="C153" s="341" t="s">
        <v>547</v>
      </c>
      <c r="D153" s="289"/>
      <c r="E153" s="289"/>
      <c r="F153" s="342" t="s">
        <v>599</v>
      </c>
      <c r="G153" s="289"/>
      <c r="H153" s="341" t="s">
        <v>660</v>
      </c>
      <c r="I153" s="341" t="s">
        <v>601</v>
      </c>
      <c r="J153" s="341" t="s">
        <v>650</v>
      </c>
      <c r="K153" s="337"/>
    </row>
    <row r="154" s="1" customFormat="1" ht="15" customHeight="1">
      <c r="B154" s="314"/>
      <c r="C154" s="341" t="s">
        <v>604</v>
      </c>
      <c r="D154" s="289"/>
      <c r="E154" s="289"/>
      <c r="F154" s="342" t="s">
        <v>605</v>
      </c>
      <c r="G154" s="289"/>
      <c r="H154" s="341" t="s">
        <v>639</v>
      </c>
      <c r="I154" s="341" t="s">
        <v>601</v>
      </c>
      <c r="J154" s="341">
        <v>50</v>
      </c>
      <c r="K154" s="337"/>
    </row>
    <row r="155" s="1" customFormat="1" ht="15" customHeight="1">
      <c r="B155" s="314"/>
      <c r="C155" s="341" t="s">
        <v>607</v>
      </c>
      <c r="D155" s="289"/>
      <c r="E155" s="289"/>
      <c r="F155" s="342" t="s">
        <v>599</v>
      </c>
      <c r="G155" s="289"/>
      <c r="H155" s="341" t="s">
        <v>639</v>
      </c>
      <c r="I155" s="341" t="s">
        <v>609</v>
      </c>
      <c r="J155" s="341"/>
      <c r="K155" s="337"/>
    </row>
    <row r="156" s="1" customFormat="1" ht="15" customHeight="1">
      <c r="B156" s="314"/>
      <c r="C156" s="341" t="s">
        <v>618</v>
      </c>
      <c r="D156" s="289"/>
      <c r="E156" s="289"/>
      <c r="F156" s="342" t="s">
        <v>605</v>
      </c>
      <c r="G156" s="289"/>
      <c r="H156" s="341" t="s">
        <v>639</v>
      </c>
      <c r="I156" s="341" t="s">
        <v>601</v>
      </c>
      <c r="J156" s="341">
        <v>50</v>
      </c>
      <c r="K156" s="337"/>
    </row>
    <row r="157" s="1" customFormat="1" ht="15" customHeight="1">
      <c r="B157" s="314"/>
      <c r="C157" s="341" t="s">
        <v>626</v>
      </c>
      <c r="D157" s="289"/>
      <c r="E157" s="289"/>
      <c r="F157" s="342" t="s">
        <v>605</v>
      </c>
      <c r="G157" s="289"/>
      <c r="H157" s="341" t="s">
        <v>639</v>
      </c>
      <c r="I157" s="341" t="s">
        <v>601</v>
      </c>
      <c r="J157" s="341">
        <v>50</v>
      </c>
      <c r="K157" s="337"/>
    </row>
    <row r="158" s="1" customFormat="1" ht="15" customHeight="1">
      <c r="B158" s="314"/>
      <c r="C158" s="341" t="s">
        <v>624</v>
      </c>
      <c r="D158" s="289"/>
      <c r="E158" s="289"/>
      <c r="F158" s="342" t="s">
        <v>605</v>
      </c>
      <c r="G158" s="289"/>
      <c r="H158" s="341" t="s">
        <v>639</v>
      </c>
      <c r="I158" s="341" t="s">
        <v>601</v>
      </c>
      <c r="J158" s="341">
        <v>50</v>
      </c>
      <c r="K158" s="337"/>
    </row>
    <row r="159" s="1" customFormat="1" ht="15" customHeight="1">
      <c r="B159" s="314"/>
      <c r="C159" s="341" t="s">
        <v>89</v>
      </c>
      <c r="D159" s="289"/>
      <c r="E159" s="289"/>
      <c r="F159" s="342" t="s">
        <v>599</v>
      </c>
      <c r="G159" s="289"/>
      <c r="H159" s="341" t="s">
        <v>661</v>
      </c>
      <c r="I159" s="341" t="s">
        <v>601</v>
      </c>
      <c r="J159" s="341" t="s">
        <v>662</v>
      </c>
      <c r="K159" s="337"/>
    </row>
    <row r="160" s="1" customFormat="1" ht="15" customHeight="1">
      <c r="B160" s="314"/>
      <c r="C160" s="341" t="s">
        <v>663</v>
      </c>
      <c r="D160" s="289"/>
      <c r="E160" s="289"/>
      <c r="F160" s="342" t="s">
        <v>599</v>
      </c>
      <c r="G160" s="289"/>
      <c r="H160" s="341" t="s">
        <v>664</v>
      </c>
      <c r="I160" s="341" t="s">
        <v>634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665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593</v>
      </c>
      <c r="D166" s="304"/>
      <c r="E166" s="304"/>
      <c r="F166" s="304" t="s">
        <v>594</v>
      </c>
      <c r="G166" s="346"/>
      <c r="H166" s="347" t="s">
        <v>54</v>
      </c>
      <c r="I166" s="347" t="s">
        <v>57</v>
      </c>
      <c r="J166" s="304" t="s">
        <v>595</v>
      </c>
      <c r="K166" s="281"/>
    </row>
    <row r="167" s="1" customFormat="1" ht="17.25" customHeight="1">
      <c r="B167" s="282"/>
      <c r="C167" s="306" t="s">
        <v>596</v>
      </c>
      <c r="D167" s="306"/>
      <c r="E167" s="306"/>
      <c r="F167" s="307" t="s">
        <v>597</v>
      </c>
      <c r="G167" s="348"/>
      <c r="H167" s="349"/>
      <c r="I167" s="349"/>
      <c r="J167" s="306" t="s">
        <v>598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602</v>
      </c>
      <c r="D169" s="289"/>
      <c r="E169" s="289"/>
      <c r="F169" s="312" t="s">
        <v>599</v>
      </c>
      <c r="G169" s="289"/>
      <c r="H169" s="289" t="s">
        <v>639</v>
      </c>
      <c r="I169" s="289" t="s">
        <v>601</v>
      </c>
      <c r="J169" s="289">
        <v>120</v>
      </c>
      <c r="K169" s="337"/>
    </row>
    <row r="170" s="1" customFormat="1" ht="15" customHeight="1">
      <c r="B170" s="314"/>
      <c r="C170" s="289" t="s">
        <v>648</v>
      </c>
      <c r="D170" s="289"/>
      <c r="E170" s="289"/>
      <c r="F170" s="312" t="s">
        <v>599</v>
      </c>
      <c r="G170" s="289"/>
      <c r="H170" s="289" t="s">
        <v>649</v>
      </c>
      <c r="I170" s="289" t="s">
        <v>601</v>
      </c>
      <c r="J170" s="289" t="s">
        <v>650</v>
      </c>
      <c r="K170" s="337"/>
    </row>
    <row r="171" s="1" customFormat="1" ht="15" customHeight="1">
      <c r="B171" s="314"/>
      <c r="C171" s="289" t="s">
        <v>547</v>
      </c>
      <c r="D171" s="289"/>
      <c r="E171" s="289"/>
      <c r="F171" s="312" t="s">
        <v>599</v>
      </c>
      <c r="G171" s="289"/>
      <c r="H171" s="289" t="s">
        <v>666</v>
      </c>
      <c r="I171" s="289" t="s">
        <v>601</v>
      </c>
      <c r="J171" s="289" t="s">
        <v>650</v>
      </c>
      <c r="K171" s="337"/>
    </row>
    <row r="172" s="1" customFormat="1" ht="15" customHeight="1">
      <c r="B172" s="314"/>
      <c r="C172" s="289" t="s">
        <v>604</v>
      </c>
      <c r="D172" s="289"/>
      <c r="E172" s="289"/>
      <c r="F172" s="312" t="s">
        <v>605</v>
      </c>
      <c r="G172" s="289"/>
      <c r="H172" s="289" t="s">
        <v>666</v>
      </c>
      <c r="I172" s="289" t="s">
        <v>601</v>
      </c>
      <c r="J172" s="289">
        <v>50</v>
      </c>
      <c r="K172" s="337"/>
    </row>
    <row r="173" s="1" customFormat="1" ht="15" customHeight="1">
      <c r="B173" s="314"/>
      <c r="C173" s="289" t="s">
        <v>607</v>
      </c>
      <c r="D173" s="289"/>
      <c r="E173" s="289"/>
      <c r="F173" s="312" t="s">
        <v>599</v>
      </c>
      <c r="G173" s="289"/>
      <c r="H173" s="289" t="s">
        <v>666</v>
      </c>
      <c r="I173" s="289" t="s">
        <v>609</v>
      </c>
      <c r="J173" s="289"/>
      <c r="K173" s="337"/>
    </row>
    <row r="174" s="1" customFormat="1" ht="15" customHeight="1">
      <c r="B174" s="314"/>
      <c r="C174" s="289" t="s">
        <v>618</v>
      </c>
      <c r="D174" s="289"/>
      <c r="E174" s="289"/>
      <c r="F174" s="312" t="s">
        <v>605</v>
      </c>
      <c r="G174" s="289"/>
      <c r="H174" s="289" t="s">
        <v>666</v>
      </c>
      <c r="I174" s="289" t="s">
        <v>601</v>
      </c>
      <c r="J174" s="289">
        <v>50</v>
      </c>
      <c r="K174" s="337"/>
    </row>
    <row r="175" s="1" customFormat="1" ht="15" customHeight="1">
      <c r="B175" s="314"/>
      <c r="C175" s="289" t="s">
        <v>626</v>
      </c>
      <c r="D175" s="289"/>
      <c r="E175" s="289"/>
      <c r="F175" s="312" t="s">
        <v>605</v>
      </c>
      <c r="G175" s="289"/>
      <c r="H175" s="289" t="s">
        <v>666</v>
      </c>
      <c r="I175" s="289" t="s">
        <v>601</v>
      </c>
      <c r="J175" s="289">
        <v>50</v>
      </c>
      <c r="K175" s="337"/>
    </row>
    <row r="176" s="1" customFormat="1" ht="15" customHeight="1">
      <c r="B176" s="314"/>
      <c r="C176" s="289" t="s">
        <v>624</v>
      </c>
      <c r="D176" s="289"/>
      <c r="E176" s="289"/>
      <c r="F176" s="312" t="s">
        <v>605</v>
      </c>
      <c r="G176" s="289"/>
      <c r="H176" s="289" t="s">
        <v>666</v>
      </c>
      <c r="I176" s="289" t="s">
        <v>601</v>
      </c>
      <c r="J176" s="289">
        <v>50</v>
      </c>
      <c r="K176" s="337"/>
    </row>
    <row r="177" s="1" customFormat="1" ht="15" customHeight="1">
      <c r="B177" s="314"/>
      <c r="C177" s="289" t="s">
        <v>111</v>
      </c>
      <c r="D177" s="289"/>
      <c r="E177" s="289"/>
      <c r="F177" s="312" t="s">
        <v>599</v>
      </c>
      <c r="G177" s="289"/>
      <c r="H177" s="289" t="s">
        <v>667</v>
      </c>
      <c r="I177" s="289" t="s">
        <v>668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599</v>
      </c>
      <c r="G178" s="289"/>
      <c r="H178" s="289" t="s">
        <v>669</v>
      </c>
      <c r="I178" s="289" t="s">
        <v>670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599</v>
      </c>
      <c r="G179" s="289"/>
      <c r="H179" s="289" t="s">
        <v>671</v>
      </c>
      <c r="I179" s="289" t="s">
        <v>601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599</v>
      </c>
      <c r="G180" s="289"/>
      <c r="H180" s="289" t="s">
        <v>672</v>
      </c>
      <c r="I180" s="289" t="s">
        <v>601</v>
      </c>
      <c r="J180" s="289">
        <v>255</v>
      </c>
      <c r="K180" s="337"/>
    </row>
    <row r="181" s="1" customFormat="1" ht="15" customHeight="1">
      <c r="B181" s="314"/>
      <c r="C181" s="289" t="s">
        <v>112</v>
      </c>
      <c r="D181" s="289"/>
      <c r="E181" s="289"/>
      <c r="F181" s="312" t="s">
        <v>599</v>
      </c>
      <c r="G181" s="289"/>
      <c r="H181" s="289" t="s">
        <v>563</v>
      </c>
      <c r="I181" s="289" t="s">
        <v>601</v>
      </c>
      <c r="J181" s="289">
        <v>10</v>
      </c>
      <c r="K181" s="337"/>
    </row>
    <row r="182" s="1" customFormat="1" ht="15" customHeight="1">
      <c r="B182" s="314"/>
      <c r="C182" s="289" t="s">
        <v>113</v>
      </c>
      <c r="D182" s="289"/>
      <c r="E182" s="289"/>
      <c r="F182" s="312" t="s">
        <v>599</v>
      </c>
      <c r="G182" s="289"/>
      <c r="H182" s="289" t="s">
        <v>673</v>
      </c>
      <c r="I182" s="289" t="s">
        <v>634</v>
      </c>
      <c r="J182" s="289"/>
      <c r="K182" s="337"/>
    </row>
    <row r="183" s="1" customFormat="1" ht="15" customHeight="1">
      <c r="B183" s="314"/>
      <c r="C183" s="289" t="s">
        <v>674</v>
      </c>
      <c r="D183" s="289"/>
      <c r="E183" s="289"/>
      <c r="F183" s="312" t="s">
        <v>599</v>
      </c>
      <c r="G183" s="289"/>
      <c r="H183" s="289" t="s">
        <v>675</v>
      </c>
      <c r="I183" s="289" t="s">
        <v>634</v>
      </c>
      <c r="J183" s="289"/>
      <c r="K183" s="337"/>
    </row>
    <row r="184" s="1" customFormat="1" ht="15" customHeight="1">
      <c r="B184" s="314"/>
      <c r="C184" s="289" t="s">
        <v>663</v>
      </c>
      <c r="D184" s="289"/>
      <c r="E184" s="289"/>
      <c r="F184" s="312" t="s">
        <v>599</v>
      </c>
      <c r="G184" s="289"/>
      <c r="H184" s="289" t="s">
        <v>676</v>
      </c>
      <c r="I184" s="289" t="s">
        <v>634</v>
      </c>
      <c r="J184" s="289"/>
      <c r="K184" s="337"/>
    </row>
    <row r="185" s="1" customFormat="1" ht="15" customHeight="1">
      <c r="B185" s="314"/>
      <c r="C185" s="289" t="s">
        <v>115</v>
      </c>
      <c r="D185" s="289"/>
      <c r="E185" s="289"/>
      <c r="F185" s="312" t="s">
        <v>605</v>
      </c>
      <c r="G185" s="289"/>
      <c r="H185" s="289" t="s">
        <v>677</v>
      </c>
      <c r="I185" s="289" t="s">
        <v>601</v>
      </c>
      <c r="J185" s="289">
        <v>50</v>
      </c>
      <c r="K185" s="337"/>
    </row>
    <row r="186" s="1" customFormat="1" ht="15" customHeight="1">
      <c r="B186" s="314"/>
      <c r="C186" s="289" t="s">
        <v>678</v>
      </c>
      <c r="D186" s="289"/>
      <c r="E186" s="289"/>
      <c r="F186" s="312" t="s">
        <v>605</v>
      </c>
      <c r="G186" s="289"/>
      <c r="H186" s="289" t="s">
        <v>679</v>
      </c>
      <c r="I186" s="289" t="s">
        <v>680</v>
      </c>
      <c r="J186" s="289"/>
      <c r="K186" s="337"/>
    </row>
    <row r="187" s="1" customFormat="1" ht="15" customHeight="1">
      <c r="B187" s="314"/>
      <c r="C187" s="289" t="s">
        <v>681</v>
      </c>
      <c r="D187" s="289"/>
      <c r="E187" s="289"/>
      <c r="F187" s="312" t="s">
        <v>605</v>
      </c>
      <c r="G187" s="289"/>
      <c r="H187" s="289" t="s">
        <v>682</v>
      </c>
      <c r="I187" s="289" t="s">
        <v>680</v>
      </c>
      <c r="J187" s="289"/>
      <c r="K187" s="337"/>
    </row>
    <row r="188" s="1" customFormat="1" ht="15" customHeight="1">
      <c r="B188" s="314"/>
      <c r="C188" s="289" t="s">
        <v>683</v>
      </c>
      <c r="D188" s="289"/>
      <c r="E188" s="289"/>
      <c r="F188" s="312" t="s">
        <v>605</v>
      </c>
      <c r="G188" s="289"/>
      <c r="H188" s="289" t="s">
        <v>684</v>
      </c>
      <c r="I188" s="289" t="s">
        <v>680</v>
      </c>
      <c r="J188" s="289"/>
      <c r="K188" s="337"/>
    </row>
    <row r="189" s="1" customFormat="1" ht="15" customHeight="1">
      <c r="B189" s="314"/>
      <c r="C189" s="350" t="s">
        <v>685</v>
      </c>
      <c r="D189" s="289"/>
      <c r="E189" s="289"/>
      <c r="F189" s="312" t="s">
        <v>605</v>
      </c>
      <c r="G189" s="289"/>
      <c r="H189" s="289" t="s">
        <v>686</v>
      </c>
      <c r="I189" s="289" t="s">
        <v>687</v>
      </c>
      <c r="J189" s="351" t="s">
        <v>688</v>
      </c>
      <c r="K189" s="337"/>
    </row>
    <row r="190" s="17" customFormat="1" ht="15" customHeight="1">
      <c r="B190" s="352"/>
      <c r="C190" s="353" t="s">
        <v>689</v>
      </c>
      <c r="D190" s="354"/>
      <c r="E190" s="354"/>
      <c r="F190" s="355" t="s">
        <v>605</v>
      </c>
      <c r="G190" s="354"/>
      <c r="H190" s="354" t="s">
        <v>690</v>
      </c>
      <c r="I190" s="354" t="s">
        <v>687</v>
      </c>
      <c r="J190" s="356" t="s">
        <v>688</v>
      </c>
      <c r="K190" s="357"/>
    </row>
    <row r="191" s="1" customFormat="1" ht="15" customHeight="1">
      <c r="B191" s="314"/>
      <c r="C191" s="350" t="s">
        <v>42</v>
      </c>
      <c r="D191" s="289"/>
      <c r="E191" s="289"/>
      <c r="F191" s="312" t="s">
        <v>599</v>
      </c>
      <c r="G191" s="289"/>
      <c r="H191" s="286" t="s">
        <v>691</v>
      </c>
      <c r="I191" s="289" t="s">
        <v>692</v>
      </c>
      <c r="J191" s="289"/>
      <c r="K191" s="337"/>
    </row>
    <row r="192" s="1" customFormat="1" ht="15" customHeight="1">
      <c r="B192" s="314"/>
      <c r="C192" s="350" t="s">
        <v>693</v>
      </c>
      <c r="D192" s="289"/>
      <c r="E192" s="289"/>
      <c r="F192" s="312" t="s">
        <v>599</v>
      </c>
      <c r="G192" s="289"/>
      <c r="H192" s="289" t="s">
        <v>694</v>
      </c>
      <c r="I192" s="289" t="s">
        <v>634</v>
      </c>
      <c r="J192" s="289"/>
      <c r="K192" s="337"/>
    </row>
    <row r="193" s="1" customFormat="1" ht="15" customHeight="1">
      <c r="B193" s="314"/>
      <c r="C193" s="350" t="s">
        <v>695</v>
      </c>
      <c r="D193" s="289"/>
      <c r="E193" s="289"/>
      <c r="F193" s="312" t="s">
        <v>599</v>
      </c>
      <c r="G193" s="289"/>
      <c r="H193" s="289" t="s">
        <v>696</v>
      </c>
      <c r="I193" s="289" t="s">
        <v>634</v>
      </c>
      <c r="J193" s="289"/>
      <c r="K193" s="337"/>
    </row>
    <row r="194" s="1" customFormat="1" ht="15" customHeight="1">
      <c r="B194" s="314"/>
      <c r="C194" s="350" t="s">
        <v>697</v>
      </c>
      <c r="D194" s="289"/>
      <c r="E194" s="289"/>
      <c r="F194" s="312" t="s">
        <v>605</v>
      </c>
      <c r="G194" s="289"/>
      <c r="H194" s="289" t="s">
        <v>698</v>
      </c>
      <c r="I194" s="289" t="s">
        <v>634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699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700</v>
      </c>
      <c r="D201" s="359"/>
      <c r="E201" s="359"/>
      <c r="F201" s="359" t="s">
        <v>701</v>
      </c>
      <c r="G201" s="360"/>
      <c r="H201" s="359" t="s">
        <v>702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692</v>
      </c>
      <c r="D203" s="289"/>
      <c r="E203" s="289"/>
      <c r="F203" s="312" t="s">
        <v>43</v>
      </c>
      <c r="G203" s="289"/>
      <c r="H203" s="289" t="s">
        <v>703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44</v>
      </c>
      <c r="G204" s="289"/>
      <c r="H204" s="289" t="s">
        <v>704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47</v>
      </c>
      <c r="G205" s="289"/>
      <c r="H205" s="289" t="s">
        <v>705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45</v>
      </c>
      <c r="G206" s="289"/>
      <c r="H206" s="289" t="s">
        <v>706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46</v>
      </c>
      <c r="G207" s="289"/>
      <c r="H207" s="289" t="s">
        <v>707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646</v>
      </c>
      <c r="D209" s="289"/>
      <c r="E209" s="289"/>
      <c r="F209" s="312" t="s">
        <v>79</v>
      </c>
      <c r="G209" s="289"/>
      <c r="H209" s="289" t="s">
        <v>708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541</v>
      </c>
      <c r="G210" s="289"/>
      <c r="H210" s="289" t="s">
        <v>542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539</v>
      </c>
      <c r="G211" s="289"/>
      <c r="H211" s="289" t="s">
        <v>709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543</v>
      </c>
      <c r="G212" s="350"/>
      <c r="H212" s="341" t="s">
        <v>544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545</v>
      </c>
      <c r="G213" s="350"/>
      <c r="H213" s="341" t="s">
        <v>498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670</v>
      </c>
      <c r="D215" s="289"/>
      <c r="E215" s="289"/>
      <c r="F215" s="312">
        <v>1</v>
      </c>
      <c r="G215" s="350"/>
      <c r="H215" s="341" t="s">
        <v>710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711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712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713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2025-05-04T12:12:12Z</dcterms:created>
  <dcterms:modified xsi:type="dcterms:W3CDTF">2025-05-04T12:12:16Z</dcterms:modified>
</cp:coreProperties>
</file>