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91\výzva\"/>
    </mc:Choice>
  </mc:AlternateContent>
  <xr:revisionPtr revIDLastSave="0" documentId="13_ncr:1_{A7FC26DD-89D5-4644-A6DC-E8C8C774813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<sst xmlns="http://schemas.openxmlformats.org/spreadsheetml/2006/main" count="768" uniqueCount="325">
  <si>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</si>
  <si>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</si>
  <si>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</si>
  <si>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</si>
  <si>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</si>
  <si>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</si>
  <si>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</si>
  <si>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</si>
  <si>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</si>
  <si>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</si>
  <si>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</si>
  <si>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</si>
  <si>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</si>
  <si>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</si>
  <si>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</si>
  <si>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</si>
  <si>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</si>
  <si>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</si>
  <si>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</si>
  <si>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</si>
  <si>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</si>
  <si>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</si>
  <si>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</si>
  <si>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</si>
  <si>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</si>
  <si>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</si>
  <si>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</si>
  <si>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</si>
  <si>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</si>
  <si>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</si>
  <si>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</si>
  <si>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</si>
  <si>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</si>
  <si>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</si>
  <si>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</si>
  <si>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</si>
  <si>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</si>
  <si>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</si>
  <si>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</si>
  <si>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</si>
  <si>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</si>
  <si>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</si>
  <si>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</si>
  <si>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</si>
  <si>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</si>
  <si>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</si>
  <si>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</si>
  <si>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</si>
  <si>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</si>
  <si>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</si>
  <si>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</si>
  <si>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</si>
  <si>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</si>
  <si>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</si>
  <si>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</si>
  <si>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</si>
  <si>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</si>
  <si>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</si>
  <si>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</si>
  <si>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</si>
  <si>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</si>
  <si>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</si>
  <si>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</si>
  <si>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</si>
  <si>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</si>
  <si>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</si>
  <si>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</si>
  <si>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</si>
  <si>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</si>
  <si>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</si>
  <si>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</si>
  <si>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</si>
  <si>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</si>
  <si>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</si>
  <si>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</si>
  <si>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</si>
  <si>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</si>
  <si>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</si>
  <si>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</si>
  <si>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</si>
  <si>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</si>
  <si>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</si>
  <si>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</si>
  <si>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</si>
  <si>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</si>
  <si>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</si>
  <si>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</si>
  <si>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</si>
  <si>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</si>
  <si>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</si>
  <si>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</si>
  <si>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</si>
  <si>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</si>
  <si>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</si>
  <si>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</si>
  <si>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</si>
  <si>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</si>
  <si>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</si>
  <si>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</si>
  <si>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</si>
  <si>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</si>
  <si>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</si>
  <si>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</si>
  <si>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</si>
  <si>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</si>
  <si>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</si>
  <si>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</si>
  <si>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</si>
  <si>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</si>
  <si>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</si>
  <si>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</si>
  <si>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</si>
  <si>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</si>
  <si>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</si>
  <si>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</si>
  <si>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</si>
  <si>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</si>
  <si>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</si>
  <si>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</si>
  <si>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</si>
  <si>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</si>
  <si>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</si>
  <si>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</si>
  <si>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</si>
  <si>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</si>
  <si>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</si>
  <si>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</si>
  <si>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</si>
  <si>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</si>
  <si>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</si>
  <si>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</si>
  <si>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</si>
  <si>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</si>
  <si>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</si>
  <si>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</si>
  <si>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</si>
  <si>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</si>
  <si>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</si>
  <si>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</si>
  <si>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</si>
  <si>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</si>
  <si>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</si>
  <si>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</si>
  <si>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</si>
  <si>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</si>
  <si>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</si>
  <si>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</si>
  <si>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</si>
  <si>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</si>
  <si>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</si>
  <si>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</si>
  <si>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</si>
  <si>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</si>
  <si>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</si>
  <si>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</si>
  <si>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</si>
  <si>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</si>
  <si>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</si>
  <si>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</si>
  <si>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</si>
  <si>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</si>
  <si>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</si>
  <si>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</si>
  <si>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</si>
  <si>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</si>
  <si>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</si>
  <si>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</si>
  <si>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</si>
  <si>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</si>
  <si>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</si>
  <si>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</si>
  <si>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</si>
  <si>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</si>
  <si>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</si>
  <si>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</si>
  <si>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</si>
  <si>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</si>
  <si>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</si>
  <si>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</si>
  <si>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</si>
  <si>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</si>
  <si>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</si>
  <si>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</si>
  <si>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</si>
  <si>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</si>
  <si>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</si>
  <si>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</si>
  <si>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</si>
  <si>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</si>
  <si>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</si>
  <si>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</si>
  <si>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</si>
  <si>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</si>
  <si>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</si>
  <si>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</si>
  <si>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</si>
  <si>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</si>
  <si>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</si>
  <si>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</si>
  <si>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</si>
  <si>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</si>
  <si>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</si>
  <si>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</si>
  <si>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</si>
  <si>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</si>
  <si>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</si>
  <si>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</si>
  <si>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</si>
  <si>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</si>
  <si>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</si>
  <si>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</si>
  <si>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</si>
  <si>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</si>
  <si>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</si>
  <si>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</si>
  <si>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</si>
  <si>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</si>
  <si>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</si>
  <si>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</si>
  <si>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</si>
  <si>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</si>
  <si>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</si>
  <si>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</si>
  <si>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</si>
  <si>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</si>
  <si>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</si>
  <si>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</si>
  <si>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</si>
  <si>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</si>
  <si>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</si>
  <si>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</si>
  <si>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</si>
  <si>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</si>
  <si>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</si>
  <si>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</si>
  <si>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</si>
  <si>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</si>
  <si>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</si>
  <si>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</si>
  <si>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</si>
  <si>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</si>
  <si>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</si>
  <si>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</si>
  <si>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</si>
  <si>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</si>
  <si>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</si>
  <si>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</si>
  <si>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</si>
  <si>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</si>
  <si>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</si>
  <si>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</si>
  <si>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</si>
  <si>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</si>
  <si>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</si>
  <si>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</si>
  <si>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</si>
  <si>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</si>
  <si>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</si>
  <si>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</si>
  <si>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</si>
  <si>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</si>
  <si>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</si>
  <si>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</si>
  <si>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</si>
  <si>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</si>
  <si>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</si>
  <si>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</si>
  <si>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</si>
  <si>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</si>
  <si>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</si>
  <si>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</si>
  <si>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</si>
  <si>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</si>
  <si>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</si>
  <si>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</si>
  <si>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</si>
  <si>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</si>
  <si>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</si>
  <si>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</si>
  <si>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</si>
  <si>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</si>
  <si>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</si>
  <si>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</si>
  <si>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</si>
  <si>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</si>
  <si>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</si>
  <si>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</si>
  <si>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</si>
  <si>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</si>
  <si>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</si>
  <si>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</si>
  <si>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</si>
  <si>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</si>
  <si>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</si>
  <si>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</si>
  <si>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</si>
  <si>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</si>
  <si>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</si>
  <si>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</si>
  <si>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</si>
  <si>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</si>
  <si>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</si>
  <si>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</si>
  <si>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</si>
  <si>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</si>
  <si>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</si>
  <si>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</si>
  <si>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</si>
  <si>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</si>
  <si>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</si>
  <si>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</si>
  <si>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</si>
  <si>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</si>
  <si>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</si>
  <si>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</si>
  <si>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</si>
  <si>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</si>
  <si>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</si>
  <si>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</si>
  <si>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</si>
  <si>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2*('2,5*2,65)</t>
  </si>
  <si>
    <t>Vybourání jádra YTONG</t>
  </si>
  <si>
    <t>Odstranění podbetonování WC</t>
  </si>
  <si>
    <t>Baterie umyvadlová, dřezová,záruka min.5 let, s dlouhým výtokovým ramínkem, v kuchyni flexi výtok</t>
  </si>
  <si>
    <t>výměna větracích mřížek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</si>
</sst>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16" fillId="6" borderId="0" xfId="0" applyFont="1" applyFill="1"/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6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69" t="s">
        <v>24</v>
      </c>
      <c r="C2" s="70"/>
      <c r="D2" s="71" t="s">
        <v>50</v>
      </c>
      <c r="E2" s="217" t="s">
        <v>51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20" t="s">
        <v>46</v>
      </c>
      <c r="F3" s="221"/>
      <c r="G3" s="221"/>
      <c r="H3" s="221"/>
      <c r="I3" s="221"/>
      <c r="J3" s="222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8" t="s">
        <v>291</v>
      </c>
      <c r="F4" s="209"/>
      <c r="G4" s="209"/>
      <c r="H4" s="209"/>
      <c r="I4" s="209"/>
      <c r="J4" s="210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4"/>
      <c r="E11" s="224"/>
      <c r="F11" s="224"/>
      <c r="G11" s="224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6"/>
      <c r="E12" s="206"/>
      <c r="F12" s="206"/>
      <c r="G12" s="206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7"/>
      <c r="E13" s="207"/>
      <c r="F13" s="207"/>
      <c r="G13" s="207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9"/>
      <c r="F16" s="200"/>
      <c r="G16" s="199"/>
      <c r="H16" s="200"/>
      <c r="I16" s="199">
        <f>SUMIF(F49:F66,A16,I49:I66)+SUMIF(F49:F66,"PSU",I49:I66)</f>
        <v>0</v>
      </c>
      <c r="J16" s="201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9"/>
      <c r="F17" s="200"/>
      <c r="G17" s="199"/>
      <c r="H17" s="200"/>
      <c r="I17" s="199">
        <f>SUMIF(F49:F66,A17,I49:I66)</f>
        <v>0</v>
      </c>
      <c r="J17" s="201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9"/>
      <c r="F18" s="200"/>
      <c r="G18" s="199"/>
      <c r="H18" s="200"/>
      <c r="I18" s="199">
        <f>SUMIF(F49:F66,A18,I49:I66)</f>
        <v>0</v>
      </c>
      <c r="J18" s="201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9"/>
      <c r="F19" s="200"/>
      <c r="G19" s="199"/>
      <c r="H19" s="200"/>
      <c r="I19" s="199">
        <f>SUMIF(F49:F66,A19,I49:I66)</f>
        <v>0</v>
      </c>
      <c r="J19" s="201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9"/>
      <c r="F20" s="200"/>
      <c r="G20" s="199"/>
      <c r="H20" s="200"/>
      <c r="I20" s="199">
        <f>SUMIF(F49:F66,A20,I49:I66)</f>
        <v>0</v>
      </c>
      <c r="J20" s="201"/>
    </row>
    <row r="21" spans="1:10" ht="23.25" customHeight="1" x14ac:dyDescent="0.2">
      <c r="A21" s="2"/>
      <c r="B21" s="63" t="s">
        <v>31</v>
      </c>
      <c r="C21" s="64"/>
      <c r="D21" s="65"/>
      <c r="E21" s="202"/>
      <c r="F21" s="227"/>
      <c r="G21" s="202"/>
      <c r="H21" s="227"/>
      <c r="I21" s="202">
        <f t="shared" ref="I21" si="0">SUM(I67)</f>
        <v>0</v>
      </c>
      <c r="J21" s="203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7">
        <f t="shared" ref="G23" si="1">SUM(I21)</f>
        <v>0</v>
      </c>
      <c r="H23" s="198"/>
      <c r="I23" s="198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5">
        <f>IF(A24&gt;50, ROUNDUP(A23, 0), ROUNDDOWN(A23, 0))</f>
        <v>0</v>
      </c>
      <c r="H24" s="196"/>
      <c r="I24" s="196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7">
        <f>ZakladDPHZaklVypocet</f>
        <v>0</v>
      </c>
      <c r="H25" s="198"/>
      <c r="I25" s="198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4">
        <f>IF(A26&gt;50, ROUNDUP(A25, 0), ROUNDDOWN(A25, 0))</f>
        <v>0</v>
      </c>
      <c r="H26" s="215"/>
      <c r="I26" s="215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6">
        <f>CenaCelkem-(ZakladDPHSni+DPHSni+ZakladDPHZakl+DPHZakl)</f>
        <v>0</v>
      </c>
      <c r="H27" s="216"/>
      <c r="I27" s="216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5">
        <f>ZakladDPHSniVypocet+ZakladDPHZaklVypocet</f>
        <v>0</v>
      </c>
      <c r="H28" s="205"/>
      <c r="I28" s="205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4">
        <f>IF(A29&gt;50, ROUNDUP(A27, 0), ROUNDDOWN(A27, 0))</f>
        <v>0</v>
      </c>
      <c r="H29" s="204"/>
      <c r="I29" s="204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45796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7"/>
      <c r="D39" s="188"/>
      <c r="E39" s="188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9" t="s">
        <v>46</v>
      </c>
      <c r="D40" s="190"/>
      <c r="E40" s="190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7" t="s">
        <v>44</v>
      </c>
      <c r="D41" s="188"/>
      <c r="E41" s="188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1" t="s">
        <v>53</v>
      </c>
      <c r="C42" s="192"/>
      <c r="D42" s="192"/>
      <c r="E42" s="193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5" t="s">
        <v>58</v>
      </c>
      <c r="D49" s="186"/>
      <c r="E49" s="18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5" t="s">
        <v>60</v>
      </c>
      <c r="D50" s="186"/>
      <c r="E50" s="18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5" t="s">
        <v>62</v>
      </c>
      <c r="D51" s="186"/>
      <c r="E51" s="18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314</v>
      </c>
      <c r="C52" s="185" t="s">
        <v>315</v>
      </c>
      <c r="D52" s="186"/>
      <c r="E52" s="18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5" t="s">
        <v>64</v>
      </c>
      <c r="D53" s="186"/>
      <c r="E53" s="18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5" t="s">
        <v>66</v>
      </c>
      <c r="D54" s="186"/>
      <c r="E54" s="18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5" t="s">
        <v>68</v>
      </c>
      <c r="D55" s="186"/>
      <c r="E55" s="18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5" t="s">
        <v>70</v>
      </c>
      <c r="D56" s="186"/>
      <c r="E56" s="18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5" t="s">
        <v>72</v>
      </c>
      <c r="D57" s="186"/>
      <c r="E57" s="18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5" t="s">
        <v>74</v>
      </c>
      <c r="D58" s="186"/>
      <c r="E58" s="18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5" t="s">
        <v>76</v>
      </c>
      <c r="D59" s="186"/>
      <c r="E59" s="18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5" t="s">
        <v>78</v>
      </c>
      <c r="D60" s="186"/>
      <c r="E60" s="18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5" t="s">
        <v>80</v>
      </c>
      <c r="D61" s="186"/>
      <c r="E61" s="18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5" t="s">
        <v>82</v>
      </c>
      <c r="D62" s="186"/>
      <c r="E62" s="18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5" t="s">
        <v>84</v>
      </c>
      <c r="D63" s="186"/>
      <c r="E63" s="18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5" t="s">
        <v>86</v>
      </c>
      <c r="D64" s="186"/>
      <c r="E64" s="18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5" t="s">
        <v>88</v>
      </c>
      <c r="D65" s="186"/>
      <c r="E65" s="18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5" t="s">
        <v>29</v>
      </c>
      <c r="D66" s="186"/>
      <c r="E66" s="18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7" t="s">
        <v>8</v>
      </c>
      <c r="B2" s="66"/>
      <c r="C2" s="230"/>
      <c r="D2" s="230"/>
      <c r="E2" s="230"/>
      <c r="F2" s="230"/>
      <c r="G2" s="231"/>
    </row>
    <row r="3" spans="1:7" ht="24.95" customHeight="1" x14ac:dyDescent="0.2">
      <c r="A3" s="67" t="s">
        <v>9</v>
      </c>
      <c r="B3" s="66"/>
      <c r="C3" s="230"/>
      <c r="D3" s="230"/>
      <c r="E3" s="230"/>
      <c r="F3" s="230"/>
      <c r="G3" s="231"/>
    </row>
    <row r="4" spans="1:7" ht="24.95" customHeight="1" x14ac:dyDescent="0.2">
      <c r="A4" s="67" t="s">
        <v>10</v>
      </c>
      <c r="B4" s="66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5" t="s">
        <v>51</v>
      </c>
      <c r="D2" s="246"/>
      <c r="E2" s="246"/>
      <c r="F2" s="246"/>
      <c r="G2" s="247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5" t="s">
        <v>46</v>
      </c>
      <c r="D3" s="246"/>
      <c r="E3" s="246"/>
      <c r="F3" s="246"/>
      <c r="G3" s="247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8" t="s">
        <v>291</v>
      </c>
      <c r="D4" s="249"/>
      <c r="E4" s="249"/>
      <c r="F4" s="249"/>
      <c r="G4" s="250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0.64000000000000012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37.730000000000004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293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297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290</v>
      </c>
      <c r="D12" s="161" t="s">
        <v>119</v>
      </c>
      <c r="E12" s="162">
        <v>15.105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0.38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18.5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320</v>
      </c>
      <c r="D14" s="150"/>
      <c r="E14" s="151">
        <v>13.25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127</v>
      </c>
      <c r="C15" s="174" t="s">
        <v>128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129</v>
      </c>
      <c r="T15" s="148" t="s">
        <v>130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131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132</v>
      </c>
      <c r="C17" s="174" t="s">
        <v>133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134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135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136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138</v>
      </c>
      <c r="C22" s="174" t="s">
        <v>139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140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141</v>
      </c>
      <c r="C25" s="176" t="s">
        <v>142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314</v>
      </c>
      <c r="C26" s="181" t="s">
        <v>315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316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317</v>
      </c>
      <c r="C28" s="174" t="s">
        <v>324</v>
      </c>
      <c r="D28" s="161" t="s">
        <v>137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0.82000000000000006</v>
      </c>
      <c r="R29" s="152"/>
      <c r="S29" s="152"/>
      <c r="T29" s="152"/>
      <c r="U29" s="152"/>
      <c r="V29" s="152">
        <f>SUM(V30:V40)</f>
        <v>12.27</v>
      </c>
      <c r="W29" s="152"/>
      <c r="AG29" t="s">
        <v>117</v>
      </c>
    </row>
    <row r="30" spans="1:60" outlineLevel="1" x14ac:dyDescent="0.2">
      <c r="A30" s="159">
        <v>10</v>
      </c>
      <c r="B30" s="160" t="s">
        <v>143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65">
        <v>11</v>
      </c>
      <c r="B32" s="166" t="s">
        <v>144</v>
      </c>
      <c r="C32" s="176" t="s">
        <v>322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83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145</v>
      </c>
      <c r="C33" s="176" t="s">
        <v>146</v>
      </c>
      <c r="D33" s="167" t="s">
        <v>147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148</v>
      </c>
      <c r="C34" s="174" t="s">
        <v>149</v>
      </c>
      <c r="D34" s="161" t="s">
        <v>119</v>
      </c>
      <c r="E34" s="162">
        <v>10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0.68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3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150</v>
      </c>
      <c r="C36" s="176" t="s">
        <v>321</v>
      </c>
      <c r="D36" s="167" t="s">
        <v>137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151</v>
      </c>
      <c r="T36" s="148" t="s">
        <v>152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153</v>
      </c>
      <c r="C37" s="176" t="s">
        <v>154</v>
      </c>
      <c r="D37" s="167" t="s">
        <v>155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151</v>
      </c>
      <c r="T37" s="148" t="s">
        <v>152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156</v>
      </c>
      <c r="C38" s="176" t="s">
        <v>157</v>
      </c>
      <c r="D38" s="167" t="s">
        <v>155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151</v>
      </c>
      <c r="T38" s="148" t="s">
        <v>158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/>
      <c r="C39" s="176" t="s">
        <v>298</v>
      </c>
      <c r="D39" s="167" t="s">
        <v>137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151</v>
      </c>
      <c r="T39" s="148" t="s">
        <v>152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159</v>
      </c>
      <c r="C40" s="176" t="s">
        <v>311</v>
      </c>
      <c r="D40" s="167" t="s">
        <v>137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151</v>
      </c>
      <c r="T40" s="148" t="s">
        <v>158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160</v>
      </c>
      <c r="C42" s="176" t="s">
        <v>161</v>
      </c>
      <c r="D42" s="167" t="s">
        <v>162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163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164</v>
      </c>
      <c r="C44" s="174" t="s">
        <v>313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165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134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166</v>
      </c>
      <c r="C48" s="176" t="s">
        <v>167</v>
      </c>
      <c r="D48" s="167" t="s">
        <v>147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168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169</v>
      </c>
      <c r="C49" s="176" t="s">
        <v>170</v>
      </c>
      <c r="D49" s="167" t="s">
        <v>147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168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171</v>
      </c>
      <c r="C50" s="176" t="s">
        <v>172</v>
      </c>
      <c r="D50" s="167" t="s">
        <v>147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173</v>
      </c>
      <c r="C51" s="176" t="s">
        <v>174</v>
      </c>
      <c r="D51" s="167" t="s">
        <v>137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168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175</v>
      </c>
      <c r="C52" s="174" t="s">
        <v>176</v>
      </c>
      <c r="D52" s="161" t="s">
        <v>137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151</v>
      </c>
      <c r="T52" s="148" t="s">
        <v>152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177</v>
      </c>
      <c r="C53" s="177" t="s">
        <v>178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179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180</v>
      </c>
      <c r="C55" s="176" t="s">
        <v>181</v>
      </c>
      <c r="D55" s="167" t="s">
        <v>137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168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182</v>
      </c>
      <c r="C56" s="176" t="s">
        <v>183</v>
      </c>
      <c r="D56" s="167" t="s">
        <v>137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168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184</v>
      </c>
      <c r="C57" s="176" t="s">
        <v>185</v>
      </c>
      <c r="D57" s="167" t="s">
        <v>147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168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186</v>
      </c>
      <c r="C58" s="176" t="s">
        <v>187</v>
      </c>
      <c r="D58" s="167" t="s">
        <v>147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188</v>
      </c>
      <c r="C59" s="176" t="s">
        <v>189</v>
      </c>
      <c r="D59" s="167" t="s">
        <v>137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168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190</v>
      </c>
      <c r="C60" s="176" t="s">
        <v>191</v>
      </c>
      <c r="D60" s="167" t="s">
        <v>192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168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193</v>
      </c>
      <c r="C61" s="176" t="s">
        <v>194</v>
      </c>
      <c r="D61" s="167" t="s">
        <v>137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168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195</v>
      </c>
      <c r="C62" s="176" t="s">
        <v>196</v>
      </c>
      <c r="D62" s="167" t="s">
        <v>147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168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197</v>
      </c>
      <c r="C63" s="176" t="s">
        <v>198</v>
      </c>
      <c r="D63" s="167" t="s">
        <v>147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168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199</v>
      </c>
      <c r="D64" s="161" t="s">
        <v>147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151</v>
      </c>
      <c r="T64" s="148" t="s">
        <v>158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200</v>
      </c>
      <c r="C65" s="177" t="s">
        <v>201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179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202</v>
      </c>
      <c r="C67" s="176" t="s">
        <v>203</v>
      </c>
      <c r="D67" s="167" t="s">
        <v>147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152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204</v>
      </c>
      <c r="D68" s="167" t="s">
        <v>155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151</v>
      </c>
      <c r="T68" s="148" t="s">
        <v>158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205</v>
      </c>
      <c r="C69" s="174" t="s">
        <v>206</v>
      </c>
      <c r="D69" s="161" t="s">
        <v>155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151</v>
      </c>
      <c r="T69" s="148" t="s">
        <v>158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207</v>
      </c>
      <c r="C70" s="177" t="s">
        <v>208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179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209</v>
      </c>
      <c r="C72" s="176" t="s">
        <v>210</v>
      </c>
      <c r="D72" s="167" t="s">
        <v>211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212</v>
      </c>
      <c r="C73" s="176" t="s">
        <v>213</v>
      </c>
      <c r="D73" s="167" t="s">
        <v>211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214</v>
      </c>
      <c r="C74" s="176" t="s">
        <v>215</v>
      </c>
      <c r="D74" s="167" t="s">
        <v>211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168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216</v>
      </c>
      <c r="C75" s="176" t="s">
        <v>217</v>
      </c>
      <c r="D75" s="167" t="s">
        <v>211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168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218</v>
      </c>
      <c r="C76" s="176" t="s">
        <v>219</v>
      </c>
      <c r="D76" s="167" t="s">
        <v>137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220</v>
      </c>
      <c r="C77" s="176" t="s">
        <v>221</v>
      </c>
      <c r="D77" s="167" t="s">
        <v>137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168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222</v>
      </c>
      <c r="C78" s="176" t="s">
        <v>223</v>
      </c>
      <c r="D78" s="167" t="s">
        <v>137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168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224</v>
      </c>
      <c r="C79" s="176" t="s">
        <v>304</v>
      </c>
      <c r="D79" s="167" t="s">
        <v>137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168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225</v>
      </c>
      <c r="C80" s="176" t="s">
        <v>323</v>
      </c>
      <c r="D80" s="167" t="s">
        <v>155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151</v>
      </c>
      <c r="T80" s="148" t="s">
        <v>158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226</v>
      </c>
      <c r="C81" s="176" t="s">
        <v>284</v>
      </c>
      <c r="D81" s="167" t="s">
        <v>137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151</v>
      </c>
      <c r="T81" s="148" t="s">
        <v>152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227</v>
      </c>
      <c r="C82" s="176" t="s">
        <v>296</v>
      </c>
      <c r="D82" s="167" t="s">
        <v>137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151</v>
      </c>
      <c r="T82" s="148" t="s">
        <v>152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228</v>
      </c>
      <c r="C83" s="176" t="s">
        <v>306</v>
      </c>
      <c r="D83" s="167" t="s">
        <v>137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151</v>
      </c>
      <c r="T83" s="148" t="s">
        <v>158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229</v>
      </c>
      <c r="C84" s="176" t="s">
        <v>230</v>
      </c>
      <c r="D84" s="167" t="s">
        <v>137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151</v>
      </c>
      <c r="T84" s="148" t="s">
        <v>158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231</v>
      </c>
      <c r="C85" s="176" t="s">
        <v>302</v>
      </c>
      <c r="D85" s="167" t="s">
        <v>137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151</v>
      </c>
      <c r="T85" s="148" t="s">
        <v>152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228</v>
      </c>
      <c r="C86" s="176" t="s">
        <v>305</v>
      </c>
      <c r="D86" s="167" t="s">
        <v>137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151</v>
      </c>
      <c r="T86" s="148" t="s">
        <v>152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232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228</v>
      </c>
      <c r="C87" s="176" t="s">
        <v>285</v>
      </c>
      <c r="D87" s="167" t="s">
        <v>137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151</v>
      </c>
      <c r="T87" s="148" t="s">
        <v>152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232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228</v>
      </c>
      <c r="C88" s="174" t="s">
        <v>289</v>
      </c>
      <c r="D88" s="161" t="s">
        <v>137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151</v>
      </c>
      <c r="T88" s="148" t="s">
        <v>152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232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233</v>
      </c>
      <c r="C89" s="177" t="s">
        <v>234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179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235</v>
      </c>
      <c r="C91" s="176" t="s">
        <v>307</v>
      </c>
      <c r="D91" s="167" t="s">
        <v>137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151</v>
      </c>
      <c r="T91" s="148" t="s">
        <v>152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236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237</v>
      </c>
      <c r="C93" s="174" t="s">
        <v>238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168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239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240</v>
      </c>
      <c r="C95" s="176" t="s">
        <v>294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241</v>
      </c>
      <c r="T95" s="148" t="s">
        <v>241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168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242</v>
      </c>
      <c r="C96" s="174" t="s">
        <v>286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168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239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243</v>
      </c>
      <c r="C98" s="174" t="s">
        <v>295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151</v>
      </c>
      <c r="T98" s="148" t="s">
        <v>158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244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245</v>
      </c>
      <c r="C100" s="177" t="s">
        <v>246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179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247</v>
      </c>
      <c r="C102" s="174" t="s">
        <v>287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168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308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248</v>
      </c>
      <c r="C104" s="174" t="s">
        <v>292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168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308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249</v>
      </c>
      <c r="C106" s="176" t="s">
        <v>312</v>
      </c>
      <c r="D106" s="167" t="s">
        <v>147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168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250</v>
      </c>
      <c r="C107" s="174" t="s">
        <v>310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251</v>
      </c>
      <c r="S107" s="148" t="s">
        <v>120</v>
      </c>
      <c r="T107" s="148" t="s">
        <v>152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236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309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252</v>
      </c>
      <c r="C109" s="177" t="s">
        <v>253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179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254</v>
      </c>
      <c r="C111" s="174" t="s">
        <v>255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168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256</v>
      </c>
      <c r="C113" s="176" t="s">
        <v>288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168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257</v>
      </c>
      <c r="C115" s="176" t="s">
        <v>258</v>
      </c>
      <c r="D115" s="167" t="s">
        <v>155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151</v>
      </c>
      <c r="T115" s="148" t="s">
        <v>152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259</v>
      </c>
      <c r="C117" s="176" t="s">
        <v>260</v>
      </c>
      <c r="D117" s="167" t="s">
        <v>162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261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262</v>
      </c>
      <c r="C118" s="176" t="s">
        <v>263</v>
      </c>
      <c r="D118" s="167" t="s">
        <v>162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261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264</v>
      </c>
      <c r="C119" s="176" t="s">
        <v>265</v>
      </c>
      <c r="D119" s="167" t="s">
        <v>162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261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266</v>
      </c>
      <c r="C120" s="176" t="s">
        <v>267</v>
      </c>
      <c r="D120" s="167" t="s">
        <v>162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261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268</v>
      </c>
      <c r="C121" s="176" t="s">
        <v>269</v>
      </c>
      <c r="D121" s="167" t="s">
        <v>162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261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270</v>
      </c>
      <c r="C122" s="176" t="s">
        <v>271</v>
      </c>
      <c r="D122" s="167" t="s">
        <v>162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261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272</v>
      </c>
      <c r="C124" s="176" t="s">
        <v>273</v>
      </c>
      <c r="D124" s="167" t="s">
        <v>274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152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275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276</v>
      </c>
      <c r="C125" s="176" t="s">
        <v>277</v>
      </c>
      <c r="D125" s="167" t="s">
        <v>274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151</v>
      </c>
      <c r="T125" s="148" t="s">
        <v>152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275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278</v>
      </c>
      <c r="C126" s="174" t="s">
        <v>279</v>
      </c>
      <c r="D126" s="161" t="s">
        <v>274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151</v>
      </c>
      <c r="T126" s="148" t="s">
        <v>152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275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280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1" t="s">
        <v>281</v>
      </c>
      <c r="B130" s="251"/>
      <c r="C130" s="252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2"/>
      <c r="B131" s="233"/>
      <c r="C131" s="234"/>
      <c r="D131" s="233"/>
      <c r="E131" s="233"/>
      <c r="F131" s="233"/>
      <c r="G131" s="23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282</v>
      </c>
    </row>
    <row r="132" spans="1:33" x14ac:dyDescent="0.2">
      <c r="A132" s="236"/>
      <c r="B132" s="237"/>
      <c r="C132" s="238"/>
      <c r="D132" s="237"/>
      <c r="E132" s="237"/>
      <c r="F132" s="237"/>
      <c r="G132" s="23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6"/>
      <c r="B133" s="237"/>
      <c r="C133" s="238"/>
      <c r="D133" s="237"/>
      <c r="E133" s="237"/>
      <c r="F133" s="237"/>
      <c r="G133" s="23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6"/>
      <c r="B134" s="237"/>
      <c r="C134" s="238"/>
      <c r="D134" s="237"/>
      <c r="E134" s="237"/>
      <c r="F134" s="237"/>
      <c r="G134" s="23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0"/>
      <c r="B135" s="241"/>
      <c r="C135" s="242"/>
      <c r="D135" s="241"/>
      <c r="E135" s="241"/>
      <c r="F135" s="241"/>
      <c r="G135" s="24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283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2022-04-11T08:27:42Z</cp:lastPrinted>
  <dcterms:created xsi:type="dcterms:W3CDTF">2009-04-08T07:15:50Z</dcterms:created>
  <dcterms:modified xsi:type="dcterms:W3CDTF">2025-05-19T13:16:16Z</dcterms:modified>
</cp:coreProperties>
</file>