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Škody 9 byt 25\"/>
    </mc:Choice>
  </mc:AlternateContent>
  <xr:revisionPtr revIDLastSave="0" documentId="13_ncr:1_{294D91CE-D369-4FD3-9C0C-DC3593FB24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61" i="2"/>
  <c r="BH461" i="2"/>
  <c r="BG461" i="2"/>
  <c r="BE461" i="2"/>
  <c r="T461" i="2"/>
  <c r="T460" i="2" s="1"/>
  <c r="R461" i="2"/>
  <c r="R460" i="2" s="1"/>
  <c r="P461" i="2"/>
  <c r="P460" i="2" s="1"/>
  <c r="BI459" i="2"/>
  <c r="BH459" i="2"/>
  <c r="BG459" i="2"/>
  <c r="BE459" i="2"/>
  <c r="T459" i="2"/>
  <c r="T458" i="2"/>
  <c r="R459" i="2"/>
  <c r="R458" i="2" s="1"/>
  <c r="P459" i="2"/>
  <c r="P458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 s="1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 s="1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BK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BK167" i="2"/>
  <c r="J167" i="2"/>
  <c r="BK165" i="2"/>
  <c r="J165" i="2"/>
  <c r="BK164" i="2"/>
  <c r="J164" i="2"/>
  <c r="BK160" i="2"/>
  <c r="J160" i="2"/>
  <c r="BK157" i="2"/>
  <c r="BK155" i="2"/>
  <c r="BK153" i="2"/>
  <c r="J153" i="2"/>
  <c r="BK148" i="2"/>
  <c r="J148" i="2"/>
  <c r="BK145" i="2"/>
  <c r="J145" i="2"/>
  <c r="AS94" i="1"/>
  <c r="P457" i="2" l="1"/>
  <c r="T457" i="2"/>
  <c r="R457" i="2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 s="1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 s="1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 s="1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 s="1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R143" i="2" l="1"/>
  <c r="T143" i="2"/>
  <c r="P143" i="2"/>
  <c r="T192" i="2"/>
  <c r="T142" i="2" s="1"/>
  <c r="R192" i="2"/>
  <c r="P192" i="2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P142" i="2" l="1"/>
  <c r="AU95" i="1" s="1"/>
  <c r="AU94" i="1" s="1"/>
  <c r="R142" i="2"/>
  <c r="BK142" i="2"/>
  <c r="J142" i="2" s="1"/>
  <c r="J96" i="2" s="1"/>
  <c r="AW94" i="1"/>
  <c r="AK30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<sst xmlns="http://schemas.openxmlformats.org/spreadsheetml/2006/main" count="4119" uniqueCount="941">
  <si>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</si>
  <si>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</si>
  <si>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</si>
  <si>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</si>
  <si>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</si>
  <si>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</si>
  <si>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</si>
  <si>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</si>
  <si>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</si>
  <si>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</si>
  <si>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</si>
  <si>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</si>
  <si>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</si>
  <si>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</si>
  <si>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</si>
  <si>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</si>
  <si>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</si>
  <si>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</si>
  <si>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</si>
  <si>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</si>
  <si>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</si>
  <si>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</si>
  <si>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</si>
  <si>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</si>
  <si>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</si>
  <si>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</si>
  <si>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</si>
  <si>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</si>
  <si>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</si>
  <si>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</si>
  <si>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</si>
  <si>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</si>
  <si>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</si>
  <si>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</si>
  <si>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</si>
  <si>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</si>
  <si>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</si>
  <si>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</si>
  <si>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</si>
  <si>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</si>
  <si>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</si>
  <si>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</si>
  <si>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</si>
  <si>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</si>
  <si>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</si>
  <si>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</si>
  <si>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</si>
  <si>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</si>
  <si>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</si>
  <si>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</si>
  <si>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</si>
  <si>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</si>
  <si>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</si>
  <si>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</si>
  <si>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</si>
  <si>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</si>
  <si>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</si>
  <si>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</si>
  <si>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</si>
  <si>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</si>
  <si>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</si>
  <si>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</si>
  <si>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</si>
  <si>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</si>
  <si>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</si>
  <si>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</si>
  <si>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</si>
  <si>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</si>
  <si>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</si>
  <si>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</si>
  <si>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</si>
  <si>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</si>
  <si>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</si>
  <si>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</si>
  <si>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</si>
  <si>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</si>
  <si>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</si>
  <si>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</si>
  <si>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</si>
  <si>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</si>
  <si>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</si>
  <si>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</si>
  <si>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</si>
  <si>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</si>
  <si>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</si>
  <si>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4 2023 - Bytová jednotka typ byt č. 1 var. 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</si>
  <si>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</si>
  <si>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</si>
  <si>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</si>
  <si>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</si>
  <si>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</si>
  <si>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</si>
  <si>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</si>
  <si>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</si>
  <si>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</si>
  <si>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</si>
  <si>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</si>
  <si>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</si>
  <si>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</si>
  <si>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</si>
  <si>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</si>
  <si>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</si>
  <si>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</si>
  <si>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</si>
  <si>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</si>
  <si>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</si>
  <si>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</si>
  <si>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</si>
  <si>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</si>
  <si>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</si>
  <si>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</si>
  <si>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</si>
  <si>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</si>
  <si>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</si>
  <si>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</si>
  <si>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</si>
  <si>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</si>
  <si>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</si>
  <si>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</si>
  <si>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</si>
  <si>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</si>
  <si>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</si>
  <si>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</si>
  <si>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</si>
  <si>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</si>
  <si>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</si>
  <si>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</si>
  <si>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</si>
  <si>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</si>
  <si>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</si>
  <si>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</si>
  <si>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</si>
  <si>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</si>
  <si>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</si>
  <si>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</si>
  <si>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</si>
  <si>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</si>
  <si>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</si>
  <si>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</si>
  <si>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</si>
  <si>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</si>
  <si>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</si>
  <si>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</si>
  <si>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</si>
  <si>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</si>
  <si>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</si>
  <si>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</si>
  <si>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</si>
  <si>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</si>
  <si>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</si>
  <si>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</si>
  <si>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</si>
  <si>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</si>
  <si>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</si>
  <si>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</si>
  <si>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</si>
  <si>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</si>
  <si>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</si>
  <si>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</si>
  <si>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-188591174</t>
  </si>
  <si>
    <t>5</t>
  </si>
  <si>
    <t>619991011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</si>
  <si>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</si>
  <si>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</si>
  <si>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</si>
  <si>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</si>
  <si>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</si>
  <si>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</si>
  <si>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</si>
  <si>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</si>
  <si>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</si>
  <si>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</si>
  <si>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</si>
  <si>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</si>
  <si>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</si>
  <si>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</si>
  <si>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</si>
  <si>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</si>
  <si>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</si>
  <si>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</si>
  <si>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</si>
  <si>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</si>
  <si>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</si>
  <si>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</si>
  <si>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</si>
  <si>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</si>
  <si>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</si>
  <si>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</si>
  <si>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</si>
  <si>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</si>
  <si>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</si>
  <si>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</si>
  <si>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</si>
  <si>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</si>
  <si>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</si>
  <si>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</si>
  <si>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</si>
  <si>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</si>
  <si>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</si>
  <si>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</si>
  <si>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</si>
  <si>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</si>
  <si>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</si>
  <si>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</si>
  <si>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</si>
  <si>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</si>
  <si>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</si>
  <si>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</si>
  <si>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</si>
  <si>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</si>
  <si>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</si>
  <si>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</si>
  <si>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</si>
  <si>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</si>
  <si>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</si>
  <si>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</si>
  <si>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</si>
  <si>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</si>
  <si>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</si>
  <si>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</si>
  <si>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</si>
  <si>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</si>
  <si>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</si>
  <si>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</si>
  <si>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</si>
  <si>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</si>
  <si>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</si>
  <si>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</si>
  <si>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</si>
  <si>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</si>
  <si>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</si>
  <si>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</si>
  <si>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</si>
  <si>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</si>
  <si>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</si>
  <si>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</si>
  <si>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</si>
  <si>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</si>
  <si>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</si>
  <si>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</si>
  <si>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</si>
  <si>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</si>
  <si>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</si>
  <si>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</si>
  <si>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</si>
  <si>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</si>
  <si>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</si>
  <si>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</si>
  <si>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</si>
  <si>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</si>
  <si>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</si>
  <si>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</si>
  <si>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</si>
  <si>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</si>
  <si>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</si>
  <si>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</si>
  <si>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</si>
  <si>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</si>
  <si>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</si>
  <si>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</si>
  <si>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</si>
  <si>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</si>
  <si>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</si>
  <si>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</si>
  <si>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</si>
  <si>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</si>
  <si>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</si>
  <si>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</si>
  <si>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</si>
  <si>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</si>
  <si>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</si>
  <si>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</si>
  <si>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</si>
  <si>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</si>
  <si>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</si>
  <si>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</si>
  <si>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</si>
  <si>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</si>
  <si>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</si>
  <si>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</si>
  <si>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</si>
  <si>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</si>
  <si>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</si>
  <si>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</si>
  <si>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</si>
  <si>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</si>
  <si>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</si>
  <si>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</si>
  <si>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</si>
  <si>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</si>
  <si>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</si>
  <si>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</si>
  <si>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</si>
  <si>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</si>
  <si>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</si>
  <si>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</si>
  <si>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</si>
  <si>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</si>
  <si>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</si>
  <si>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</si>
  <si>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</si>
  <si>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</si>
  <si>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</si>
  <si>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</si>
  <si>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</si>
  <si>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</si>
  <si>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</si>
  <si>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</si>
  <si>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</si>
  <si>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</si>
  <si>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</si>
  <si>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</si>
  <si>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</si>
  <si>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</si>
  <si>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</si>
  <si>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</si>
  <si>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</si>
  <si>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</si>
  <si>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</si>
  <si>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</si>
  <si>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</si>
  <si>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</si>
  <si>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</si>
  <si>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</si>
  <si>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</si>
  <si>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</si>
  <si>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</si>
  <si>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</si>
  <si>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</si>
  <si>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</si>
  <si>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</si>
  <si>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</si>
  <si>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</si>
  <si>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</si>
  <si>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</si>
  <si>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</si>
  <si>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</si>
  <si>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</si>
  <si>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</si>
  <si>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</si>
  <si>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</si>
  <si>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</si>
  <si>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</si>
  <si>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</si>
  <si>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</si>
  <si>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</si>
  <si>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</si>
  <si>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</si>
  <si>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</si>
  <si>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</si>
  <si>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</si>
  <si>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</si>
  <si>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</si>
  <si>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</si>
  <si>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</si>
  <si>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</si>
  <si>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</si>
  <si>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</si>
  <si>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</si>
  <si>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</si>
  <si>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</si>
  <si>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</si>
  <si>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</si>
  <si>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</si>
  <si>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</si>
  <si>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</si>
  <si>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</si>
  <si>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</si>
  <si>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</si>
  <si>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</si>
  <si>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</si>
  <si>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</si>
  <si>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</si>
  <si>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</si>
  <si>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</si>
  <si>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</si>
  <si>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</si>
  <si>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</si>
  <si>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</si>
  <si>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</si>
  <si>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</si>
  <si>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</si>
  <si>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</si>
  <si>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</si>
  <si>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</si>
  <si>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</si>
  <si>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</si>
  <si>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</si>
  <si>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</si>
  <si>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</si>
  <si>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</si>
  <si>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</si>
  <si>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</si>
  <si>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</si>
  <si>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</si>
  <si>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</si>
  <si>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</si>
  <si>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</si>
  <si>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</si>
  <si>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</si>
  <si>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</si>
  <si>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</si>
  <si>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</si>
  <si>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</si>
  <si>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</si>
  <si>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</si>
  <si>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</si>
  <si>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</si>
  <si>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</si>
  <si>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</si>
  <si>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</si>
  <si>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</si>
  <si>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</si>
  <si>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</si>
  <si>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</si>
  <si>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</si>
  <si>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</si>
  <si>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</si>
  <si>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</si>
  <si>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</si>
  <si>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</si>
  <si>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</si>
  <si>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</si>
  <si>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</si>
  <si>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</si>
  <si>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</si>
  <si>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</si>
  <si>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</si>
  <si>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</si>
  <si>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</si>
  <si>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</si>
  <si>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</si>
  <si>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</si>
  <si>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</si>
  <si>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</si>
  <si>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</si>
  <si>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</si>
  <si>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</si>
  <si>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</si>
  <si>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</si>
  <si>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</si>
  <si>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</si>
  <si>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</si>
  <si>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</si>
  <si>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</si>
  <si>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</si>
  <si>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</si>
  <si>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</si>
  <si>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</si>
  <si>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</si>
  <si>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</si>
  <si>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</si>
  <si>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</si>
  <si>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</si>
  <si>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</si>
  <si>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</si>
  <si>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</si>
  <si>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</si>
  <si>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</si>
  <si>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</si>
  <si>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</si>
  <si>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</si>
  <si>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</si>
  <si>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</si>
  <si>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</si>
  <si>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</si>
  <si>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</si>
  <si>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</si>
  <si>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</si>
  <si>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</si>
  <si>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</si>
  <si>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</si>
  <si>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</si>
  <si>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</si>
  <si>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</si>
  <si>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</si>
  <si>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</si>
  <si>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</si>
  <si>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</si>
  <si>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</si>
  <si>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</si>
  <si>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</si>
  <si>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</si>
  <si>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</si>
  <si>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</si>
  <si>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</si>
  <si>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</si>
  <si>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</si>
  <si>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</si>
  <si>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</si>
  <si>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</si>
  <si>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</si>
  <si>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</si>
  <si>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</si>
  <si>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</si>
  <si>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</si>
  <si>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</si>
  <si>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</si>
  <si>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</si>
  <si>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</si>
  <si>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</si>
  <si>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</si>
  <si>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</si>
  <si>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</si>
  <si>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</si>
  <si>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</si>
  <si>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</si>
  <si>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</si>
  <si>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</si>
  <si>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</si>
  <si>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</si>
  <si>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</si>
  <si>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</si>
  <si>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</si>
  <si>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</si>
  <si>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</si>
  <si>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</si>
  <si>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</si>
  <si>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</si>
  <si>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</si>
  <si>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</si>
  <si>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</si>
  <si>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</si>
  <si>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</si>
  <si>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</si>
  <si>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</si>
  <si>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</si>
  <si>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</si>
  <si>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</si>
  <si>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</si>
  <si>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</si>
  <si>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</si>
  <si>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</si>
  <si>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</si>
  <si>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</si>
  <si>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</si>
  <si>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</si>
  <si>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</si>
  <si>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</si>
  <si>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</si>
  <si>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</si>
  <si>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</si>
  <si>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</si>
  <si>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</si>
  <si>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</si>
  <si>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</si>
  <si>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</si>
  <si>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</si>
  <si>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</si>
  <si>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</si>
  <si>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</si>
  <si>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</si>
  <si>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</si>
  <si>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</si>
  <si>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</si>
  <si>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</si>
  <si>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</si>
  <si>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</si>
  <si>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</si>
  <si>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</si>
  <si>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</si>
  <si>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</si>
  <si>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</si>
  <si>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</si>
  <si>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</si>
  <si>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</si>
  <si>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</si>
  <si>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</si>
  <si>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</si>
  <si>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</si>
  <si>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</si>
  <si>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</si>
  <si>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</si>
  <si>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</si>
  <si>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</si>
  <si>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</si>
  <si>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</si>
  <si>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</si>
  <si>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</si>
  <si>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</si>
  <si>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</si>
  <si>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</si>
  <si>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</si>
  <si>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</si>
  <si>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</si>
  <si>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</si>
  <si>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</si>
  <si>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</si>
  <si>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</si>
  <si>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</si>
  <si>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</si>
  <si>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</si>
  <si>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</si>
  <si>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</si>
  <si>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</si>
  <si>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</si>
  <si>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</si>
  <si>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</si>
  <si>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</si>
  <si>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</si>
  <si>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</si>
  <si>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</si>
  <si>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</si>
  <si>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</si>
  <si>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</si>
  <si>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</si>
  <si>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</si>
  <si>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</si>
  <si>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</si>
  <si>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</si>
  <si>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</si>
  <si>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</si>
  <si>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</si>
  <si>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</si>
  <si>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</si>
  <si>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</si>
  <si>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</si>
  <si>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</si>
  <si>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</si>
  <si>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</si>
  <si>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</si>
  <si>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</si>
  <si>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</si>
  <si>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</si>
  <si>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</si>
  <si>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</si>
  <si>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</si>
  <si>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</si>
  <si>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</si>
  <si>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</si>
  <si>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</si>
  <si>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</si>
  <si>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</si>
  <si>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</si>
  <si>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</si>
  <si>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</si>
  <si>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</si>
  <si>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</si>
  <si>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</si>
  <si>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</si>
  <si>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</si>
  <si>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</si>
  <si>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</si>
  <si>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</si>
  <si>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</si>
  <si>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</si>
  <si>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</si>
  <si>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</si>
  <si>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</si>
  <si>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</si>
  <si>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</si>
  <si>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</si>
  <si>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</si>
  <si>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</si>
  <si>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</si>
  <si>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</si>
  <si>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</si>
  <si>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</si>
  <si>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</si>
  <si>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</si>
  <si>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</si>
  <si>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</si>
  <si>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</si>
  <si>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</si>
  <si>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</si>
  <si>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</si>
  <si>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</si>
  <si>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</si>
  <si>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</si>
  <si>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</si>
  <si>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</si>
  <si>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</si>
  <si>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</si>
  <si>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</si>
  <si>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</si>
  <si>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</si>
  <si>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</si>
  <si>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</si>
  <si>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</si>
  <si>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</si>
  <si>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</si>
  <si>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</si>
  <si>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</si>
  <si>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</si>
  <si>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</si>
  <si>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</si>
  <si>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</si>
  <si>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</si>
  <si>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</si>
  <si>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</si>
  <si>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</si>
  <si>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</si>
  <si>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</si>
  <si>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</si>
  <si>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</si>
  <si>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</si>
  <si>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</si>
  <si>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</si>
  <si>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</si>
  <si>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</si>
  <si>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</si>
  <si>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</si>
  <si>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</si>
  <si>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</si>
  <si>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</si>
  <si>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</si>
  <si>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Kuchyňská linka dle specifikace vč. dřezu s odkapávačem - dodávka</t>
  </si>
  <si>
    <t>-147158094</t>
  </si>
  <si>
    <t>129</t>
  </si>
  <si>
    <t>KL2-1</t>
  </si>
  <si>
    <t>1091182243</t>
  </si>
  <si>
    <t>130</t>
  </si>
  <si>
    <t>KL2-2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</si>
  <si>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</si>
  <si>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</si>
  <si>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</si>
  <si>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</si>
  <si>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</si>
  <si>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</si>
  <si>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</si>
  <si>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</si>
  <si>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</si>
  <si>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</si>
  <si>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</si>
  <si>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</si>
  <si>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</si>
  <si>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</si>
  <si>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</si>
  <si>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</si>
  <si>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</si>
  <si>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</si>
  <si>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</si>
  <si>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</si>
  <si>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</si>
  <si>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</si>
  <si>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</si>
  <si>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</si>
  <si>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</si>
  <si>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</si>
  <si>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</si>
  <si>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</si>
  <si>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</si>
  <si>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</si>
  <si>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</si>
  <si>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</si>
  <si>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</si>
  <si>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</si>
  <si>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</si>
  <si>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</si>
  <si>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</si>
  <si>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</si>
  <si>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</si>
  <si>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</si>
  <si>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</si>
  <si>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</si>
  <si>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</si>
  <si>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</si>
  <si>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</si>
  <si>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</si>
  <si>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</si>
  <si>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</si>
  <si>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</si>
  <si>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</si>
  <si>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</si>
  <si>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</si>
  <si>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</si>
  <si>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</si>
  <si>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</si>
  <si>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</si>
  <si>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</si>
  <si>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</si>
  <si>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</si>
  <si>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</si>
  <si>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</si>
  <si>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</si>
  <si>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</si>
  <si>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</si>
  <si>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</si>
  <si>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</si>
  <si>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</si>
  <si>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</si>
  <si>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</si>
  <si>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15,981*3*1,2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</si>
  <si>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</si>
  <si>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</si>
  <si>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</si>
  <si>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</si>
  <si>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</si>
  <si>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</si>
  <si>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(3,845+15,981)*0,5*1,2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</si>
  <si>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</si>
  <si>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</si>
  <si>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</si>
  <si>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</si>
  <si>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</si>
  <si>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</si>
  <si>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</si>
  <si>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</si>
  <si>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</si>
  <si>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(1,87+1,505)*2,5</t>
  </si>
  <si>
    <t>(1,145+0,9)*2,5</t>
  </si>
  <si>
    <t>(2,85+0,6+0,6)*0,6</t>
  </si>
  <si>
    <t>147</t>
  </si>
  <si>
    <t>59761155</t>
  </si>
  <si>
    <t>dlaždice keramické koupelnové(barevné) přes 19 do 25 ks/m2</t>
  </si>
  <si>
    <t>1053688821</t>
  </si>
  <si>
    <t>15,981*1,1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</si>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</sst>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4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8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R5" s="19"/>
      <c r="BE5" s="20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R6" s="19"/>
      <c r="BE6" s="20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6"/>
      <c r="BS8" s="16" t="s">
        <v>6</v>
      </c>
    </row>
    <row r="9" spans="1:74" ht="14.45" customHeight="1">
      <c r="B9" s="19"/>
      <c r="AR9" s="19"/>
      <c r="BE9" s="20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6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6"/>
      <c r="BS11" s="16" t="s">
        <v>6</v>
      </c>
    </row>
    <row r="12" spans="1:74" ht="6.95" customHeight="1">
      <c r="B12" s="19"/>
      <c r="AR12" s="19"/>
      <c r="BE12" s="206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6"/>
      <c r="BS13" s="16" t="s">
        <v>6</v>
      </c>
    </row>
    <row r="14" spans="1:74" ht="12.75">
      <c r="B14" s="19"/>
      <c r="E14" s="210" t="s">
        <v>28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6" t="s">
        <v>26</v>
      </c>
      <c r="AN14" s="28" t="s">
        <v>28</v>
      </c>
      <c r="AR14" s="19"/>
      <c r="BE14" s="206"/>
      <c r="BS14" s="16" t="s">
        <v>6</v>
      </c>
    </row>
    <row r="15" spans="1:74" ht="6.95" customHeight="1">
      <c r="B15" s="19"/>
      <c r="AR15" s="19"/>
      <c r="BE15" s="206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6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6"/>
      <c r="BS17" s="16" t="s">
        <v>30</v>
      </c>
    </row>
    <row r="18" spans="2:71" ht="6.95" customHeight="1">
      <c r="B18" s="19"/>
      <c r="AR18" s="19"/>
      <c r="BE18" s="206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6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6"/>
      <c r="BS20" s="16" t="s">
        <v>30</v>
      </c>
    </row>
    <row r="21" spans="2:71" ht="6.95" customHeight="1">
      <c r="B21" s="19"/>
      <c r="AR21" s="19"/>
      <c r="BE21" s="206"/>
    </row>
    <row r="22" spans="2:71" ht="12" customHeight="1">
      <c r="B22" s="19"/>
      <c r="D22" s="26" t="s">
        <v>32</v>
      </c>
      <c r="AR22" s="19"/>
      <c r="BE22" s="206"/>
    </row>
    <row r="23" spans="2:71" ht="16.5" customHeight="1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  <c r="BE23" s="206"/>
    </row>
    <row r="24" spans="2:71" ht="6.95" customHeight="1">
      <c r="B24" s="19"/>
      <c r="AR24" s="19"/>
      <c r="BE24" s="20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0</v>
      </c>
      <c r="AL26" s="214"/>
      <c r="AM26" s="214"/>
      <c r="AN26" s="214"/>
      <c r="AO26" s="214"/>
      <c r="AR26" s="31"/>
      <c r="BE26" s="206"/>
    </row>
    <row r="27" spans="2:71" s="1" customFormat="1" ht="6.95" customHeight="1">
      <c r="B27" s="31"/>
      <c r="AR27" s="31"/>
      <c r="BE27" s="206"/>
    </row>
    <row r="28" spans="2:71" s="1" customFormat="1" ht="12.75">
      <c r="B28" s="31"/>
      <c r="L28" s="215" t="s">
        <v>34</v>
      </c>
      <c r="M28" s="215"/>
      <c r="N28" s="215"/>
      <c r="O28" s="215"/>
      <c r="P28" s="215"/>
      <c r="W28" s="215" t="s">
        <v>35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36</v>
      </c>
      <c r="AL28" s="215"/>
      <c r="AM28" s="215"/>
      <c r="AN28" s="215"/>
      <c r="AO28" s="215"/>
      <c r="AR28" s="31"/>
      <c r="BE28" s="206"/>
    </row>
    <row r="29" spans="2:71" s="2" customFormat="1" ht="14.45" customHeight="1">
      <c r="B29" s="35"/>
      <c r="D29" s="26" t="s">
        <v>37</v>
      </c>
      <c r="F29" s="26" t="s">
        <v>38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5"/>
      <c r="BE29" s="207"/>
    </row>
    <row r="30" spans="2:71" s="2" customFormat="1" ht="14.45" customHeight="1">
      <c r="B30" s="35"/>
      <c r="F30" s="26" t="s">
        <v>39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5"/>
      <c r="BE30" s="207"/>
    </row>
    <row r="31" spans="2:71" s="2" customFormat="1" ht="14.45" hidden="1" customHeight="1">
      <c r="B31" s="35"/>
      <c r="F31" s="26" t="s">
        <v>40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5"/>
      <c r="BE31" s="207"/>
    </row>
    <row r="32" spans="2:71" s="2" customFormat="1" ht="14.45" hidden="1" customHeight="1">
      <c r="B32" s="35"/>
      <c r="F32" s="26" t="s">
        <v>41</v>
      </c>
      <c r="L32" s="195">
        <v>0.15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5"/>
      <c r="BE32" s="207"/>
    </row>
    <row r="33" spans="2:57" s="2" customFormat="1" ht="14.45" hidden="1" customHeight="1">
      <c r="B33" s="35"/>
      <c r="F33" s="26" t="s">
        <v>42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5"/>
      <c r="BE33" s="207"/>
    </row>
    <row r="34" spans="2:57" s="1" customFormat="1" ht="6.95" customHeight="1">
      <c r="B34" s="31"/>
      <c r="AR34" s="31"/>
      <c r="BE34" s="206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6" t="s">
        <v>45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8">
        <f>SUM(AK26:AK33)</f>
        <v>0</v>
      </c>
      <c r="AL35" s="197"/>
      <c r="AM35" s="197"/>
      <c r="AN35" s="197"/>
      <c r="AO35" s="19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184" t="str">
        <f>K6</f>
        <v>OP 1.11 3+1 (typ byt č. 1)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6" t="str">
        <f>IF(AN8= "","",AN8)</f>
        <v>14. 8. 2023</v>
      </c>
      <c r="AN87" s="18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87" t="str">
        <f>IF(E17="","",E17)</f>
        <v xml:space="preserve"> </v>
      </c>
      <c r="AN89" s="188"/>
      <c r="AO89" s="188"/>
      <c r="AP89" s="188"/>
      <c r="AR89" s="31"/>
      <c r="AS89" s="189" t="s">
        <v>53</v>
      </c>
      <c r="AT89" s="1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87" t="str">
        <f>IF(E20="","",E20)</f>
        <v xml:space="preserve"> </v>
      </c>
      <c r="AN90" s="188"/>
      <c r="AO90" s="188"/>
      <c r="AP90" s="188"/>
      <c r="AR90" s="31"/>
      <c r="AS90" s="191"/>
      <c r="AT90" s="192"/>
      <c r="BD90" s="54"/>
    </row>
    <row r="91" spans="1:91" s="1" customFormat="1" ht="10.9" customHeight="1">
      <c r="B91" s="31"/>
      <c r="AR91" s="31"/>
      <c r="AS91" s="191"/>
      <c r="AT91" s="192"/>
      <c r="BD91" s="54"/>
    </row>
    <row r="92" spans="1:91" s="1" customFormat="1" ht="29.25" customHeight="1">
      <c r="B92" s="31"/>
      <c r="C92" s="179" t="s">
        <v>54</v>
      </c>
      <c r="D92" s="180"/>
      <c r="E92" s="180"/>
      <c r="F92" s="180"/>
      <c r="G92" s="180"/>
      <c r="H92" s="55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202" t="s">
        <v>78</v>
      </c>
      <c r="E95" s="202"/>
      <c r="F95" s="202"/>
      <c r="G95" s="202"/>
      <c r="H95" s="202"/>
      <c r="I95" s="75"/>
      <c r="J95" s="202" t="s">
        <v>79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'4 2023 - Bytová jednotka 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abSelected="1" topLeftCell="A147" zoomScaleNormal="100" workbookViewId="0">
      <selection activeCell="F156" sqref="F15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184" t="s">
        <v>85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208"/>
      <c r="G18" s="208"/>
      <c r="H18" s="208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212" t="s">
        <v>1</v>
      </c>
      <c r="F27" s="212"/>
      <c r="G27" s="212"/>
      <c r="H27" s="212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184" t="str">
        <f>E9</f>
        <v>4 2023 - Bytová jednotka typ byt č. 1 var. 2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4">
        <f>J142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97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102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107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108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109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110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112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113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114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115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116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117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184" t="str">
        <f>E9</f>
        <v>4 2023 - Bytová jednotka typ byt č. 1 var. 2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118</v>
      </c>
      <c r="D141" s="109" t="s">
        <v>58</v>
      </c>
      <c r="E141" s="109" t="s">
        <v>54</v>
      </c>
      <c r="F141" s="109" t="s">
        <v>55</v>
      </c>
      <c r="G141" s="109" t="s">
        <v>119</v>
      </c>
      <c r="H141" s="109" t="s">
        <v>120</v>
      </c>
      <c r="I141" s="109" t="s">
        <v>121</v>
      </c>
      <c r="J141" s="109" t="s">
        <v>88</v>
      </c>
      <c r="K141" s="110" t="s">
        <v>122</v>
      </c>
      <c r="L141" s="107"/>
      <c r="M141" s="57" t="s">
        <v>1</v>
      </c>
      <c r="N141" s="58" t="s">
        <v>37</v>
      </c>
      <c r="O141" s="58" t="s">
        <v>123</v>
      </c>
      <c r="P141" s="58" t="s">
        <v>124</v>
      </c>
      <c r="Q141" s="58" t="s">
        <v>125</v>
      </c>
      <c r="R141" s="58" t="s">
        <v>126</v>
      </c>
      <c r="S141" s="58" t="s">
        <v>127</v>
      </c>
      <c r="T141" s="59" t="s">
        <v>128</v>
      </c>
    </row>
    <row r="142" spans="2:63" s="1" customFormat="1" ht="22.9" customHeight="1">
      <c r="B142" s="31"/>
      <c r="C142" s="62" t="s">
        <v>129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2.8432425500000003</v>
      </c>
      <c r="S142" s="52"/>
      <c r="T142" s="113">
        <f>T143+T192+T431+T457</f>
        <v>2.7987302500000002</v>
      </c>
      <c r="AT142" s="16" t="s">
        <v>72</v>
      </c>
      <c r="AU142" s="16" t="s">
        <v>90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130</v>
      </c>
      <c r="F143" s="117" t="s">
        <v>131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0.62155349999999998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132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133</v>
      </c>
      <c r="F144" s="125" t="s">
        <v>134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132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135</v>
      </c>
      <c r="E145" s="129" t="s">
        <v>136</v>
      </c>
      <c r="F145" s="130" t="s">
        <v>137</v>
      </c>
      <c r="G145" s="131" t="s">
        <v>138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139</v>
      </c>
      <c r="AT145" s="139" t="s">
        <v>135</v>
      </c>
      <c r="AU145" s="139" t="s">
        <v>140</v>
      </c>
      <c r="AY145" s="16" t="s">
        <v>132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140</v>
      </c>
      <c r="BK145" s="140">
        <f>ROUND(I145*H145,2)</f>
        <v>0</v>
      </c>
      <c r="BL145" s="16" t="s">
        <v>139</v>
      </c>
      <c r="BM145" s="139" t="s">
        <v>141</v>
      </c>
    </row>
    <row r="146" spans="2:65" s="12" customFormat="1">
      <c r="B146" s="141"/>
      <c r="D146" s="142" t="s">
        <v>142</v>
      </c>
      <c r="E146" s="143" t="s">
        <v>1</v>
      </c>
      <c r="F146" s="144" t="s">
        <v>143</v>
      </c>
      <c r="H146" s="145">
        <v>1.28</v>
      </c>
      <c r="I146" s="146"/>
      <c r="L146" s="141"/>
      <c r="M146" s="147"/>
      <c r="T146" s="148"/>
      <c r="AT146" s="143" t="s">
        <v>142</v>
      </c>
      <c r="AU146" s="143" t="s">
        <v>140</v>
      </c>
      <c r="AV146" s="12" t="s">
        <v>140</v>
      </c>
      <c r="AW146" s="12" t="s">
        <v>30</v>
      </c>
      <c r="AX146" s="12" t="s">
        <v>81</v>
      </c>
      <c r="AY146" s="143" t="s">
        <v>132</v>
      </c>
    </row>
    <row r="147" spans="2:65" s="11" customFormat="1" ht="22.9" customHeight="1">
      <c r="B147" s="115"/>
      <c r="D147" s="116" t="s">
        <v>72</v>
      </c>
      <c r="E147" s="125" t="s">
        <v>144</v>
      </c>
      <c r="F147" s="125" t="s">
        <v>145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132</v>
      </c>
      <c r="BK147" s="124">
        <f>SUM(BK148:BK165)</f>
        <v>0</v>
      </c>
    </row>
    <row r="148" spans="2:65" s="1" customFormat="1" ht="24.2" customHeight="1">
      <c r="B148" s="127"/>
      <c r="C148" s="128" t="s">
        <v>140</v>
      </c>
      <c r="D148" s="128" t="s">
        <v>135</v>
      </c>
      <c r="E148" s="129" t="s">
        <v>146</v>
      </c>
      <c r="F148" s="130" t="s">
        <v>147</v>
      </c>
      <c r="G148" s="131" t="s">
        <v>138</v>
      </c>
      <c r="H148" s="132">
        <v>10.705</v>
      </c>
      <c r="I148" s="133"/>
      <c r="J148" s="134">
        <f>ROUND(I148*H148,2)</f>
        <v>0</v>
      </c>
      <c r="K148" s="130" t="s">
        <v>148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139</v>
      </c>
      <c r="AT148" s="139" t="s">
        <v>135</v>
      </c>
      <c r="AU148" s="139" t="s">
        <v>140</v>
      </c>
      <c r="AY148" s="16" t="s">
        <v>132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140</v>
      </c>
      <c r="BK148" s="140">
        <f>ROUND(I148*H148,2)</f>
        <v>0</v>
      </c>
      <c r="BL148" s="16" t="s">
        <v>139</v>
      </c>
      <c r="BM148" s="139" t="s">
        <v>149</v>
      </c>
    </row>
    <row r="149" spans="2:65" s="12" customFormat="1">
      <c r="B149" s="141"/>
      <c r="D149" s="142" t="s">
        <v>142</v>
      </c>
      <c r="E149" s="143" t="s">
        <v>1</v>
      </c>
      <c r="F149" s="144" t="s">
        <v>150</v>
      </c>
      <c r="H149" s="145">
        <v>2.8140000000000001</v>
      </c>
      <c r="I149" s="146"/>
      <c r="L149" s="141"/>
      <c r="M149" s="147"/>
      <c r="T149" s="148"/>
      <c r="AT149" s="143" t="s">
        <v>142</v>
      </c>
      <c r="AU149" s="143" t="s">
        <v>140</v>
      </c>
      <c r="AV149" s="12" t="s">
        <v>140</v>
      </c>
      <c r="AW149" s="12" t="s">
        <v>30</v>
      </c>
      <c r="AX149" s="12" t="s">
        <v>73</v>
      </c>
      <c r="AY149" s="143" t="s">
        <v>132</v>
      </c>
    </row>
    <row r="150" spans="2:65" s="12" customFormat="1">
      <c r="B150" s="141"/>
      <c r="D150" s="142" t="s">
        <v>142</v>
      </c>
      <c r="E150" s="143" t="s">
        <v>1</v>
      </c>
      <c r="F150" s="144" t="s">
        <v>151</v>
      </c>
      <c r="H150" s="145">
        <v>1.0309999999999999</v>
      </c>
      <c r="I150" s="146"/>
      <c r="L150" s="141"/>
      <c r="M150" s="147"/>
      <c r="T150" s="148"/>
      <c r="AT150" s="143" t="s">
        <v>142</v>
      </c>
      <c r="AU150" s="143" t="s">
        <v>140</v>
      </c>
      <c r="AV150" s="12" t="s">
        <v>140</v>
      </c>
      <c r="AW150" s="12" t="s">
        <v>30</v>
      </c>
      <c r="AX150" s="12" t="s">
        <v>73</v>
      </c>
      <c r="AY150" s="143" t="s">
        <v>132</v>
      </c>
    </row>
    <row r="151" spans="2:65" s="12" customFormat="1">
      <c r="B151" s="141"/>
      <c r="D151" s="142" t="s">
        <v>142</v>
      </c>
      <c r="E151" s="143" t="s">
        <v>1</v>
      </c>
      <c r="F151" s="144" t="s">
        <v>152</v>
      </c>
      <c r="H151" s="145">
        <v>6.86</v>
      </c>
      <c r="I151" s="146"/>
      <c r="L151" s="141"/>
      <c r="M151" s="147"/>
      <c r="T151" s="148"/>
      <c r="AT151" s="143" t="s">
        <v>142</v>
      </c>
      <c r="AU151" s="143" t="s">
        <v>140</v>
      </c>
      <c r="AV151" s="12" t="s">
        <v>140</v>
      </c>
      <c r="AW151" s="12" t="s">
        <v>30</v>
      </c>
      <c r="AX151" s="12" t="s">
        <v>73</v>
      </c>
      <c r="AY151" s="143" t="s">
        <v>132</v>
      </c>
    </row>
    <row r="152" spans="2:65" s="13" customFormat="1">
      <c r="B152" s="149"/>
      <c r="D152" s="142" t="s">
        <v>142</v>
      </c>
      <c r="E152" s="150" t="s">
        <v>1</v>
      </c>
      <c r="F152" s="151" t="s">
        <v>153</v>
      </c>
      <c r="H152" s="152">
        <v>10.705</v>
      </c>
      <c r="I152" s="153"/>
      <c r="L152" s="149"/>
      <c r="M152" s="154"/>
      <c r="T152" s="155"/>
      <c r="AT152" s="150" t="s">
        <v>142</v>
      </c>
      <c r="AU152" s="150" t="s">
        <v>140</v>
      </c>
      <c r="AV152" s="13" t="s">
        <v>139</v>
      </c>
      <c r="AW152" s="13" t="s">
        <v>30</v>
      </c>
      <c r="AX152" s="13" t="s">
        <v>81</v>
      </c>
      <c r="AY152" s="150" t="s">
        <v>132</v>
      </c>
    </row>
    <row r="153" spans="2:65" s="1" customFormat="1" ht="24.2" customHeight="1">
      <c r="B153" s="127"/>
      <c r="C153" s="128" t="s">
        <v>133</v>
      </c>
      <c r="D153" s="128" t="s">
        <v>135</v>
      </c>
      <c r="E153" s="129" t="s">
        <v>154</v>
      </c>
      <c r="F153" s="130" t="s">
        <v>155</v>
      </c>
      <c r="G153" s="131" t="s">
        <v>138</v>
      </c>
      <c r="H153" s="132">
        <v>28.832000000000001</v>
      </c>
      <c r="I153" s="133"/>
      <c r="J153" s="134">
        <f>ROUND(I153*H153,2)</f>
        <v>0</v>
      </c>
      <c r="K153" s="130" t="s">
        <v>148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139</v>
      </c>
      <c r="AT153" s="139" t="s">
        <v>135</v>
      </c>
      <c r="AU153" s="139" t="s">
        <v>140</v>
      </c>
      <c r="AY153" s="16" t="s">
        <v>132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140</v>
      </c>
      <c r="BK153" s="140">
        <f>ROUND(I153*H153,2)</f>
        <v>0</v>
      </c>
      <c r="BL153" s="16" t="s">
        <v>139</v>
      </c>
      <c r="BM153" s="139" t="s">
        <v>156</v>
      </c>
    </row>
    <row r="154" spans="2:65" s="12" customFormat="1">
      <c r="B154" s="141"/>
      <c r="D154" s="142" t="s">
        <v>142</v>
      </c>
      <c r="E154" s="143" t="s">
        <v>1</v>
      </c>
      <c r="F154" s="144" t="s">
        <v>157</v>
      </c>
      <c r="H154" s="145">
        <v>28.832000000000001</v>
      </c>
      <c r="I154" s="146"/>
      <c r="L154" s="141"/>
      <c r="M154" s="147"/>
      <c r="T154" s="148"/>
      <c r="AT154" s="143" t="s">
        <v>142</v>
      </c>
      <c r="AU154" s="143" t="s">
        <v>140</v>
      </c>
      <c r="AV154" s="12" t="s">
        <v>140</v>
      </c>
      <c r="AW154" s="12" t="s">
        <v>30</v>
      </c>
      <c r="AX154" s="12" t="s">
        <v>81</v>
      </c>
      <c r="AY154" s="143" t="s">
        <v>132</v>
      </c>
    </row>
    <row r="155" spans="2:65" s="1" customFormat="1" ht="16.5" customHeight="1">
      <c r="B155" s="127"/>
      <c r="C155" s="128" t="s">
        <v>139</v>
      </c>
      <c r="D155" s="128" t="s">
        <v>135</v>
      </c>
      <c r="E155" s="129" t="s">
        <v>158</v>
      </c>
      <c r="F155" s="130"/>
      <c r="G155" s="131"/>
      <c r="H155" s="132"/>
      <c r="I155" s="133"/>
      <c r="J155" s="134"/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139</v>
      </c>
      <c r="AT155" s="139" t="s">
        <v>135</v>
      </c>
      <c r="AU155" s="139" t="s">
        <v>140</v>
      </c>
      <c r="AY155" s="16" t="s">
        <v>132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140</v>
      </c>
      <c r="BK155" s="140">
        <f>ROUND(I155*H155,2)</f>
        <v>0</v>
      </c>
      <c r="BL155" s="16" t="s">
        <v>139</v>
      </c>
      <c r="BM155" s="139" t="s">
        <v>159</v>
      </c>
    </row>
    <row r="156" spans="2:65" s="12" customFormat="1">
      <c r="B156" s="141"/>
      <c r="D156" s="142" t="s">
        <v>142</v>
      </c>
      <c r="E156" s="143" t="s">
        <v>1</v>
      </c>
      <c r="F156" s="144"/>
      <c r="H156" s="145"/>
      <c r="I156" s="146"/>
      <c r="L156" s="141"/>
      <c r="M156" s="147"/>
      <c r="T156" s="148"/>
      <c r="AT156" s="143" t="s">
        <v>142</v>
      </c>
      <c r="AU156" s="143" t="s">
        <v>140</v>
      </c>
      <c r="AV156" s="12" t="s">
        <v>140</v>
      </c>
      <c r="AW156" s="12" t="s">
        <v>30</v>
      </c>
      <c r="AX156" s="12" t="s">
        <v>81</v>
      </c>
      <c r="AY156" s="143" t="s">
        <v>132</v>
      </c>
    </row>
    <row r="157" spans="2:65" s="1" customFormat="1" ht="24.2" customHeight="1">
      <c r="B157" s="127"/>
      <c r="C157" s="128" t="s">
        <v>160</v>
      </c>
      <c r="D157" s="128" t="s">
        <v>135</v>
      </c>
      <c r="E157" s="129" t="s">
        <v>161</v>
      </c>
      <c r="F157" s="130"/>
      <c r="G157" s="131"/>
      <c r="H157" s="132"/>
      <c r="I157" s="133"/>
      <c r="J157" s="134"/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139</v>
      </c>
      <c r="AT157" s="139" t="s">
        <v>135</v>
      </c>
      <c r="AU157" s="139" t="s">
        <v>140</v>
      </c>
      <c r="AY157" s="16" t="s">
        <v>132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140</v>
      </c>
      <c r="BK157" s="140">
        <f>ROUND(I157*H157,2)</f>
        <v>0</v>
      </c>
      <c r="BL157" s="16" t="s">
        <v>139</v>
      </c>
      <c r="BM157" s="139" t="s">
        <v>162</v>
      </c>
    </row>
    <row r="158" spans="2:65" s="14" customFormat="1">
      <c r="B158" s="156"/>
      <c r="D158" s="142" t="s">
        <v>142</v>
      </c>
      <c r="E158" s="157" t="s">
        <v>1</v>
      </c>
      <c r="F158" s="158" t="s">
        <v>163</v>
      </c>
      <c r="H158" s="157" t="s">
        <v>1</v>
      </c>
      <c r="I158" s="159"/>
      <c r="L158" s="156"/>
      <c r="M158" s="160"/>
      <c r="T158" s="161"/>
      <c r="AT158" s="157" t="s">
        <v>142</v>
      </c>
      <c r="AU158" s="157" t="s">
        <v>140</v>
      </c>
      <c r="AV158" s="14" t="s">
        <v>81</v>
      </c>
      <c r="AW158" s="14" t="s">
        <v>30</v>
      </c>
      <c r="AX158" s="14" t="s">
        <v>73</v>
      </c>
      <c r="AY158" s="157" t="s">
        <v>132</v>
      </c>
    </row>
    <row r="159" spans="2:65" s="12" customFormat="1">
      <c r="B159" s="141"/>
      <c r="D159" s="142" t="s">
        <v>142</v>
      </c>
      <c r="E159" s="143" t="s">
        <v>1</v>
      </c>
      <c r="F159" s="144" t="s">
        <v>164</v>
      </c>
      <c r="H159" s="145">
        <v>50</v>
      </c>
      <c r="I159" s="146"/>
      <c r="L159" s="141"/>
      <c r="M159" s="147"/>
      <c r="T159" s="148"/>
      <c r="AT159" s="143" t="s">
        <v>142</v>
      </c>
      <c r="AU159" s="143" t="s">
        <v>140</v>
      </c>
      <c r="AV159" s="12" t="s">
        <v>140</v>
      </c>
      <c r="AW159" s="12" t="s">
        <v>30</v>
      </c>
      <c r="AX159" s="12" t="s">
        <v>81</v>
      </c>
      <c r="AY159" s="143" t="s">
        <v>132</v>
      </c>
    </row>
    <row r="160" spans="2:65" s="1" customFormat="1" ht="24.2" customHeight="1">
      <c r="B160" s="127"/>
      <c r="C160" s="128" t="s">
        <v>144</v>
      </c>
      <c r="D160" s="128" t="s">
        <v>135</v>
      </c>
      <c r="E160" s="129" t="s">
        <v>165</v>
      </c>
      <c r="F160" s="130" t="s">
        <v>166</v>
      </c>
      <c r="G160" s="131" t="s">
        <v>138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139</v>
      </c>
      <c r="AT160" s="139" t="s">
        <v>135</v>
      </c>
      <c r="AU160" s="139" t="s">
        <v>140</v>
      </c>
      <c r="AY160" s="16" t="s">
        <v>132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140</v>
      </c>
      <c r="BK160" s="140">
        <f>ROUND(I160*H160,2)</f>
        <v>0</v>
      </c>
      <c r="BL160" s="16" t="s">
        <v>139</v>
      </c>
      <c r="BM160" s="139" t="s">
        <v>167</v>
      </c>
    </row>
    <row r="161" spans="2:65" s="12" customFormat="1">
      <c r="B161" s="141"/>
      <c r="D161" s="142" t="s">
        <v>142</v>
      </c>
      <c r="E161" s="143" t="s">
        <v>1</v>
      </c>
      <c r="F161" s="144" t="s">
        <v>150</v>
      </c>
      <c r="H161" s="145">
        <v>2.8140000000000001</v>
      </c>
      <c r="I161" s="146"/>
      <c r="L161" s="141"/>
      <c r="M161" s="147"/>
      <c r="T161" s="148"/>
      <c r="AT161" s="143" t="s">
        <v>142</v>
      </c>
      <c r="AU161" s="143" t="s">
        <v>140</v>
      </c>
      <c r="AV161" s="12" t="s">
        <v>140</v>
      </c>
      <c r="AW161" s="12" t="s">
        <v>30</v>
      </c>
      <c r="AX161" s="12" t="s">
        <v>73</v>
      </c>
      <c r="AY161" s="143" t="s">
        <v>132</v>
      </c>
    </row>
    <row r="162" spans="2:65" s="12" customFormat="1">
      <c r="B162" s="141"/>
      <c r="D162" s="142" t="s">
        <v>142</v>
      </c>
      <c r="E162" s="143" t="s">
        <v>1</v>
      </c>
      <c r="F162" s="144" t="s">
        <v>151</v>
      </c>
      <c r="H162" s="145">
        <v>1.0309999999999999</v>
      </c>
      <c r="I162" s="146"/>
      <c r="L162" s="141"/>
      <c r="M162" s="147"/>
      <c r="T162" s="148"/>
      <c r="AT162" s="143" t="s">
        <v>142</v>
      </c>
      <c r="AU162" s="143" t="s">
        <v>140</v>
      </c>
      <c r="AV162" s="12" t="s">
        <v>140</v>
      </c>
      <c r="AW162" s="12" t="s">
        <v>30</v>
      </c>
      <c r="AX162" s="12" t="s">
        <v>73</v>
      </c>
      <c r="AY162" s="143" t="s">
        <v>132</v>
      </c>
    </row>
    <row r="163" spans="2:65" s="13" customFormat="1">
      <c r="B163" s="149"/>
      <c r="D163" s="142" t="s">
        <v>142</v>
      </c>
      <c r="E163" s="150" t="s">
        <v>1</v>
      </c>
      <c r="F163" s="151" t="s">
        <v>153</v>
      </c>
      <c r="H163" s="152">
        <v>3.8449999999999998</v>
      </c>
      <c r="I163" s="153"/>
      <c r="L163" s="149"/>
      <c r="M163" s="154"/>
      <c r="T163" s="155"/>
      <c r="AT163" s="150" t="s">
        <v>142</v>
      </c>
      <c r="AU163" s="150" t="s">
        <v>140</v>
      </c>
      <c r="AV163" s="13" t="s">
        <v>139</v>
      </c>
      <c r="AW163" s="13" t="s">
        <v>30</v>
      </c>
      <c r="AX163" s="13" t="s">
        <v>81</v>
      </c>
      <c r="AY163" s="150" t="s">
        <v>132</v>
      </c>
    </row>
    <row r="164" spans="2:65" s="1" customFormat="1" ht="21.75" customHeight="1">
      <c r="B164" s="127"/>
      <c r="C164" s="128" t="s">
        <v>168</v>
      </c>
      <c r="D164" s="128" t="s">
        <v>135</v>
      </c>
      <c r="E164" s="129" t="s">
        <v>169</v>
      </c>
      <c r="F164" s="130" t="s">
        <v>170</v>
      </c>
      <c r="G164" s="131" t="s">
        <v>171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139</v>
      </c>
      <c r="AT164" s="139" t="s">
        <v>135</v>
      </c>
      <c r="AU164" s="139" t="s">
        <v>140</v>
      </c>
      <c r="AY164" s="16" t="s">
        <v>132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140</v>
      </c>
      <c r="BK164" s="140">
        <f>ROUND(I164*H164,2)</f>
        <v>0</v>
      </c>
      <c r="BL164" s="16" t="s">
        <v>139</v>
      </c>
      <c r="BM164" s="139" t="s">
        <v>172</v>
      </c>
    </row>
    <row r="165" spans="2:65" s="1" customFormat="1" ht="33" customHeight="1">
      <c r="B165" s="127"/>
      <c r="C165" s="162" t="s">
        <v>173</v>
      </c>
      <c r="D165" s="162" t="s">
        <v>174</v>
      </c>
      <c r="E165" s="163" t="s">
        <v>175</v>
      </c>
      <c r="F165" s="164" t="s">
        <v>176</v>
      </c>
      <c r="G165" s="165" t="s">
        <v>171</v>
      </c>
      <c r="H165" s="166">
        <v>2</v>
      </c>
      <c r="I165" s="167"/>
      <c r="J165" s="168">
        <f>ROUND(I165*H165,2)</f>
        <v>0</v>
      </c>
      <c r="K165" s="164" t="s">
        <v>148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173</v>
      </c>
      <c r="AT165" s="139" t="s">
        <v>174</v>
      </c>
      <c r="AU165" s="139" t="s">
        <v>140</v>
      </c>
      <c r="AY165" s="16" t="s">
        <v>132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140</v>
      </c>
      <c r="BK165" s="140">
        <f>ROUND(I165*H165,2)</f>
        <v>0</v>
      </c>
      <c r="BL165" s="16" t="s">
        <v>139</v>
      </c>
      <c r="BM165" s="139" t="s">
        <v>177</v>
      </c>
    </row>
    <row r="166" spans="2:65" s="11" customFormat="1" ht="22.9" customHeight="1">
      <c r="B166" s="115"/>
      <c r="D166" s="116" t="s">
        <v>72</v>
      </c>
      <c r="E166" s="125" t="s">
        <v>178</v>
      </c>
      <c r="F166" s="125" t="s">
        <v>179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0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132</v>
      </c>
      <c r="BK166" s="124">
        <f>SUM(BK167:BK183)</f>
        <v>0</v>
      </c>
    </row>
    <row r="167" spans="2:65" s="1" customFormat="1" ht="24.2" customHeight="1">
      <c r="B167" s="127"/>
      <c r="C167" s="128" t="s">
        <v>178</v>
      </c>
      <c r="D167" s="128" t="s">
        <v>135</v>
      </c>
      <c r="E167" s="129" t="s">
        <v>180</v>
      </c>
      <c r="F167" s="130" t="s">
        <v>181</v>
      </c>
      <c r="G167" s="131" t="s">
        <v>138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182</v>
      </c>
      <c r="AT167" s="139" t="s">
        <v>135</v>
      </c>
      <c r="AU167" s="139" t="s">
        <v>140</v>
      </c>
      <c r="AY167" s="16" t="s">
        <v>132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140</v>
      </c>
      <c r="BK167" s="140">
        <f>ROUND(I167*H167,2)</f>
        <v>0</v>
      </c>
      <c r="BL167" s="16" t="s">
        <v>182</v>
      </c>
      <c r="BM167" s="139" t="s">
        <v>183</v>
      </c>
    </row>
    <row r="168" spans="2:65" s="14" customFormat="1">
      <c r="B168" s="156"/>
      <c r="D168" s="142" t="s">
        <v>142</v>
      </c>
      <c r="E168" s="157" t="s">
        <v>1</v>
      </c>
      <c r="F168" s="158" t="s">
        <v>184</v>
      </c>
      <c r="H168" s="157" t="s">
        <v>1</v>
      </c>
      <c r="I168" s="159"/>
      <c r="L168" s="156"/>
      <c r="M168" s="160"/>
      <c r="T168" s="161"/>
      <c r="AT168" s="157" t="s">
        <v>142</v>
      </c>
      <c r="AU168" s="157" t="s">
        <v>140</v>
      </c>
      <c r="AV168" s="14" t="s">
        <v>81</v>
      </c>
      <c r="AW168" s="14" t="s">
        <v>30</v>
      </c>
      <c r="AX168" s="14" t="s">
        <v>73</v>
      </c>
      <c r="AY168" s="157" t="s">
        <v>132</v>
      </c>
    </row>
    <row r="169" spans="2:65" s="12" customFormat="1">
      <c r="B169" s="141"/>
      <c r="D169" s="142" t="s">
        <v>142</v>
      </c>
      <c r="E169" s="143" t="s">
        <v>1</v>
      </c>
      <c r="F169" s="144" t="s">
        <v>185</v>
      </c>
      <c r="H169" s="145">
        <v>26.103000000000002</v>
      </c>
      <c r="I169" s="146"/>
      <c r="L169" s="141"/>
      <c r="M169" s="147"/>
      <c r="T169" s="148"/>
      <c r="AT169" s="143" t="s">
        <v>142</v>
      </c>
      <c r="AU169" s="143" t="s">
        <v>140</v>
      </c>
      <c r="AV169" s="12" t="s">
        <v>140</v>
      </c>
      <c r="AW169" s="12" t="s">
        <v>30</v>
      </c>
      <c r="AX169" s="12" t="s">
        <v>73</v>
      </c>
      <c r="AY169" s="143" t="s">
        <v>132</v>
      </c>
    </row>
    <row r="170" spans="2:65" s="14" customFormat="1">
      <c r="B170" s="156"/>
      <c r="D170" s="142" t="s">
        <v>142</v>
      </c>
      <c r="E170" s="157" t="s">
        <v>1</v>
      </c>
      <c r="F170" s="158" t="s">
        <v>186</v>
      </c>
      <c r="H170" s="157" t="s">
        <v>1</v>
      </c>
      <c r="I170" s="159"/>
      <c r="L170" s="156"/>
      <c r="M170" s="160"/>
      <c r="T170" s="161"/>
      <c r="AT170" s="157" t="s">
        <v>142</v>
      </c>
      <c r="AU170" s="157" t="s">
        <v>140</v>
      </c>
      <c r="AV170" s="14" t="s">
        <v>81</v>
      </c>
      <c r="AW170" s="14" t="s">
        <v>30</v>
      </c>
      <c r="AX170" s="14" t="s">
        <v>73</v>
      </c>
      <c r="AY170" s="157" t="s">
        <v>132</v>
      </c>
    </row>
    <row r="171" spans="2:65" s="12" customFormat="1">
      <c r="B171" s="141"/>
      <c r="D171" s="142" t="s">
        <v>142</v>
      </c>
      <c r="E171" s="143" t="s">
        <v>1</v>
      </c>
      <c r="F171" s="144" t="s">
        <v>187</v>
      </c>
      <c r="H171" s="145">
        <v>19.95</v>
      </c>
      <c r="I171" s="146"/>
      <c r="L171" s="141"/>
      <c r="M171" s="147"/>
      <c r="T171" s="148"/>
      <c r="AT171" s="143" t="s">
        <v>142</v>
      </c>
      <c r="AU171" s="143" t="s">
        <v>140</v>
      </c>
      <c r="AV171" s="12" t="s">
        <v>140</v>
      </c>
      <c r="AW171" s="12" t="s">
        <v>30</v>
      </c>
      <c r="AX171" s="12" t="s">
        <v>73</v>
      </c>
      <c r="AY171" s="143" t="s">
        <v>132</v>
      </c>
    </row>
    <row r="172" spans="2:65" s="13" customFormat="1">
      <c r="B172" s="149"/>
      <c r="D172" s="142" t="s">
        <v>142</v>
      </c>
      <c r="E172" s="150" t="s">
        <v>1</v>
      </c>
      <c r="F172" s="151" t="s">
        <v>153</v>
      </c>
      <c r="H172" s="152">
        <v>46.052999999999997</v>
      </c>
      <c r="I172" s="153"/>
      <c r="L172" s="149"/>
      <c r="M172" s="154"/>
      <c r="T172" s="155"/>
      <c r="AT172" s="150" t="s">
        <v>142</v>
      </c>
      <c r="AU172" s="150" t="s">
        <v>140</v>
      </c>
      <c r="AV172" s="13" t="s">
        <v>139</v>
      </c>
      <c r="AW172" s="13" t="s">
        <v>30</v>
      </c>
      <c r="AX172" s="13" t="s">
        <v>81</v>
      </c>
      <c r="AY172" s="150" t="s">
        <v>132</v>
      </c>
    </row>
    <row r="173" spans="2:65" s="1" customFormat="1" ht="24.2" customHeight="1">
      <c r="B173" s="127"/>
      <c r="C173" s="128" t="s">
        <v>188</v>
      </c>
      <c r="D173" s="128" t="s">
        <v>135</v>
      </c>
      <c r="E173" s="129" t="s">
        <v>189</v>
      </c>
      <c r="F173" s="130"/>
      <c r="G173" s="131"/>
      <c r="H173" s="132"/>
      <c r="I173" s="133"/>
      <c r="J173" s="134"/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0</v>
      </c>
      <c r="S173" s="137">
        <v>0</v>
      </c>
      <c r="T173" s="138">
        <f>S173*H173</f>
        <v>0</v>
      </c>
      <c r="AR173" s="139" t="s">
        <v>139</v>
      </c>
      <c r="AT173" s="139" t="s">
        <v>135</v>
      </c>
      <c r="AU173" s="139" t="s">
        <v>140</v>
      </c>
      <c r="AY173" s="16" t="s">
        <v>132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140</v>
      </c>
      <c r="BK173" s="140">
        <f>ROUND(I173*H173,2)</f>
        <v>0</v>
      </c>
      <c r="BL173" s="16" t="s">
        <v>139</v>
      </c>
      <c r="BM173" s="139" t="s">
        <v>190</v>
      </c>
    </row>
    <row r="174" spans="2:65" s="12" customFormat="1">
      <c r="B174" s="141"/>
      <c r="D174" s="142" t="s">
        <v>142</v>
      </c>
      <c r="E174" s="143" t="s">
        <v>1</v>
      </c>
      <c r="F174" s="144" t="s">
        <v>191</v>
      </c>
      <c r="H174" s="145">
        <v>19.95</v>
      </c>
      <c r="I174" s="146"/>
      <c r="L174" s="141"/>
      <c r="M174" s="147"/>
      <c r="T174" s="148"/>
      <c r="AT174" s="143" t="s">
        <v>142</v>
      </c>
      <c r="AU174" s="143" t="s">
        <v>140</v>
      </c>
      <c r="AV174" s="12" t="s">
        <v>140</v>
      </c>
      <c r="AW174" s="12" t="s">
        <v>30</v>
      </c>
      <c r="AX174" s="12" t="s">
        <v>73</v>
      </c>
      <c r="AY174" s="143" t="s">
        <v>132</v>
      </c>
    </row>
    <row r="175" spans="2:65" s="14" customFormat="1">
      <c r="B175" s="156"/>
      <c r="D175" s="142" t="s">
        <v>142</v>
      </c>
      <c r="E175" s="157" t="s">
        <v>1</v>
      </c>
      <c r="F175" s="158" t="s">
        <v>192</v>
      </c>
      <c r="H175" s="157" t="s">
        <v>1</v>
      </c>
      <c r="I175" s="159"/>
      <c r="L175" s="156"/>
      <c r="M175" s="160"/>
      <c r="T175" s="161"/>
      <c r="AT175" s="157" t="s">
        <v>142</v>
      </c>
      <c r="AU175" s="157" t="s">
        <v>140</v>
      </c>
      <c r="AV175" s="14" t="s">
        <v>81</v>
      </c>
      <c r="AW175" s="14" t="s">
        <v>30</v>
      </c>
      <c r="AX175" s="14" t="s">
        <v>73</v>
      </c>
      <c r="AY175" s="157" t="s">
        <v>132</v>
      </c>
    </row>
    <row r="176" spans="2:65" s="12" customFormat="1">
      <c r="B176" s="141"/>
      <c r="D176" s="142" t="s">
        <v>142</v>
      </c>
      <c r="E176" s="143" t="s">
        <v>1</v>
      </c>
      <c r="F176" s="144" t="s">
        <v>164</v>
      </c>
      <c r="H176" s="145">
        <v>50</v>
      </c>
      <c r="I176" s="146"/>
      <c r="L176" s="141"/>
      <c r="M176" s="147"/>
      <c r="T176" s="148"/>
      <c r="AT176" s="143" t="s">
        <v>142</v>
      </c>
      <c r="AU176" s="143" t="s">
        <v>140</v>
      </c>
      <c r="AV176" s="12" t="s">
        <v>140</v>
      </c>
      <c r="AW176" s="12" t="s">
        <v>30</v>
      </c>
      <c r="AX176" s="12" t="s">
        <v>73</v>
      </c>
      <c r="AY176" s="143" t="s">
        <v>132</v>
      </c>
    </row>
    <row r="177" spans="2:65" s="13" customFormat="1">
      <c r="B177" s="149"/>
      <c r="D177" s="142" t="s">
        <v>142</v>
      </c>
      <c r="E177" s="150" t="s">
        <v>1</v>
      </c>
      <c r="F177" s="151" t="s">
        <v>153</v>
      </c>
      <c r="H177" s="152">
        <v>69.95</v>
      </c>
      <c r="I177" s="153"/>
      <c r="L177" s="149"/>
      <c r="M177" s="154"/>
      <c r="T177" s="155"/>
      <c r="AT177" s="150" t="s">
        <v>142</v>
      </c>
      <c r="AU177" s="150" t="s">
        <v>140</v>
      </c>
      <c r="AV177" s="13" t="s">
        <v>139</v>
      </c>
      <c r="AW177" s="13" t="s">
        <v>30</v>
      </c>
      <c r="AX177" s="13" t="s">
        <v>81</v>
      </c>
      <c r="AY177" s="150" t="s">
        <v>132</v>
      </c>
    </row>
    <row r="178" spans="2:65" s="1" customFormat="1" ht="16.5" customHeight="1">
      <c r="B178" s="127"/>
      <c r="C178" s="128" t="s">
        <v>193</v>
      </c>
      <c r="D178" s="128" t="s">
        <v>135</v>
      </c>
      <c r="E178" s="129" t="s">
        <v>194</v>
      </c>
      <c r="F178" s="130" t="s">
        <v>195</v>
      </c>
      <c r="G178" s="131" t="s">
        <v>138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139</v>
      </c>
      <c r="AT178" s="139" t="s">
        <v>135</v>
      </c>
      <c r="AU178" s="139" t="s">
        <v>140</v>
      </c>
      <c r="AY178" s="16" t="s">
        <v>132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140</v>
      </c>
      <c r="BK178" s="140">
        <f>ROUND(I178*H178,2)</f>
        <v>0</v>
      </c>
      <c r="BL178" s="16" t="s">
        <v>139</v>
      </c>
      <c r="BM178" s="139" t="s">
        <v>196</v>
      </c>
    </row>
    <row r="179" spans="2:65" s="12" customFormat="1">
      <c r="B179" s="141"/>
      <c r="D179" s="142" t="s">
        <v>142</v>
      </c>
      <c r="E179" s="143" t="s">
        <v>1</v>
      </c>
      <c r="F179" s="144" t="s">
        <v>197</v>
      </c>
      <c r="H179" s="145">
        <v>23.837</v>
      </c>
      <c r="I179" s="146"/>
      <c r="L179" s="141"/>
      <c r="M179" s="147"/>
      <c r="T179" s="148"/>
      <c r="AT179" s="143" t="s">
        <v>142</v>
      </c>
      <c r="AU179" s="143" t="s">
        <v>140</v>
      </c>
      <c r="AV179" s="12" t="s">
        <v>140</v>
      </c>
      <c r="AW179" s="12" t="s">
        <v>30</v>
      </c>
      <c r="AX179" s="12" t="s">
        <v>81</v>
      </c>
      <c r="AY179" s="143" t="s">
        <v>132</v>
      </c>
    </row>
    <row r="180" spans="2:65" s="1" customFormat="1" ht="21.75" customHeight="1">
      <c r="B180" s="127"/>
      <c r="C180" s="128" t="s">
        <v>198</v>
      </c>
      <c r="D180" s="128" t="s">
        <v>135</v>
      </c>
      <c r="E180" s="129" t="s">
        <v>199</v>
      </c>
      <c r="F180" s="130" t="s">
        <v>200</v>
      </c>
      <c r="G180" s="131" t="s">
        <v>138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139</v>
      </c>
      <c r="AT180" s="139" t="s">
        <v>135</v>
      </c>
      <c r="AU180" s="139" t="s">
        <v>140</v>
      </c>
      <c r="AY180" s="16" t="s">
        <v>132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140</v>
      </c>
      <c r="BK180" s="140">
        <f>ROUND(I180*H180,2)</f>
        <v>0</v>
      </c>
      <c r="BL180" s="16" t="s">
        <v>139</v>
      </c>
      <c r="BM180" s="139" t="s">
        <v>201</v>
      </c>
    </row>
    <row r="181" spans="2:65" s="12" customFormat="1">
      <c r="B181" s="141"/>
      <c r="D181" s="142" t="s">
        <v>142</v>
      </c>
      <c r="E181" s="143" t="s">
        <v>1</v>
      </c>
      <c r="F181" s="144" t="s">
        <v>202</v>
      </c>
      <c r="H181" s="145">
        <v>6.782</v>
      </c>
      <c r="I181" s="146"/>
      <c r="L181" s="141"/>
      <c r="M181" s="147"/>
      <c r="T181" s="148"/>
      <c r="AT181" s="143" t="s">
        <v>142</v>
      </c>
      <c r="AU181" s="143" t="s">
        <v>140</v>
      </c>
      <c r="AV181" s="12" t="s">
        <v>140</v>
      </c>
      <c r="AW181" s="12" t="s">
        <v>30</v>
      </c>
      <c r="AX181" s="12" t="s">
        <v>73</v>
      </c>
      <c r="AY181" s="143" t="s">
        <v>132</v>
      </c>
    </row>
    <row r="182" spans="2:65" s="12" customFormat="1">
      <c r="B182" s="141"/>
      <c r="D182" s="142" t="s">
        <v>142</v>
      </c>
      <c r="E182" s="143" t="s">
        <v>1</v>
      </c>
      <c r="F182" s="144" t="s">
        <v>203</v>
      </c>
      <c r="H182" s="145">
        <v>2.1</v>
      </c>
      <c r="I182" s="146"/>
      <c r="L182" s="141"/>
      <c r="M182" s="147"/>
      <c r="T182" s="148"/>
      <c r="AT182" s="143" t="s">
        <v>142</v>
      </c>
      <c r="AU182" s="143" t="s">
        <v>140</v>
      </c>
      <c r="AV182" s="12" t="s">
        <v>140</v>
      </c>
      <c r="AW182" s="12" t="s">
        <v>30</v>
      </c>
      <c r="AX182" s="12" t="s">
        <v>73</v>
      </c>
      <c r="AY182" s="143" t="s">
        <v>132</v>
      </c>
    </row>
    <row r="183" spans="2:65" s="13" customFormat="1">
      <c r="B183" s="149"/>
      <c r="D183" s="142" t="s">
        <v>142</v>
      </c>
      <c r="E183" s="150" t="s">
        <v>1</v>
      </c>
      <c r="F183" s="151" t="s">
        <v>153</v>
      </c>
      <c r="H183" s="152">
        <v>8.8819999999999997</v>
      </c>
      <c r="I183" s="153"/>
      <c r="L183" s="149"/>
      <c r="M183" s="154"/>
      <c r="T183" s="155"/>
      <c r="AT183" s="150" t="s">
        <v>142</v>
      </c>
      <c r="AU183" s="150" t="s">
        <v>140</v>
      </c>
      <c r="AV183" s="13" t="s">
        <v>139</v>
      </c>
      <c r="AW183" s="13" t="s">
        <v>30</v>
      </c>
      <c r="AX183" s="13" t="s">
        <v>81</v>
      </c>
      <c r="AY183" s="150" t="s">
        <v>132</v>
      </c>
    </row>
    <row r="184" spans="2:65" s="11" customFormat="1" ht="22.9" customHeight="1">
      <c r="B184" s="115"/>
      <c r="D184" s="116" t="s">
        <v>72</v>
      </c>
      <c r="E184" s="125" t="s">
        <v>204</v>
      </c>
      <c r="F184" s="125" t="s">
        <v>205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132</v>
      </c>
      <c r="BK184" s="124">
        <f>SUM(BK185:BK189)</f>
        <v>0</v>
      </c>
    </row>
    <row r="185" spans="2:65" s="1" customFormat="1" ht="33" customHeight="1">
      <c r="B185" s="127"/>
      <c r="C185" s="128" t="s">
        <v>206</v>
      </c>
      <c r="D185" s="128" t="s">
        <v>135</v>
      </c>
      <c r="E185" s="129" t="s">
        <v>207</v>
      </c>
      <c r="F185" s="130" t="s">
        <v>208</v>
      </c>
      <c r="G185" s="131" t="s">
        <v>209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139</v>
      </c>
      <c r="AT185" s="139" t="s">
        <v>135</v>
      </c>
      <c r="AU185" s="139" t="s">
        <v>140</v>
      </c>
      <c r="AY185" s="16" t="s">
        <v>132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140</v>
      </c>
      <c r="BK185" s="140">
        <f>ROUND(I185*H185,2)</f>
        <v>0</v>
      </c>
      <c r="BL185" s="16" t="s">
        <v>139</v>
      </c>
      <c r="BM185" s="139" t="s">
        <v>210</v>
      </c>
    </row>
    <row r="186" spans="2:65" s="1" customFormat="1" ht="33" customHeight="1">
      <c r="B186" s="127"/>
      <c r="C186" s="128" t="s">
        <v>211</v>
      </c>
      <c r="D186" s="128" t="s">
        <v>135</v>
      </c>
      <c r="E186" s="129" t="s">
        <v>212</v>
      </c>
      <c r="F186" s="130" t="s">
        <v>213</v>
      </c>
      <c r="G186" s="131" t="s">
        <v>209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139</v>
      </c>
      <c r="AT186" s="139" t="s">
        <v>135</v>
      </c>
      <c r="AU186" s="139" t="s">
        <v>140</v>
      </c>
      <c r="AY186" s="16" t="s">
        <v>132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140</v>
      </c>
      <c r="BK186" s="140">
        <f>ROUND(I186*H186,2)</f>
        <v>0</v>
      </c>
      <c r="BL186" s="16" t="s">
        <v>139</v>
      </c>
      <c r="BM186" s="139" t="s">
        <v>214</v>
      </c>
    </row>
    <row r="187" spans="2:65" s="1" customFormat="1" ht="24.2" customHeight="1">
      <c r="B187" s="127"/>
      <c r="C187" s="128" t="s">
        <v>8</v>
      </c>
      <c r="D187" s="128" t="s">
        <v>135</v>
      </c>
      <c r="E187" s="129" t="s">
        <v>215</v>
      </c>
      <c r="F187" s="130" t="s">
        <v>216</v>
      </c>
      <c r="G187" s="131" t="s">
        <v>209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139</v>
      </c>
      <c r="AT187" s="139" t="s">
        <v>135</v>
      </c>
      <c r="AU187" s="139" t="s">
        <v>140</v>
      </c>
      <c r="AY187" s="16" t="s">
        <v>132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140</v>
      </c>
      <c r="BK187" s="140">
        <f>ROUND(I187*H187,2)</f>
        <v>0</v>
      </c>
      <c r="BL187" s="16" t="s">
        <v>139</v>
      </c>
      <c r="BM187" s="139" t="s">
        <v>217</v>
      </c>
    </row>
    <row r="188" spans="2:65" s="1" customFormat="1" ht="24.2" customHeight="1">
      <c r="B188" s="127"/>
      <c r="C188" s="128" t="s">
        <v>182</v>
      </c>
      <c r="D188" s="128" t="s">
        <v>135</v>
      </c>
      <c r="E188" s="129" t="s">
        <v>218</v>
      </c>
      <c r="F188" s="130" t="s">
        <v>219</v>
      </c>
      <c r="G188" s="131" t="s">
        <v>209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139</v>
      </c>
      <c r="AT188" s="139" t="s">
        <v>135</v>
      </c>
      <c r="AU188" s="139" t="s">
        <v>140</v>
      </c>
      <c r="AY188" s="16" t="s">
        <v>132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140</v>
      </c>
      <c r="BK188" s="140">
        <f>ROUND(I188*H188,2)</f>
        <v>0</v>
      </c>
      <c r="BL188" s="16" t="s">
        <v>139</v>
      </c>
      <c r="BM188" s="139" t="s">
        <v>220</v>
      </c>
    </row>
    <row r="189" spans="2:65" s="1" customFormat="1" ht="33" customHeight="1">
      <c r="B189" s="127"/>
      <c r="C189" s="128" t="s">
        <v>221</v>
      </c>
      <c r="D189" s="128" t="s">
        <v>135</v>
      </c>
      <c r="E189" s="129" t="s">
        <v>222</v>
      </c>
      <c r="F189" s="130" t="s">
        <v>223</v>
      </c>
      <c r="G189" s="131" t="s">
        <v>209</v>
      </c>
      <c r="H189" s="132">
        <v>2.7989999999999999</v>
      </c>
      <c r="I189" s="133"/>
      <c r="J189" s="134">
        <f>ROUND(I189*H189,2)</f>
        <v>0</v>
      </c>
      <c r="K189" s="130" t="s">
        <v>148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139</v>
      </c>
      <c r="AT189" s="139" t="s">
        <v>135</v>
      </c>
      <c r="AU189" s="139" t="s">
        <v>140</v>
      </c>
      <c r="AY189" s="16" t="s">
        <v>132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140</v>
      </c>
      <c r="BK189" s="140">
        <f>ROUND(I189*H189,2)</f>
        <v>0</v>
      </c>
      <c r="BL189" s="16" t="s">
        <v>139</v>
      </c>
      <c r="BM189" s="139" t="s">
        <v>224</v>
      </c>
    </row>
    <row r="190" spans="2:65" s="11" customFormat="1" ht="22.9" customHeight="1">
      <c r="B190" s="115"/>
      <c r="D190" s="116" t="s">
        <v>72</v>
      </c>
      <c r="E190" s="125" t="s">
        <v>225</v>
      </c>
      <c r="F190" s="125" t="s">
        <v>226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132</v>
      </c>
      <c r="BK190" s="124">
        <f>BK191</f>
        <v>0</v>
      </c>
    </row>
    <row r="191" spans="2:65" s="1" customFormat="1" ht="16.5" customHeight="1">
      <c r="B191" s="127"/>
      <c r="C191" s="128" t="s">
        <v>227</v>
      </c>
      <c r="D191" s="128" t="s">
        <v>135</v>
      </c>
      <c r="E191" s="129" t="s">
        <v>228</v>
      </c>
      <c r="F191" s="130" t="s">
        <v>229</v>
      </c>
      <c r="G191" s="131" t="s">
        <v>209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139</v>
      </c>
      <c r="AT191" s="139" t="s">
        <v>135</v>
      </c>
      <c r="AU191" s="139" t="s">
        <v>140</v>
      </c>
      <c r="AY191" s="16" t="s">
        <v>132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140</v>
      </c>
      <c r="BK191" s="140">
        <f>ROUND(I191*H191,2)</f>
        <v>0</v>
      </c>
      <c r="BL191" s="16" t="s">
        <v>139</v>
      </c>
      <c r="BM191" s="139" t="s">
        <v>230</v>
      </c>
    </row>
    <row r="192" spans="2:65" s="11" customFormat="1" ht="25.9" customHeight="1">
      <c r="B192" s="115"/>
      <c r="D192" s="116" t="s">
        <v>72</v>
      </c>
      <c r="E192" s="117" t="s">
        <v>231</v>
      </c>
      <c r="F192" s="117" t="s">
        <v>232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2.2216890500000002</v>
      </c>
      <c r="T192" s="122">
        <f>T193+T201+T212+T224+T244+T247+T285+T288+T317+T343+T352+T357+T384+T390+T404</f>
        <v>0.41503024999999999</v>
      </c>
      <c r="AR192" s="116" t="s">
        <v>140</v>
      </c>
      <c r="AT192" s="123" t="s">
        <v>72</v>
      </c>
      <c r="AU192" s="123" t="s">
        <v>73</v>
      </c>
      <c r="AY192" s="116" t="s">
        <v>132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233</v>
      </c>
      <c r="F193" s="125" t="s">
        <v>234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140</v>
      </c>
      <c r="AT193" s="123" t="s">
        <v>72</v>
      </c>
      <c r="AU193" s="123" t="s">
        <v>81</v>
      </c>
      <c r="AY193" s="116" t="s">
        <v>132</v>
      </c>
      <c r="BK193" s="124">
        <f>SUM(BK194:BK200)</f>
        <v>0</v>
      </c>
    </row>
    <row r="194" spans="2:65" s="1" customFormat="1" ht="16.5" customHeight="1">
      <c r="B194" s="127"/>
      <c r="C194" s="128" t="s">
        <v>235</v>
      </c>
      <c r="D194" s="128" t="s">
        <v>135</v>
      </c>
      <c r="E194" s="129" t="s">
        <v>236</v>
      </c>
      <c r="F194" s="130" t="s">
        <v>237</v>
      </c>
      <c r="G194" s="131" t="s">
        <v>238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182</v>
      </c>
      <c r="AT194" s="139" t="s">
        <v>135</v>
      </c>
      <c r="AU194" s="139" t="s">
        <v>140</v>
      </c>
      <c r="AY194" s="16" t="s">
        <v>132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140</v>
      </c>
      <c r="BK194" s="140">
        <f t="shared" ref="BK194:BK200" si="9">ROUND(I194*H194,2)</f>
        <v>0</v>
      </c>
      <c r="BL194" s="16" t="s">
        <v>182</v>
      </c>
      <c r="BM194" s="139" t="s">
        <v>239</v>
      </c>
    </row>
    <row r="195" spans="2:65" s="1" customFormat="1" ht="16.5" customHeight="1">
      <c r="B195" s="127"/>
      <c r="C195" s="128" t="s">
        <v>240</v>
      </c>
      <c r="D195" s="128" t="s">
        <v>135</v>
      </c>
      <c r="E195" s="129" t="s">
        <v>241</v>
      </c>
      <c r="F195" s="130" t="s">
        <v>242</v>
      </c>
      <c r="G195" s="131" t="s">
        <v>238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182</v>
      </c>
      <c r="AT195" s="139" t="s">
        <v>135</v>
      </c>
      <c r="AU195" s="139" t="s">
        <v>140</v>
      </c>
      <c r="AY195" s="16" t="s">
        <v>132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140</v>
      </c>
      <c r="BK195" s="140">
        <f t="shared" si="9"/>
        <v>0</v>
      </c>
      <c r="BL195" s="16" t="s">
        <v>182</v>
      </c>
      <c r="BM195" s="139" t="s">
        <v>243</v>
      </c>
    </row>
    <row r="196" spans="2:65" s="1" customFormat="1" ht="16.5" customHeight="1">
      <c r="B196" s="127"/>
      <c r="C196" s="128" t="s">
        <v>7</v>
      </c>
      <c r="D196" s="128" t="s">
        <v>135</v>
      </c>
      <c r="E196" s="129" t="s">
        <v>244</v>
      </c>
      <c r="F196" s="130" t="s">
        <v>245</v>
      </c>
      <c r="G196" s="131" t="s">
        <v>238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182</v>
      </c>
      <c r="AT196" s="139" t="s">
        <v>135</v>
      </c>
      <c r="AU196" s="139" t="s">
        <v>140</v>
      </c>
      <c r="AY196" s="16" t="s">
        <v>132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140</v>
      </c>
      <c r="BK196" s="140">
        <f t="shared" si="9"/>
        <v>0</v>
      </c>
      <c r="BL196" s="16" t="s">
        <v>182</v>
      </c>
      <c r="BM196" s="139" t="s">
        <v>246</v>
      </c>
    </row>
    <row r="197" spans="2:65" s="1" customFormat="1" ht="16.5" customHeight="1">
      <c r="B197" s="127"/>
      <c r="C197" s="128" t="s">
        <v>247</v>
      </c>
      <c r="D197" s="128" t="s">
        <v>135</v>
      </c>
      <c r="E197" s="129" t="s">
        <v>248</v>
      </c>
      <c r="F197" s="130" t="s">
        <v>249</v>
      </c>
      <c r="G197" s="131" t="s">
        <v>238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182</v>
      </c>
      <c r="AT197" s="139" t="s">
        <v>135</v>
      </c>
      <c r="AU197" s="139" t="s">
        <v>140</v>
      </c>
      <c r="AY197" s="16" t="s">
        <v>132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140</v>
      </c>
      <c r="BK197" s="140">
        <f t="shared" si="9"/>
        <v>0</v>
      </c>
      <c r="BL197" s="16" t="s">
        <v>182</v>
      </c>
      <c r="BM197" s="139" t="s">
        <v>250</v>
      </c>
    </row>
    <row r="198" spans="2:65" s="1" customFormat="1" ht="16.5" customHeight="1">
      <c r="B198" s="127"/>
      <c r="C198" s="128" t="s">
        <v>251</v>
      </c>
      <c r="D198" s="128" t="s">
        <v>135</v>
      </c>
      <c r="E198" s="129" t="s">
        <v>252</v>
      </c>
      <c r="F198" s="130" t="s">
        <v>253</v>
      </c>
      <c r="G198" s="131" t="s">
        <v>171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182</v>
      </c>
      <c r="AT198" s="139" t="s">
        <v>135</v>
      </c>
      <c r="AU198" s="139" t="s">
        <v>140</v>
      </c>
      <c r="AY198" s="16" t="s">
        <v>132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140</v>
      </c>
      <c r="BK198" s="140">
        <f t="shared" si="9"/>
        <v>0</v>
      </c>
      <c r="BL198" s="16" t="s">
        <v>182</v>
      </c>
      <c r="BM198" s="139" t="s">
        <v>254</v>
      </c>
    </row>
    <row r="199" spans="2:65" s="1" customFormat="1" ht="21.75" customHeight="1">
      <c r="B199" s="127"/>
      <c r="C199" s="128" t="s">
        <v>255</v>
      </c>
      <c r="D199" s="128" t="s">
        <v>135</v>
      </c>
      <c r="E199" s="129" t="s">
        <v>256</v>
      </c>
      <c r="F199" s="130" t="s">
        <v>257</v>
      </c>
      <c r="G199" s="131" t="s">
        <v>238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182</v>
      </c>
      <c r="AT199" s="139" t="s">
        <v>135</v>
      </c>
      <c r="AU199" s="139" t="s">
        <v>140</v>
      </c>
      <c r="AY199" s="16" t="s">
        <v>132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140</v>
      </c>
      <c r="BK199" s="140">
        <f t="shared" si="9"/>
        <v>0</v>
      </c>
      <c r="BL199" s="16" t="s">
        <v>182</v>
      </c>
      <c r="BM199" s="139" t="s">
        <v>258</v>
      </c>
    </row>
    <row r="200" spans="2:65" s="1" customFormat="1" ht="24.2" customHeight="1">
      <c r="B200" s="127"/>
      <c r="C200" s="128" t="s">
        <v>259</v>
      </c>
      <c r="D200" s="128" t="s">
        <v>135</v>
      </c>
      <c r="E200" s="129" t="s">
        <v>260</v>
      </c>
      <c r="F200" s="130" t="s">
        <v>261</v>
      </c>
      <c r="G200" s="131" t="s">
        <v>209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182</v>
      </c>
      <c r="AT200" s="139" t="s">
        <v>135</v>
      </c>
      <c r="AU200" s="139" t="s">
        <v>140</v>
      </c>
      <c r="AY200" s="16" t="s">
        <v>132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140</v>
      </c>
      <c r="BK200" s="140">
        <f t="shared" si="9"/>
        <v>0</v>
      </c>
      <c r="BL200" s="16" t="s">
        <v>182</v>
      </c>
      <c r="BM200" s="139" t="s">
        <v>262</v>
      </c>
    </row>
    <row r="201" spans="2:65" s="11" customFormat="1" ht="22.9" customHeight="1">
      <c r="B201" s="115"/>
      <c r="D201" s="116" t="s">
        <v>72</v>
      </c>
      <c r="E201" s="125" t="s">
        <v>263</v>
      </c>
      <c r="F201" s="125" t="s">
        <v>264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140</v>
      </c>
      <c r="AT201" s="123" t="s">
        <v>72</v>
      </c>
      <c r="AU201" s="123" t="s">
        <v>81</v>
      </c>
      <c r="AY201" s="116" t="s">
        <v>132</v>
      </c>
      <c r="BK201" s="124">
        <f>SUM(BK202:BK211)</f>
        <v>0</v>
      </c>
    </row>
    <row r="202" spans="2:65" s="1" customFormat="1" ht="16.5" customHeight="1">
      <c r="B202" s="127"/>
      <c r="C202" s="128" t="s">
        <v>265</v>
      </c>
      <c r="D202" s="128" t="s">
        <v>135</v>
      </c>
      <c r="E202" s="129" t="s">
        <v>266</v>
      </c>
      <c r="F202" s="130" t="s">
        <v>267</v>
      </c>
      <c r="G202" s="131" t="s">
        <v>238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182</v>
      </c>
      <c r="AT202" s="139" t="s">
        <v>135</v>
      </c>
      <c r="AU202" s="139" t="s">
        <v>140</v>
      </c>
      <c r="AY202" s="16" t="s">
        <v>132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140</v>
      </c>
      <c r="BK202" s="140">
        <f t="shared" ref="BK202:BK211" si="19">ROUND(I202*H202,2)</f>
        <v>0</v>
      </c>
      <c r="BL202" s="16" t="s">
        <v>182</v>
      </c>
      <c r="BM202" s="139" t="s">
        <v>268</v>
      </c>
    </row>
    <row r="203" spans="2:65" s="1" customFormat="1" ht="24.2" customHeight="1">
      <c r="B203" s="127"/>
      <c r="C203" s="128" t="s">
        <v>269</v>
      </c>
      <c r="D203" s="128" t="s">
        <v>135</v>
      </c>
      <c r="E203" s="129" t="s">
        <v>270</v>
      </c>
      <c r="F203" s="130" t="s">
        <v>271</v>
      </c>
      <c r="G203" s="131" t="s">
        <v>238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182</v>
      </c>
      <c r="AT203" s="139" t="s">
        <v>135</v>
      </c>
      <c r="AU203" s="139" t="s">
        <v>140</v>
      </c>
      <c r="AY203" s="16" t="s">
        <v>132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140</v>
      </c>
      <c r="BK203" s="140">
        <f t="shared" si="19"/>
        <v>0</v>
      </c>
      <c r="BL203" s="16" t="s">
        <v>182</v>
      </c>
      <c r="BM203" s="139" t="s">
        <v>272</v>
      </c>
    </row>
    <row r="204" spans="2:65" s="1" customFormat="1" ht="24.2" customHeight="1">
      <c r="B204" s="127"/>
      <c r="C204" s="162" t="s">
        <v>273</v>
      </c>
      <c r="D204" s="162" t="s">
        <v>174</v>
      </c>
      <c r="E204" s="163" t="s">
        <v>274</v>
      </c>
      <c r="F204" s="164" t="s">
        <v>275</v>
      </c>
      <c r="G204" s="165" t="s">
        <v>238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276</v>
      </c>
      <c r="AT204" s="139" t="s">
        <v>174</v>
      </c>
      <c r="AU204" s="139" t="s">
        <v>140</v>
      </c>
      <c r="AY204" s="16" t="s">
        <v>132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140</v>
      </c>
      <c r="BK204" s="140">
        <f t="shared" si="19"/>
        <v>0</v>
      </c>
      <c r="BL204" s="16" t="s">
        <v>182</v>
      </c>
      <c r="BM204" s="139" t="s">
        <v>277</v>
      </c>
    </row>
    <row r="205" spans="2:65" s="1" customFormat="1" ht="24.2" customHeight="1">
      <c r="B205" s="127"/>
      <c r="C205" s="162" t="s">
        <v>278</v>
      </c>
      <c r="D205" s="162" t="s">
        <v>174</v>
      </c>
      <c r="E205" s="163" t="s">
        <v>279</v>
      </c>
      <c r="F205" s="164" t="s">
        <v>280</v>
      </c>
      <c r="G205" s="165" t="s">
        <v>238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276</v>
      </c>
      <c r="AT205" s="139" t="s">
        <v>174</v>
      </c>
      <c r="AU205" s="139" t="s">
        <v>140</v>
      </c>
      <c r="AY205" s="16" t="s">
        <v>132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140</v>
      </c>
      <c r="BK205" s="140">
        <f t="shared" si="19"/>
        <v>0</v>
      </c>
      <c r="BL205" s="16" t="s">
        <v>182</v>
      </c>
      <c r="BM205" s="139" t="s">
        <v>281</v>
      </c>
    </row>
    <row r="206" spans="2:65" s="1" customFormat="1" ht="24.2" customHeight="1">
      <c r="B206" s="127"/>
      <c r="C206" s="162" t="s">
        <v>282</v>
      </c>
      <c r="D206" s="162" t="s">
        <v>174</v>
      </c>
      <c r="E206" s="163" t="s">
        <v>283</v>
      </c>
      <c r="F206" s="164" t="s">
        <v>284</v>
      </c>
      <c r="G206" s="165" t="s">
        <v>238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276</v>
      </c>
      <c r="AT206" s="139" t="s">
        <v>174</v>
      </c>
      <c r="AU206" s="139" t="s">
        <v>140</v>
      </c>
      <c r="AY206" s="16" t="s">
        <v>132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140</v>
      </c>
      <c r="BK206" s="140">
        <f t="shared" si="19"/>
        <v>0</v>
      </c>
      <c r="BL206" s="16" t="s">
        <v>182</v>
      </c>
      <c r="BM206" s="139" t="s">
        <v>285</v>
      </c>
    </row>
    <row r="207" spans="2:65" s="1" customFormat="1" ht="24.2" customHeight="1">
      <c r="B207" s="127"/>
      <c r="C207" s="128" t="s">
        <v>286</v>
      </c>
      <c r="D207" s="128" t="s">
        <v>135</v>
      </c>
      <c r="E207" s="129" t="s">
        <v>287</v>
      </c>
      <c r="F207" s="130" t="s">
        <v>288</v>
      </c>
      <c r="G207" s="131" t="s">
        <v>289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182</v>
      </c>
      <c r="AT207" s="139" t="s">
        <v>135</v>
      </c>
      <c r="AU207" s="139" t="s">
        <v>140</v>
      </c>
      <c r="AY207" s="16" t="s">
        <v>132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140</v>
      </c>
      <c r="BK207" s="140">
        <f t="shared" si="19"/>
        <v>0</v>
      </c>
      <c r="BL207" s="16" t="s">
        <v>182</v>
      </c>
      <c r="BM207" s="139" t="s">
        <v>290</v>
      </c>
    </row>
    <row r="208" spans="2:65" s="1" customFormat="1" ht="24.2" customHeight="1">
      <c r="B208" s="127"/>
      <c r="C208" s="128" t="s">
        <v>276</v>
      </c>
      <c r="D208" s="128" t="s">
        <v>135</v>
      </c>
      <c r="E208" s="129" t="s">
        <v>291</v>
      </c>
      <c r="F208" s="130" t="s">
        <v>292</v>
      </c>
      <c r="G208" s="131" t="s">
        <v>289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182</v>
      </c>
      <c r="AT208" s="139" t="s">
        <v>135</v>
      </c>
      <c r="AU208" s="139" t="s">
        <v>140</v>
      </c>
      <c r="AY208" s="16" t="s">
        <v>132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140</v>
      </c>
      <c r="BK208" s="140">
        <f t="shared" si="19"/>
        <v>0</v>
      </c>
      <c r="BL208" s="16" t="s">
        <v>182</v>
      </c>
      <c r="BM208" s="139" t="s">
        <v>293</v>
      </c>
    </row>
    <row r="209" spans="2:65" s="1" customFormat="1" ht="24.2" customHeight="1">
      <c r="B209" s="127"/>
      <c r="C209" s="128" t="s">
        <v>294</v>
      </c>
      <c r="D209" s="128" t="s">
        <v>135</v>
      </c>
      <c r="E209" s="129" t="s">
        <v>295</v>
      </c>
      <c r="F209" s="130" t="s">
        <v>296</v>
      </c>
      <c r="G209" s="131" t="s">
        <v>238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182</v>
      </c>
      <c r="AT209" s="139" t="s">
        <v>135</v>
      </c>
      <c r="AU209" s="139" t="s">
        <v>140</v>
      </c>
      <c r="AY209" s="16" t="s">
        <v>132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140</v>
      </c>
      <c r="BK209" s="140">
        <f t="shared" si="19"/>
        <v>0</v>
      </c>
      <c r="BL209" s="16" t="s">
        <v>182</v>
      </c>
      <c r="BM209" s="139" t="s">
        <v>297</v>
      </c>
    </row>
    <row r="210" spans="2:65" s="1" customFormat="1" ht="21.75" customHeight="1">
      <c r="B210" s="127"/>
      <c r="C210" s="128" t="s">
        <v>298</v>
      </c>
      <c r="D210" s="128" t="s">
        <v>135</v>
      </c>
      <c r="E210" s="129" t="s">
        <v>299</v>
      </c>
      <c r="F210" s="130" t="s">
        <v>300</v>
      </c>
      <c r="G210" s="131" t="s">
        <v>238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182</v>
      </c>
      <c r="AT210" s="139" t="s">
        <v>135</v>
      </c>
      <c r="AU210" s="139" t="s">
        <v>140</v>
      </c>
      <c r="AY210" s="16" t="s">
        <v>132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140</v>
      </c>
      <c r="BK210" s="140">
        <f t="shared" si="19"/>
        <v>0</v>
      </c>
      <c r="BL210" s="16" t="s">
        <v>182</v>
      </c>
      <c r="BM210" s="139" t="s">
        <v>301</v>
      </c>
    </row>
    <row r="211" spans="2:65" s="1" customFormat="1" ht="24.2" customHeight="1">
      <c r="B211" s="127"/>
      <c r="C211" s="128" t="s">
        <v>302</v>
      </c>
      <c r="D211" s="128" t="s">
        <v>135</v>
      </c>
      <c r="E211" s="129" t="s">
        <v>303</v>
      </c>
      <c r="F211" s="130" t="s">
        <v>304</v>
      </c>
      <c r="G211" s="131" t="s">
        <v>209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182</v>
      </c>
      <c r="AT211" s="139" t="s">
        <v>135</v>
      </c>
      <c r="AU211" s="139" t="s">
        <v>140</v>
      </c>
      <c r="AY211" s="16" t="s">
        <v>132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140</v>
      </c>
      <c r="BK211" s="140">
        <f t="shared" si="19"/>
        <v>0</v>
      </c>
      <c r="BL211" s="16" t="s">
        <v>182</v>
      </c>
      <c r="BM211" s="139" t="s">
        <v>305</v>
      </c>
    </row>
    <row r="212" spans="2:65" s="11" customFormat="1" ht="22.9" customHeight="1">
      <c r="B212" s="115"/>
      <c r="D212" s="116" t="s">
        <v>72</v>
      </c>
      <c r="E212" s="125" t="s">
        <v>306</v>
      </c>
      <c r="F212" s="125" t="s">
        <v>307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140</v>
      </c>
      <c r="AT212" s="123" t="s">
        <v>72</v>
      </c>
      <c r="AU212" s="123" t="s">
        <v>81</v>
      </c>
      <c r="AY212" s="116" t="s">
        <v>132</v>
      </c>
      <c r="BK212" s="124">
        <f>SUM(BK213:BK223)</f>
        <v>0</v>
      </c>
    </row>
    <row r="213" spans="2:65" s="1" customFormat="1" ht="24.2" customHeight="1">
      <c r="B213" s="127"/>
      <c r="C213" s="128" t="s">
        <v>308</v>
      </c>
      <c r="D213" s="128" t="s">
        <v>135</v>
      </c>
      <c r="E213" s="129" t="s">
        <v>309</v>
      </c>
      <c r="F213" s="130" t="s">
        <v>310</v>
      </c>
      <c r="G213" s="131" t="s">
        <v>238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182</v>
      </c>
      <c r="AT213" s="139" t="s">
        <v>135</v>
      </c>
      <c r="AU213" s="139" t="s">
        <v>140</v>
      </c>
      <c r="AY213" s="16" t="s">
        <v>132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140</v>
      </c>
      <c r="BK213" s="140">
        <f>ROUND(I213*H213,2)</f>
        <v>0</v>
      </c>
      <c r="BL213" s="16" t="s">
        <v>182</v>
      </c>
      <c r="BM213" s="139" t="s">
        <v>311</v>
      </c>
    </row>
    <row r="214" spans="2:65" s="1" customFormat="1" ht="24.2" customHeight="1">
      <c r="B214" s="127"/>
      <c r="C214" s="128" t="s">
        <v>312</v>
      </c>
      <c r="D214" s="128" t="s">
        <v>135</v>
      </c>
      <c r="E214" s="129" t="s">
        <v>313</v>
      </c>
      <c r="F214" s="130" t="s">
        <v>314</v>
      </c>
      <c r="G214" s="131" t="s">
        <v>238</v>
      </c>
      <c r="H214" s="132">
        <v>1</v>
      </c>
      <c r="I214" s="133"/>
      <c r="J214" s="134">
        <f>ROUND(I214*H214,2)</f>
        <v>0</v>
      </c>
      <c r="K214" s="130" t="s">
        <v>148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182</v>
      </c>
      <c r="AT214" s="139" t="s">
        <v>135</v>
      </c>
      <c r="AU214" s="139" t="s">
        <v>140</v>
      </c>
      <c r="AY214" s="16" t="s">
        <v>132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140</v>
      </c>
      <c r="BK214" s="140">
        <f>ROUND(I214*H214,2)</f>
        <v>0</v>
      </c>
      <c r="BL214" s="16" t="s">
        <v>182</v>
      </c>
      <c r="BM214" s="139" t="s">
        <v>315</v>
      </c>
    </row>
    <row r="215" spans="2:65" s="14" customFormat="1">
      <c r="B215" s="156"/>
      <c r="D215" s="142" t="s">
        <v>142</v>
      </c>
      <c r="E215" s="157" t="s">
        <v>1</v>
      </c>
      <c r="F215" s="158" t="s">
        <v>316</v>
      </c>
      <c r="H215" s="157" t="s">
        <v>1</v>
      </c>
      <c r="I215" s="159"/>
      <c r="L215" s="156"/>
      <c r="M215" s="160"/>
      <c r="T215" s="161"/>
      <c r="AT215" s="157" t="s">
        <v>142</v>
      </c>
      <c r="AU215" s="157" t="s">
        <v>140</v>
      </c>
      <c r="AV215" s="14" t="s">
        <v>81</v>
      </c>
      <c r="AW215" s="14" t="s">
        <v>30</v>
      </c>
      <c r="AX215" s="14" t="s">
        <v>73</v>
      </c>
      <c r="AY215" s="157" t="s">
        <v>132</v>
      </c>
    </row>
    <row r="216" spans="2:65" s="12" customFormat="1">
      <c r="B216" s="141"/>
      <c r="D216" s="142" t="s">
        <v>142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142</v>
      </c>
      <c r="AU216" s="143" t="s">
        <v>140</v>
      </c>
      <c r="AV216" s="12" t="s">
        <v>140</v>
      </c>
      <c r="AW216" s="12" t="s">
        <v>30</v>
      </c>
      <c r="AX216" s="12" t="s">
        <v>81</v>
      </c>
      <c r="AY216" s="143" t="s">
        <v>132</v>
      </c>
    </row>
    <row r="217" spans="2:65" s="1" customFormat="1" ht="24.2" customHeight="1">
      <c r="B217" s="127"/>
      <c r="C217" s="128" t="s">
        <v>317</v>
      </c>
      <c r="D217" s="128" t="s">
        <v>135</v>
      </c>
      <c r="E217" s="129" t="s">
        <v>318</v>
      </c>
      <c r="F217" s="130" t="s">
        <v>319</v>
      </c>
      <c r="G217" s="131" t="s">
        <v>238</v>
      </c>
      <c r="H217" s="132">
        <v>3</v>
      </c>
      <c r="I217" s="133"/>
      <c r="J217" s="134">
        <f t="shared" ref="J217:J223" si="20">ROUND(I217*H217,2)</f>
        <v>0</v>
      </c>
      <c r="K217" s="130" t="s">
        <v>148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182</v>
      </c>
      <c r="AT217" s="139" t="s">
        <v>135</v>
      </c>
      <c r="AU217" s="139" t="s">
        <v>140</v>
      </c>
      <c r="AY217" s="16" t="s">
        <v>132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140</v>
      </c>
      <c r="BK217" s="140">
        <f t="shared" ref="BK217:BK223" si="29">ROUND(I217*H217,2)</f>
        <v>0</v>
      </c>
      <c r="BL217" s="16" t="s">
        <v>182</v>
      </c>
      <c r="BM217" s="139" t="s">
        <v>320</v>
      </c>
    </row>
    <row r="218" spans="2:65" s="1" customFormat="1" ht="24.2" customHeight="1">
      <c r="B218" s="127"/>
      <c r="C218" s="128" t="s">
        <v>321</v>
      </c>
      <c r="D218" s="128" t="s">
        <v>135</v>
      </c>
      <c r="E218" s="129" t="s">
        <v>322</v>
      </c>
      <c r="F218" s="130" t="s">
        <v>323</v>
      </c>
      <c r="G218" s="131" t="s">
        <v>289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182</v>
      </c>
      <c r="AT218" s="139" t="s">
        <v>135</v>
      </c>
      <c r="AU218" s="139" t="s">
        <v>140</v>
      </c>
      <c r="AY218" s="16" t="s">
        <v>132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140</v>
      </c>
      <c r="BK218" s="140">
        <f t="shared" si="29"/>
        <v>0</v>
      </c>
      <c r="BL218" s="16" t="s">
        <v>182</v>
      </c>
      <c r="BM218" s="139" t="s">
        <v>324</v>
      </c>
    </row>
    <row r="219" spans="2:65" s="1" customFormat="1" ht="16.5" customHeight="1">
      <c r="B219" s="127"/>
      <c r="C219" s="128" t="s">
        <v>325</v>
      </c>
      <c r="D219" s="128" t="s">
        <v>135</v>
      </c>
      <c r="E219" s="129" t="s">
        <v>326</v>
      </c>
      <c r="F219" s="130" t="s">
        <v>327</v>
      </c>
      <c r="G219" s="131" t="s">
        <v>171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182</v>
      </c>
      <c r="AT219" s="139" t="s">
        <v>135</v>
      </c>
      <c r="AU219" s="139" t="s">
        <v>140</v>
      </c>
      <c r="AY219" s="16" t="s">
        <v>132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140</v>
      </c>
      <c r="BK219" s="140">
        <f t="shared" si="29"/>
        <v>0</v>
      </c>
      <c r="BL219" s="16" t="s">
        <v>182</v>
      </c>
      <c r="BM219" s="139" t="s">
        <v>328</v>
      </c>
    </row>
    <row r="220" spans="2:65" s="1" customFormat="1" ht="16.5" customHeight="1">
      <c r="B220" s="127"/>
      <c r="C220" s="128" t="s">
        <v>329</v>
      </c>
      <c r="D220" s="128" t="s">
        <v>135</v>
      </c>
      <c r="E220" s="129" t="s">
        <v>330</v>
      </c>
      <c r="F220" s="130" t="s">
        <v>331</v>
      </c>
      <c r="G220" s="131" t="s">
        <v>238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182</v>
      </c>
      <c r="AT220" s="139" t="s">
        <v>135</v>
      </c>
      <c r="AU220" s="139" t="s">
        <v>140</v>
      </c>
      <c r="AY220" s="16" t="s">
        <v>132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140</v>
      </c>
      <c r="BK220" s="140">
        <f t="shared" si="29"/>
        <v>0</v>
      </c>
      <c r="BL220" s="16" t="s">
        <v>182</v>
      </c>
      <c r="BM220" s="139" t="s">
        <v>332</v>
      </c>
    </row>
    <row r="221" spans="2:65" s="1" customFormat="1" ht="16.5" customHeight="1">
      <c r="B221" s="127"/>
      <c r="C221" s="128" t="s">
        <v>333</v>
      </c>
      <c r="D221" s="128" t="s">
        <v>135</v>
      </c>
      <c r="E221" s="129" t="s">
        <v>334</v>
      </c>
      <c r="F221" s="130" t="s">
        <v>335</v>
      </c>
      <c r="G221" s="131" t="s">
        <v>171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182</v>
      </c>
      <c r="AT221" s="139" t="s">
        <v>135</v>
      </c>
      <c r="AU221" s="139" t="s">
        <v>140</v>
      </c>
      <c r="AY221" s="16" t="s">
        <v>132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140</v>
      </c>
      <c r="BK221" s="140">
        <f t="shared" si="29"/>
        <v>0</v>
      </c>
      <c r="BL221" s="16" t="s">
        <v>182</v>
      </c>
      <c r="BM221" s="139" t="s">
        <v>336</v>
      </c>
    </row>
    <row r="222" spans="2:65" s="1" customFormat="1" ht="37.9" customHeight="1">
      <c r="B222" s="127"/>
      <c r="C222" s="128" t="s">
        <v>337</v>
      </c>
      <c r="D222" s="128" t="s">
        <v>135</v>
      </c>
      <c r="E222" s="129" t="s">
        <v>338</v>
      </c>
      <c r="F222" s="130" t="s">
        <v>339</v>
      </c>
      <c r="G222" s="131" t="s">
        <v>340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182</v>
      </c>
      <c r="AT222" s="139" t="s">
        <v>135</v>
      </c>
      <c r="AU222" s="139" t="s">
        <v>140</v>
      </c>
      <c r="AY222" s="16" t="s">
        <v>132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140</v>
      </c>
      <c r="BK222" s="140">
        <f t="shared" si="29"/>
        <v>0</v>
      </c>
      <c r="BL222" s="16" t="s">
        <v>182</v>
      </c>
      <c r="BM222" s="139" t="s">
        <v>341</v>
      </c>
    </row>
    <row r="223" spans="2:65" s="1" customFormat="1" ht="24.2" customHeight="1">
      <c r="B223" s="127"/>
      <c r="C223" s="128" t="s">
        <v>342</v>
      </c>
      <c r="D223" s="128" t="s">
        <v>135</v>
      </c>
      <c r="E223" s="129" t="s">
        <v>343</v>
      </c>
      <c r="F223" s="130" t="s">
        <v>344</v>
      </c>
      <c r="G223" s="131" t="s">
        <v>209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182</v>
      </c>
      <c r="AT223" s="139" t="s">
        <v>135</v>
      </c>
      <c r="AU223" s="139" t="s">
        <v>140</v>
      </c>
      <c r="AY223" s="16" t="s">
        <v>132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140</v>
      </c>
      <c r="BK223" s="140">
        <f t="shared" si="29"/>
        <v>0</v>
      </c>
      <c r="BL223" s="16" t="s">
        <v>182</v>
      </c>
      <c r="BM223" s="139" t="s">
        <v>345</v>
      </c>
    </row>
    <row r="224" spans="2:65" s="11" customFormat="1" ht="22.9" customHeight="1">
      <c r="B224" s="115"/>
      <c r="D224" s="116" t="s">
        <v>72</v>
      </c>
      <c r="E224" s="125" t="s">
        <v>346</v>
      </c>
      <c r="F224" s="125" t="s">
        <v>347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140</v>
      </c>
      <c r="AT224" s="123" t="s">
        <v>72</v>
      </c>
      <c r="AU224" s="123" t="s">
        <v>81</v>
      </c>
      <c r="AY224" s="116" t="s">
        <v>132</v>
      </c>
      <c r="BK224" s="124">
        <f>SUM(BK225:BK243)</f>
        <v>0</v>
      </c>
    </row>
    <row r="225" spans="2:65" s="1" customFormat="1" ht="16.5" customHeight="1">
      <c r="B225" s="127"/>
      <c r="C225" s="128" t="s">
        <v>348</v>
      </c>
      <c r="D225" s="128" t="s">
        <v>135</v>
      </c>
      <c r="E225" s="129" t="s">
        <v>349</v>
      </c>
      <c r="F225" s="130" t="s">
        <v>350</v>
      </c>
      <c r="G225" s="131" t="s">
        <v>289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182</v>
      </c>
      <c r="AT225" s="139" t="s">
        <v>135</v>
      </c>
      <c r="AU225" s="139" t="s">
        <v>140</v>
      </c>
      <c r="AY225" s="16" t="s">
        <v>132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140</v>
      </c>
      <c r="BK225" s="140">
        <f t="shared" ref="BK225:BK243" si="39">ROUND(I225*H225,2)</f>
        <v>0</v>
      </c>
      <c r="BL225" s="16" t="s">
        <v>182</v>
      </c>
      <c r="BM225" s="139" t="s">
        <v>351</v>
      </c>
    </row>
    <row r="226" spans="2:65" s="1" customFormat="1" ht="24.2" customHeight="1">
      <c r="B226" s="127"/>
      <c r="C226" s="128" t="s">
        <v>352</v>
      </c>
      <c r="D226" s="128" t="s">
        <v>135</v>
      </c>
      <c r="E226" s="129" t="s">
        <v>353</v>
      </c>
      <c r="F226" s="130" t="s">
        <v>354</v>
      </c>
      <c r="G226" s="131" t="s">
        <v>289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182</v>
      </c>
      <c r="AT226" s="139" t="s">
        <v>135</v>
      </c>
      <c r="AU226" s="139" t="s">
        <v>140</v>
      </c>
      <c r="AY226" s="16" t="s">
        <v>132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140</v>
      </c>
      <c r="BK226" s="140">
        <f t="shared" si="39"/>
        <v>0</v>
      </c>
      <c r="BL226" s="16" t="s">
        <v>182</v>
      </c>
      <c r="BM226" s="139" t="s">
        <v>355</v>
      </c>
    </row>
    <row r="227" spans="2:65" s="1" customFormat="1" ht="16.5" customHeight="1">
      <c r="B227" s="127"/>
      <c r="C227" s="128" t="s">
        <v>356</v>
      </c>
      <c r="D227" s="128" t="s">
        <v>135</v>
      </c>
      <c r="E227" s="129" t="s">
        <v>357</v>
      </c>
      <c r="F227" s="130" t="s">
        <v>358</v>
      </c>
      <c r="G227" s="131" t="s">
        <v>289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182</v>
      </c>
      <c r="AT227" s="139" t="s">
        <v>135</v>
      </c>
      <c r="AU227" s="139" t="s">
        <v>140</v>
      </c>
      <c r="AY227" s="16" t="s">
        <v>132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140</v>
      </c>
      <c r="BK227" s="140">
        <f t="shared" si="39"/>
        <v>0</v>
      </c>
      <c r="BL227" s="16" t="s">
        <v>182</v>
      </c>
      <c r="BM227" s="139" t="s">
        <v>359</v>
      </c>
    </row>
    <row r="228" spans="2:65" s="1" customFormat="1" ht="24.2" customHeight="1">
      <c r="B228" s="127"/>
      <c r="C228" s="128" t="s">
        <v>360</v>
      </c>
      <c r="D228" s="128" t="s">
        <v>135</v>
      </c>
      <c r="E228" s="129" t="s">
        <v>361</v>
      </c>
      <c r="F228" s="130" t="s">
        <v>362</v>
      </c>
      <c r="G228" s="131" t="s">
        <v>289</v>
      </c>
      <c r="H228" s="132">
        <v>1</v>
      </c>
      <c r="I228" s="133"/>
      <c r="J228" s="134">
        <f t="shared" si="30"/>
        <v>0</v>
      </c>
      <c r="K228" s="130" t="s">
        <v>148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182</v>
      </c>
      <c r="AT228" s="139" t="s">
        <v>135</v>
      </c>
      <c r="AU228" s="139" t="s">
        <v>140</v>
      </c>
      <c r="AY228" s="16" t="s">
        <v>132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140</v>
      </c>
      <c r="BK228" s="140">
        <f t="shared" si="39"/>
        <v>0</v>
      </c>
      <c r="BL228" s="16" t="s">
        <v>182</v>
      </c>
      <c r="BM228" s="139" t="s">
        <v>363</v>
      </c>
    </row>
    <row r="229" spans="2:65" s="1" customFormat="1" ht="16.5" customHeight="1">
      <c r="B229" s="127"/>
      <c r="C229" s="128" t="s">
        <v>364</v>
      </c>
      <c r="D229" s="128" t="s">
        <v>135</v>
      </c>
      <c r="E229" s="129" t="s">
        <v>365</v>
      </c>
      <c r="F229" s="130" t="s">
        <v>366</v>
      </c>
      <c r="G229" s="131" t="s">
        <v>289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182</v>
      </c>
      <c r="AT229" s="139" t="s">
        <v>135</v>
      </c>
      <c r="AU229" s="139" t="s">
        <v>140</v>
      </c>
      <c r="AY229" s="16" t="s">
        <v>132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140</v>
      </c>
      <c r="BK229" s="140">
        <f t="shared" si="39"/>
        <v>0</v>
      </c>
      <c r="BL229" s="16" t="s">
        <v>182</v>
      </c>
      <c r="BM229" s="139" t="s">
        <v>367</v>
      </c>
    </row>
    <row r="230" spans="2:65" s="1" customFormat="1" ht="21.75" customHeight="1">
      <c r="B230" s="127"/>
      <c r="C230" s="128" t="s">
        <v>164</v>
      </c>
      <c r="D230" s="128" t="s">
        <v>135</v>
      </c>
      <c r="E230" s="129" t="s">
        <v>368</v>
      </c>
      <c r="F230" s="130" t="s">
        <v>369</v>
      </c>
      <c r="G230" s="131" t="s">
        <v>289</v>
      </c>
      <c r="H230" s="132">
        <v>1</v>
      </c>
      <c r="I230" s="133"/>
      <c r="J230" s="134">
        <f t="shared" si="30"/>
        <v>0</v>
      </c>
      <c r="K230" s="130" t="s">
        <v>148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182</v>
      </c>
      <c r="AT230" s="139" t="s">
        <v>135</v>
      </c>
      <c r="AU230" s="139" t="s">
        <v>140</v>
      </c>
      <c r="AY230" s="16" t="s">
        <v>132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140</v>
      </c>
      <c r="BK230" s="140">
        <f t="shared" si="39"/>
        <v>0</v>
      </c>
      <c r="BL230" s="16" t="s">
        <v>182</v>
      </c>
      <c r="BM230" s="139" t="s">
        <v>370</v>
      </c>
    </row>
    <row r="231" spans="2:65" s="1" customFormat="1" ht="21.75" customHeight="1">
      <c r="B231" s="127"/>
      <c r="C231" s="128" t="s">
        <v>371</v>
      </c>
      <c r="D231" s="128" t="s">
        <v>135</v>
      </c>
      <c r="E231" s="129" t="s">
        <v>372</v>
      </c>
      <c r="F231" s="130" t="s">
        <v>373</v>
      </c>
      <c r="G231" s="131" t="s">
        <v>289</v>
      </c>
      <c r="H231" s="132">
        <v>1</v>
      </c>
      <c r="I231" s="133"/>
      <c r="J231" s="134">
        <f t="shared" si="30"/>
        <v>0</v>
      </c>
      <c r="K231" s="130" t="s">
        <v>148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182</v>
      </c>
      <c r="AT231" s="139" t="s">
        <v>135</v>
      </c>
      <c r="AU231" s="139" t="s">
        <v>140</v>
      </c>
      <c r="AY231" s="16" t="s">
        <v>132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140</v>
      </c>
      <c r="BK231" s="140">
        <f t="shared" si="39"/>
        <v>0</v>
      </c>
      <c r="BL231" s="16" t="s">
        <v>182</v>
      </c>
      <c r="BM231" s="139" t="s">
        <v>374</v>
      </c>
    </row>
    <row r="232" spans="2:65" s="1" customFormat="1" ht="16.5" customHeight="1">
      <c r="B232" s="127"/>
      <c r="C232" s="128" t="s">
        <v>375</v>
      </c>
      <c r="D232" s="128" t="s">
        <v>135</v>
      </c>
      <c r="E232" s="129" t="s">
        <v>376</v>
      </c>
      <c r="F232" s="130" t="s">
        <v>377</v>
      </c>
      <c r="G232" s="131" t="s">
        <v>171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182</v>
      </c>
      <c r="AT232" s="139" t="s">
        <v>135</v>
      </c>
      <c r="AU232" s="139" t="s">
        <v>140</v>
      </c>
      <c r="AY232" s="16" t="s">
        <v>132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140</v>
      </c>
      <c r="BK232" s="140">
        <f t="shared" si="39"/>
        <v>0</v>
      </c>
      <c r="BL232" s="16" t="s">
        <v>182</v>
      </c>
      <c r="BM232" s="139" t="s">
        <v>378</v>
      </c>
    </row>
    <row r="233" spans="2:65" s="1" customFormat="1" ht="16.5" customHeight="1">
      <c r="B233" s="127"/>
      <c r="C233" s="128" t="s">
        <v>379</v>
      </c>
      <c r="D233" s="128" t="s">
        <v>135</v>
      </c>
      <c r="E233" s="129" t="s">
        <v>380</v>
      </c>
      <c r="F233" s="130" t="s">
        <v>381</v>
      </c>
      <c r="G233" s="131" t="s">
        <v>289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182</v>
      </c>
      <c r="AT233" s="139" t="s">
        <v>135</v>
      </c>
      <c r="AU233" s="139" t="s">
        <v>140</v>
      </c>
      <c r="AY233" s="16" t="s">
        <v>132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140</v>
      </c>
      <c r="BK233" s="140">
        <f t="shared" si="39"/>
        <v>0</v>
      </c>
      <c r="BL233" s="16" t="s">
        <v>182</v>
      </c>
      <c r="BM233" s="139" t="s">
        <v>382</v>
      </c>
    </row>
    <row r="234" spans="2:65" s="1" customFormat="1" ht="16.5" customHeight="1">
      <c r="B234" s="127"/>
      <c r="C234" s="128" t="s">
        <v>383</v>
      </c>
      <c r="D234" s="128" t="s">
        <v>135</v>
      </c>
      <c r="E234" s="129" t="s">
        <v>384</v>
      </c>
      <c r="F234" s="130" t="s">
        <v>385</v>
      </c>
      <c r="G234" s="131" t="s">
        <v>289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182</v>
      </c>
      <c r="AT234" s="139" t="s">
        <v>135</v>
      </c>
      <c r="AU234" s="139" t="s">
        <v>140</v>
      </c>
      <c r="AY234" s="16" t="s">
        <v>132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140</v>
      </c>
      <c r="BK234" s="140">
        <f t="shared" si="39"/>
        <v>0</v>
      </c>
      <c r="BL234" s="16" t="s">
        <v>182</v>
      </c>
      <c r="BM234" s="139" t="s">
        <v>386</v>
      </c>
    </row>
    <row r="235" spans="2:65" s="1" customFormat="1" ht="24.2" customHeight="1">
      <c r="B235" s="127"/>
      <c r="C235" s="128" t="s">
        <v>387</v>
      </c>
      <c r="D235" s="128" t="s">
        <v>135</v>
      </c>
      <c r="E235" s="129" t="s">
        <v>388</v>
      </c>
      <c r="F235" s="130" t="s">
        <v>389</v>
      </c>
      <c r="G235" s="131" t="s">
        <v>289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182</v>
      </c>
      <c r="AT235" s="139" t="s">
        <v>135</v>
      </c>
      <c r="AU235" s="139" t="s">
        <v>140</v>
      </c>
      <c r="AY235" s="16" t="s">
        <v>132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140</v>
      </c>
      <c r="BK235" s="140">
        <f t="shared" si="39"/>
        <v>0</v>
      </c>
      <c r="BL235" s="16" t="s">
        <v>182</v>
      </c>
      <c r="BM235" s="139" t="s">
        <v>390</v>
      </c>
    </row>
    <row r="236" spans="2:65" s="1" customFormat="1" ht="24.2" customHeight="1">
      <c r="B236" s="127"/>
      <c r="C236" s="128" t="s">
        <v>391</v>
      </c>
      <c r="D236" s="128" t="s">
        <v>135</v>
      </c>
      <c r="E236" s="129" t="s">
        <v>392</v>
      </c>
      <c r="F236" s="130" t="s">
        <v>393</v>
      </c>
      <c r="G236" s="131" t="s">
        <v>289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182</v>
      </c>
      <c r="AT236" s="139" t="s">
        <v>135</v>
      </c>
      <c r="AU236" s="139" t="s">
        <v>140</v>
      </c>
      <c r="AY236" s="16" t="s">
        <v>132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140</v>
      </c>
      <c r="BK236" s="140">
        <f t="shared" si="39"/>
        <v>0</v>
      </c>
      <c r="BL236" s="16" t="s">
        <v>182</v>
      </c>
      <c r="BM236" s="139" t="s">
        <v>394</v>
      </c>
    </row>
    <row r="237" spans="2:65" s="1" customFormat="1" ht="24.2" customHeight="1">
      <c r="B237" s="127"/>
      <c r="C237" s="128" t="s">
        <v>395</v>
      </c>
      <c r="D237" s="128" t="s">
        <v>135</v>
      </c>
      <c r="E237" s="129" t="s">
        <v>396</v>
      </c>
      <c r="F237" s="130" t="s">
        <v>397</v>
      </c>
      <c r="G237" s="131" t="s">
        <v>171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182</v>
      </c>
      <c r="AT237" s="139" t="s">
        <v>135</v>
      </c>
      <c r="AU237" s="139" t="s">
        <v>140</v>
      </c>
      <c r="AY237" s="16" t="s">
        <v>132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140</v>
      </c>
      <c r="BK237" s="140">
        <f t="shared" si="39"/>
        <v>0</v>
      </c>
      <c r="BL237" s="16" t="s">
        <v>182</v>
      </c>
      <c r="BM237" s="139" t="s">
        <v>398</v>
      </c>
    </row>
    <row r="238" spans="2:65" s="1" customFormat="1" ht="16.5" customHeight="1">
      <c r="B238" s="127"/>
      <c r="C238" s="128" t="s">
        <v>399</v>
      </c>
      <c r="D238" s="128" t="s">
        <v>135</v>
      </c>
      <c r="E238" s="129" t="s">
        <v>400</v>
      </c>
      <c r="F238" s="130" t="s">
        <v>401</v>
      </c>
      <c r="G238" s="131" t="s">
        <v>171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182</v>
      </c>
      <c r="AT238" s="139" t="s">
        <v>135</v>
      </c>
      <c r="AU238" s="139" t="s">
        <v>140</v>
      </c>
      <c r="AY238" s="16" t="s">
        <v>132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140</v>
      </c>
      <c r="BK238" s="140">
        <f t="shared" si="39"/>
        <v>0</v>
      </c>
      <c r="BL238" s="16" t="s">
        <v>182</v>
      </c>
      <c r="BM238" s="139" t="s">
        <v>402</v>
      </c>
    </row>
    <row r="239" spans="2:65" s="1" customFormat="1" ht="24.2" customHeight="1">
      <c r="B239" s="127"/>
      <c r="C239" s="162" t="s">
        <v>403</v>
      </c>
      <c r="D239" s="162" t="s">
        <v>174</v>
      </c>
      <c r="E239" s="163" t="s">
        <v>404</v>
      </c>
      <c r="F239" s="164" t="s">
        <v>405</v>
      </c>
      <c r="G239" s="165" t="s">
        <v>171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276</v>
      </c>
      <c r="AT239" s="139" t="s">
        <v>174</v>
      </c>
      <c r="AU239" s="139" t="s">
        <v>140</v>
      </c>
      <c r="AY239" s="16" t="s">
        <v>132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140</v>
      </c>
      <c r="BK239" s="140">
        <f t="shared" si="39"/>
        <v>0</v>
      </c>
      <c r="BL239" s="16" t="s">
        <v>182</v>
      </c>
      <c r="BM239" s="139" t="s">
        <v>406</v>
      </c>
    </row>
    <row r="240" spans="2:65" s="1" customFormat="1" ht="24.2" customHeight="1">
      <c r="B240" s="127"/>
      <c r="C240" s="162" t="s">
        <v>407</v>
      </c>
      <c r="D240" s="162" t="s">
        <v>174</v>
      </c>
      <c r="E240" s="163" t="s">
        <v>408</v>
      </c>
      <c r="F240" s="164" t="s">
        <v>409</v>
      </c>
      <c r="G240" s="165" t="s">
        <v>171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276</v>
      </c>
      <c r="AT240" s="139" t="s">
        <v>174</v>
      </c>
      <c r="AU240" s="139" t="s">
        <v>140</v>
      </c>
      <c r="AY240" s="16" t="s">
        <v>132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140</v>
      </c>
      <c r="BK240" s="140">
        <f t="shared" si="39"/>
        <v>0</v>
      </c>
      <c r="BL240" s="16" t="s">
        <v>182</v>
      </c>
      <c r="BM240" s="139" t="s">
        <v>410</v>
      </c>
    </row>
    <row r="241" spans="2:65" s="1" customFormat="1" ht="37.9" customHeight="1">
      <c r="B241" s="127"/>
      <c r="C241" s="128" t="s">
        <v>411</v>
      </c>
      <c r="D241" s="128" t="s">
        <v>135</v>
      </c>
      <c r="E241" s="129" t="s">
        <v>412</v>
      </c>
      <c r="F241" s="130" t="s">
        <v>413</v>
      </c>
      <c r="G241" s="131" t="s">
        <v>171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182</v>
      </c>
      <c r="AT241" s="139" t="s">
        <v>135</v>
      </c>
      <c r="AU241" s="139" t="s">
        <v>140</v>
      </c>
      <c r="AY241" s="16" t="s">
        <v>132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140</v>
      </c>
      <c r="BK241" s="140">
        <f t="shared" si="39"/>
        <v>0</v>
      </c>
      <c r="BL241" s="16" t="s">
        <v>182</v>
      </c>
      <c r="BM241" s="139" t="s">
        <v>414</v>
      </c>
    </row>
    <row r="242" spans="2:65" s="1" customFormat="1" ht="24.2" customHeight="1">
      <c r="B242" s="127"/>
      <c r="C242" s="128" t="s">
        <v>415</v>
      </c>
      <c r="D242" s="128" t="s">
        <v>135</v>
      </c>
      <c r="E242" s="129" t="s">
        <v>416</v>
      </c>
      <c r="F242" s="130" t="s">
        <v>417</v>
      </c>
      <c r="G242" s="131" t="s">
        <v>209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182</v>
      </c>
      <c r="AT242" s="139" t="s">
        <v>135</v>
      </c>
      <c r="AU242" s="139" t="s">
        <v>140</v>
      </c>
      <c r="AY242" s="16" t="s">
        <v>132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140</v>
      </c>
      <c r="BK242" s="140">
        <f t="shared" si="39"/>
        <v>0</v>
      </c>
      <c r="BL242" s="16" t="s">
        <v>182</v>
      </c>
      <c r="BM242" s="139" t="s">
        <v>418</v>
      </c>
    </row>
    <row r="243" spans="2:65" s="1" customFormat="1" ht="37.9" customHeight="1">
      <c r="B243" s="127"/>
      <c r="C243" s="128" t="s">
        <v>419</v>
      </c>
      <c r="D243" s="128" t="s">
        <v>135</v>
      </c>
      <c r="E243" s="129" t="s">
        <v>420</v>
      </c>
      <c r="F243" s="130" t="s">
        <v>421</v>
      </c>
      <c r="G243" s="131" t="s">
        <v>340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182</v>
      </c>
      <c r="AT243" s="139" t="s">
        <v>135</v>
      </c>
      <c r="AU243" s="139" t="s">
        <v>140</v>
      </c>
      <c r="AY243" s="16" t="s">
        <v>132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140</v>
      </c>
      <c r="BK243" s="140">
        <f t="shared" si="39"/>
        <v>0</v>
      </c>
      <c r="BL243" s="16" t="s">
        <v>182</v>
      </c>
      <c r="BM243" s="139" t="s">
        <v>422</v>
      </c>
    </row>
    <row r="244" spans="2:65" s="11" customFormat="1" ht="22.9" customHeight="1">
      <c r="B244" s="115"/>
      <c r="D244" s="116" t="s">
        <v>72</v>
      </c>
      <c r="E244" s="125" t="s">
        <v>423</v>
      </c>
      <c r="F244" s="125" t="s">
        <v>424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140</v>
      </c>
      <c r="AT244" s="123" t="s">
        <v>72</v>
      </c>
      <c r="AU244" s="123" t="s">
        <v>81</v>
      </c>
      <c r="AY244" s="116" t="s">
        <v>132</v>
      </c>
      <c r="BK244" s="124">
        <f>SUM(BK245:BK246)</f>
        <v>0</v>
      </c>
    </row>
    <row r="245" spans="2:65" s="1" customFormat="1" ht="33" customHeight="1">
      <c r="B245" s="127"/>
      <c r="C245" s="128" t="s">
        <v>425</v>
      </c>
      <c r="D245" s="128" t="s">
        <v>135</v>
      </c>
      <c r="E245" s="129" t="s">
        <v>426</v>
      </c>
      <c r="F245" s="130" t="s">
        <v>427</v>
      </c>
      <c r="G245" s="131" t="s">
        <v>289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182</v>
      </c>
      <c r="AT245" s="139" t="s">
        <v>135</v>
      </c>
      <c r="AU245" s="139" t="s">
        <v>140</v>
      </c>
      <c r="AY245" s="16" t="s">
        <v>132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140</v>
      </c>
      <c r="BK245" s="140">
        <f>ROUND(I245*H245,2)</f>
        <v>0</v>
      </c>
      <c r="BL245" s="16" t="s">
        <v>182</v>
      </c>
      <c r="BM245" s="139" t="s">
        <v>428</v>
      </c>
    </row>
    <row r="246" spans="2:65" s="1" customFormat="1" ht="24.2" customHeight="1">
      <c r="B246" s="127"/>
      <c r="C246" s="128" t="s">
        <v>429</v>
      </c>
      <c r="D246" s="128" t="s">
        <v>135</v>
      </c>
      <c r="E246" s="129" t="s">
        <v>430</v>
      </c>
      <c r="F246" s="130" t="s">
        <v>431</v>
      </c>
      <c r="G246" s="131" t="s">
        <v>209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182</v>
      </c>
      <c r="AT246" s="139" t="s">
        <v>135</v>
      </c>
      <c r="AU246" s="139" t="s">
        <v>140</v>
      </c>
      <c r="AY246" s="16" t="s">
        <v>132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140</v>
      </c>
      <c r="BK246" s="140">
        <f>ROUND(I246*H246,2)</f>
        <v>0</v>
      </c>
      <c r="BL246" s="16" t="s">
        <v>182</v>
      </c>
      <c r="BM246" s="139" t="s">
        <v>432</v>
      </c>
    </row>
    <row r="247" spans="2:65" s="11" customFormat="1" ht="22.9" customHeight="1">
      <c r="B247" s="115"/>
      <c r="D247" s="116" t="s">
        <v>72</v>
      </c>
      <c r="E247" s="125" t="s">
        <v>433</v>
      </c>
      <c r="F247" s="125" t="s">
        <v>434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140</v>
      </c>
      <c r="AT247" s="123" t="s">
        <v>72</v>
      </c>
      <c r="AU247" s="123" t="s">
        <v>81</v>
      </c>
      <c r="AY247" s="116" t="s">
        <v>132</v>
      </c>
      <c r="BK247" s="124">
        <f>SUM(BK248:BK284)</f>
        <v>0</v>
      </c>
    </row>
    <row r="248" spans="2:65" s="1" customFormat="1" ht="21.75" customHeight="1">
      <c r="B248" s="127"/>
      <c r="C248" s="128" t="s">
        <v>435</v>
      </c>
      <c r="D248" s="128" t="s">
        <v>135</v>
      </c>
      <c r="E248" s="129" t="s">
        <v>436</v>
      </c>
      <c r="F248" s="130" t="s">
        <v>437</v>
      </c>
      <c r="G248" s="131" t="s">
        <v>238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139</v>
      </c>
      <c r="AT248" s="139" t="s">
        <v>135</v>
      </c>
      <c r="AU248" s="139" t="s">
        <v>140</v>
      </c>
      <c r="AY248" s="16" t="s">
        <v>132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140</v>
      </c>
      <c r="BK248" s="140">
        <f t="shared" ref="BK248:BK284" si="49">ROUND(I248*H248,2)</f>
        <v>0</v>
      </c>
      <c r="BL248" s="16" t="s">
        <v>139</v>
      </c>
      <c r="BM248" s="139" t="s">
        <v>438</v>
      </c>
    </row>
    <row r="249" spans="2:65" s="1" customFormat="1" ht="21.75" customHeight="1">
      <c r="B249" s="127"/>
      <c r="C249" s="128" t="s">
        <v>439</v>
      </c>
      <c r="D249" s="128" t="s">
        <v>135</v>
      </c>
      <c r="E249" s="129" t="s">
        <v>440</v>
      </c>
      <c r="F249" s="130" t="s">
        <v>441</v>
      </c>
      <c r="G249" s="131" t="s">
        <v>238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139</v>
      </c>
      <c r="AT249" s="139" t="s">
        <v>135</v>
      </c>
      <c r="AU249" s="139" t="s">
        <v>140</v>
      </c>
      <c r="AY249" s="16" t="s">
        <v>132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140</v>
      </c>
      <c r="BK249" s="140">
        <f t="shared" si="49"/>
        <v>0</v>
      </c>
      <c r="BL249" s="16" t="s">
        <v>139</v>
      </c>
      <c r="BM249" s="139" t="s">
        <v>442</v>
      </c>
    </row>
    <row r="250" spans="2:65" s="1" customFormat="1" ht="16.5" customHeight="1">
      <c r="B250" s="127"/>
      <c r="C250" s="128" t="s">
        <v>443</v>
      </c>
      <c r="D250" s="128" t="s">
        <v>135</v>
      </c>
      <c r="E250" s="129" t="s">
        <v>444</v>
      </c>
      <c r="F250" s="130" t="s">
        <v>445</v>
      </c>
      <c r="G250" s="131" t="s">
        <v>446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139</v>
      </c>
      <c r="AT250" s="139" t="s">
        <v>135</v>
      </c>
      <c r="AU250" s="139" t="s">
        <v>140</v>
      </c>
      <c r="AY250" s="16" t="s">
        <v>132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140</v>
      </c>
      <c r="BK250" s="140">
        <f t="shared" si="49"/>
        <v>0</v>
      </c>
      <c r="BL250" s="16" t="s">
        <v>139</v>
      </c>
      <c r="BM250" s="139" t="s">
        <v>447</v>
      </c>
    </row>
    <row r="251" spans="2:65" s="1" customFormat="1" ht="16.5" customHeight="1">
      <c r="B251" s="127"/>
      <c r="C251" s="128" t="s">
        <v>448</v>
      </c>
      <c r="D251" s="128" t="s">
        <v>135</v>
      </c>
      <c r="E251" s="129" t="s">
        <v>449</v>
      </c>
      <c r="F251" s="130" t="s">
        <v>450</v>
      </c>
      <c r="G251" s="131" t="s">
        <v>446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139</v>
      </c>
      <c r="AT251" s="139" t="s">
        <v>135</v>
      </c>
      <c r="AU251" s="139" t="s">
        <v>140</v>
      </c>
      <c r="AY251" s="16" t="s">
        <v>132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140</v>
      </c>
      <c r="BK251" s="140">
        <f t="shared" si="49"/>
        <v>0</v>
      </c>
      <c r="BL251" s="16" t="s">
        <v>139</v>
      </c>
      <c r="BM251" s="139" t="s">
        <v>451</v>
      </c>
    </row>
    <row r="252" spans="2:65" s="1" customFormat="1" ht="24.2" customHeight="1">
      <c r="B252" s="127"/>
      <c r="C252" s="128" t="s">
        <v>452</v>
      </c>
      <c r="D252" s="128" t="s">
        <v>135</v>
      </c>
      <c r="E252" s="129" t="s">
        <v>453</v>
      </c>
      <c r="F252" s="130" t="s">
        <v>454</v>
      </c>
      <c r="G252" s="131" t="s">
        <v>446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139</v>
      </c>
      <c r="AT252" s="139" t="s">
        <v>135</v>
      </c>
      <c r="AU252" s="139" t="s">
        <v>140</v>
      </c>
      <c r="AY252" s="16" t="s">
        <v>132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140</v>
      </c>
      <c r="BK252" s="140">
        <f t="shared" si="49"/>
        <v>0</v>
      </c>
      <c r="BL252" s="16" t="s">
        <v>139</v>
      </c>
      <c r="BM252" s="139" t="s">
        <v>455</v>
      </c>
    </row>
    <row r="253" spans="2:65" s="1" customFormat="1" ht="24.2" customHeight="1">
      <c r="B253" s="127"/>
      <c r="C253" s="128" t="s">
        <v>456</v>
      </c>
      <c r="D253" s="128" t="s">
        <v>135</v>
      </c>
      <c r="E253" s="129" t="s">
        <v>457</v>
      </c>
      <c r="F253" s="130" t="s">
        <v>458</v>
      </c>
      <c r="G253" s="131" t="s">
        <v>446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139</v>
      </c>
      <c r="AT253" s="139" t="s">
        <v>135</v>
      </c>
      <c r="AU253" s="139" t="s">
        <v>140</v>
      </c>
      <c r="AY253" s="16" t="s">
        <v>132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140</v>
      </c>
      <c r="BK253" s="140">
        <f t="shared" si="49"/>
        <v>0</v>
      </c>
      <c r="BL253" s="16" t="s">
        <v>139</v>
      </c>
      <c r="BM253" s="139" t="s">
        <v>459</v>
      </c>
    </row>
    <row r="254" spans="2:65" s="1" customFormat="1" ht="21.75" customHeight="1">
      <c r="B254" s="127"/>
      <c r="C254" s="128" t="s">
        <v>460</v>
      </c>
      <c r="D254" s="128" t="s">
        <v>135</v>
      </c>
      <c r="E254" s="129" t="s">
        <v>461</v>
      </c>
      <c r="F254" s="130" t="s">
        <v>462</v>
      </c>
      <c r="G254" s="131" t="s">
        <v>446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139</v>
      </c>
      <c r="AT254" s="139" t="s">
        <v>135</v>
      </c>
      <c r="AU254" s="139" t="s">
        <v>140</v>
      </c>
      <c r="AY254" s="16" t="s">
        <v>132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140</v>
      </c>
      <c r="BK254" s="140">
        <f t="shared" si="49"/>
        <v>0</v>
      </c>
      <c r="BL254" s="16" t="s">
        <v>139</v>
      </c>
      <c r="BM254" s="139" t="s">
        <v>463</v>
      </c>
    </row>
    <row r="255" spans="2:65" s="1" customFormat="1" ht="33" customHeight="1">
      <c r="B255" s="127"/>
      <c r="C255" s="128" t="s">
        <v>464</v>
      </c>
      <c r="D255" s="128" t="s">
        <v>135</v>
      </c>
      <c r="E255" s="129" t="s">
        <v>465</v>
      </c>
      <c r="F255" s="130" t="s">
        <v>466</v>
      </c>
      <c r="G255" s="131" t="s">
        <v>446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139</v>
      </c>
      <c r="AT255" s="139" t="s">
        <v>135</v>
      </c>
      <c r="AU255" s="139" t="s">
        <v>140</v>
      </c>
      <c r="AY255" s="16" t="s">
        <v>132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140</v>
      </c>
      <c r="BK255" s="140">
        <f t="shared" si="49"/>
        <v>0</v>
      </c>
      <c r="BL255" s="16" t="s">
        <v>139</v>
      </c>
      <c r="BM255" s="139" t="s">
        <v>467</v>
      </c>
    </row>
    <row r="256" spans="2:65" s="1" customFormat="1" ht="24.2" customHeight="1">
      <c r="B256" s="127"/>
      <c r="C256" s="128" t="s">
        <v>468</v>
      </c>
      <c r="D256" s="128" t="s">
        <v>135</v>
      </c>
      <c r="E256" s="129" t="s">
        <v>469</v>
      </c>
      <c r="F256" s="130" t="s">
        <v>470</v>
      </c>
      <c r="G256" s="131" t="s">
        <v>446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139</v>
      </c>
      <c r="AT256" s="139" t="s">
        <v>135</v>
      </c>
      <c r="AU256" s="139" t="s">
        <v>140</v>
      </c>
      <c r="AY256" s="16" t="s">
        <v>132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140</v>
      </c>
      <c r="BK256" s="140">
        <f t="shared" si="49"/>
        <v>0</v>
      </c>
      <c r="BL256" s="16" t="s">
        <v>139</v>
      </c>
      <c r="BM256" s="139" t="s">
        <v>471</v>
      </c>
    </row>
    <row r="257" spans="2:65" s="1" customFormat="1" ht="24.2" customHeight="1">
      <c r="B257" s="127"/>
      <c r="C257" s="128" t="s">
        <v>472</v>
      </c>
      <c r="D257" s="128" t="s">
        <v>135</v>
      </c>
      <c r="E257" s="129" t="s">
        <v>473</v>
      </c>
      <c r="F257" s="130" t="s">
        <v>474</v>
      </c>
      <c r="G257" s="131" t="s">
        <v>171</v>
      </c>
      <c r="H257" s="132">
        <v>1</v>
      </c>
      <c r="I257" s="133"/>
      <c r="J257" s="134">
        <f t="shared" si="40"/>
        <v>0</v>
      </c>
      <c r="K257" s="130" t="s">
        <v>148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139</v>
      </c>
      <c r="AT257" s="139" t="s">
        <v>135</v>
      </c>
      <c r="AU257" s="139" t="s">
        <v>140</v>
      </c>
      <c r="AY257" s="16" t="s">
        <v>132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140</v>
      </c>
      <c r="BK257" s="140">
        <f t="shared" si="49"/>
        <v>0</v>
      </c>
      <c r="BL257" s="16" t="s">
        <v>139</v>
      </c>
      <c r="BM257" s="139" t="s">
        <v>475</v>
      </c>
    </row>
    <row r="258" spans="2:65" s="1" customFormat="1" ht="24.2" customHeight="1">
      <c r="B258" s="127"/>
      <c r="C258" s="128" t="s">
        <v>476</v>
      </c>
      <c r="D258" s="128" t="s">
        <v>135</v>
      </c>
      <c r="E258" s="129" t="s">
        <v>477</v>
      </c>
      <c r="F258" s="130" t="s">
        <v>478</v>
      </c>
      <c r="G258" s="131" t="s">
        <v>446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139</v>
      </c>
      <c r="AT258" s="139" t="s">
        <v>135</v>
      </c>
      <c r="AU258" s="139" t="s">
        <v>140</v>
      </c>
      <c r="AY258" s="16" t="s">
        <v>132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140</v>
      </c>
      <c r="BK258" s="140">
        <f t="shared" si="49"/>
        <v>0</v>
      </c>
      <c r="BL258" s="16" t="s">
        <v>139</v>
      </c>
      <c r="BM258" s="139" t="s">
        <v>479</v>
      </c>
    </row>
    <row r="259" spans="2:65" s="1" customFormat="1" ht="16.5" customHeight="1">
      <c r="B259" s="127"/>
      <c r="C259" s="128" t="s">
        <v>480</v>
      </c>
      <c r="D259" s="128" t="s">
        <v>135</v>
      </c>
      <c r="E259" s="129" t="s">
        <v>481</v>
      </c>
      <c r="F259" s="130" t="s">
        <v>482</v>
      </c>
      <c r="G259" s="131" t="s">
        <v>446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139</v>
      </c>
      <c r="AT259" s="139" t="s">
        <v>135</v>
      </c>
      <c r="AU259" s="139" t="s">
        <v>140</v>
      </c>
      <c r="AY259" s="16" t="s">
        <v>132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140</v>
      </c>
      <c r="BK259" s="140">
        <f t="shared" si="49"/>
        <v>0</v>
      </c>
      <c r="BL259" s="16" t="s">
        <v>139</v>
      </c>
      <c r="BM259" s="139" t="s">
        <v>483</v>
      </c>
    </row>
    <row r="260" spans="2:65" s="1" customFormat="1" ht="24.2" customHeight="1">
      <c r="B260" s="127"/>
      <c r="C260" s="128" t="s">
        <v>484</v>
      </c>
      <c r="D260" s="128" t="s">
        <v>135</v>
      </c>
      <c r="E260" s="129" t="s">
        <v>485</v>
      </c>
      <c r="F260" s="130" t="s">
        <v>486</v>
      </c>
      <c r="G260" s="131" t="s">
        <v>238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139</v>
      </c>
      <c r="AT260" s="139" t="s">
        <v>135</v>
      </c>
      <c r="AU260" s="139" t="s">
        <v>140</v>
      </c>
      <c r="AY260" s="16" t="s">
        <v>132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140</v>
      </c>
      <c r="BK260" s="140">
        <f t="shared" si="49"/>
        <v>0</v>
      </c>
      <c r="BL260" s="16" t="s">
        <v>139</v>
      </c>
      <c r="BM260" s="139" t="s">
        <v>487</v>
      </c>
    </row>
    <row r="261" spans="2:65" s="1" customFormat="1" ht="24.2" customHeight="1">
      <c r="B261" s="127"/>
      <c r="C261" s="128" t="s">
        <v>488</v>
      </c>
      <c r="D261" s="128" t="s">
        <v>135</v>
      </c>
      <c r="E261" s="129" t="s">
        <v>489</v>
      </c>
      <c r="F261" s="130" t="s">
        <v>490</v>
      </c>
      <c r="G261" s="131" t="s">
        <v>171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139</v>
      </c>
      <c r="AT261" s="139" t="s">
        <v>135</v>
      </c>
      <c r="AU261" s="139" t="s">
        <v>140</v>
      </c>
      <c r="AY261" s="16" t="s">
        <v>132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140</v>
      </c>
      <c r="BK261" s="140">
        <f t="shared" si="49"/>
        <v>0</v>
      </c>
      <c r="BL261" s="16" t="s">
        <v>139</v>
      </c>
      <c r="BM261" s="139" t="s">
        <v>491</v>
      </c>
    </row>
    <row r="262" spans="2:65" s="1" customFormat="1" ht="24.2" customHeight="1">
      <c r="B262" s="127"/>
      <c r="C262" s="128" t="s">
        <v>492</v>
      </c>
      <c r="D262" s="128" t="s">
        <v>135</v>
      </c>
      <c r="E262" s="129" t="s">
        <v>493</v>
      </c>
      <c r="F262" s="130" t="s">
        <v>494</v>
      </c>
      <c r="G262" s="131" t="s">
        <v>171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139</v>
      </c>
      <c r="AT262" s="139" t="s">
        <v>135</v>
      </c>
      <c r="AU262" s="139" t="s">
        <v>140</v>
      </c>
      <c r="AY262" s="16" t="s">
        <v>132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140</v>
      </c>
      <c r="BK262" s="140">
        <f t="shared" si="49"/>
        <v>0</v>
      </c>
      <c r="BL262" s="16" t="s">
        <v>139</v>
      </c>
      <c r="BM262" s="139" t="s">
        <v>495</v>
      </c>
    </row>
    <row r="263" spans="2:65" s="1" customFormat="1" ht="16.5" customHeight="1">
      <c r="B263" s="127"/>
      <c r="C263" s="128" t="s">
        <v>496</v>
      </c>
      <c r="D263" s="128" t="s">
        <v>135</v>
      </c>
      <c r="E263" s="129" t="s">
        <v>497</v>
      </c>
      <c r="F263" s="130" t="s">
        <v>498</v>
      </c>
      <c r="G263" s="131" t="s">
        <v>171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139</v>
      </c>
      <c r="AT263" s="139" t="s">
        <v>135</v>
      </c>
      <c r="AU263" s="139" t="s">
        <v>140</v>
      </c>
      <c r="AY263" s="16" t="s">
        <v>132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140</v>
      </c>
      <c r="BK263" s="140">
        <f t="shared" si="49"/>
        <v>0</v>
      </c>
      <c r="BL263" s="16" t="s">
        <v>139</v>
      </c>
      <c r="BM263" s="139" t="s">
        <v>499</v>
      </c>
    </row>
    <row r="264" spans="2:65" s="1" customFormat="1" ht="24.2" customHeight="1">
      <c r="B264" s="127"/>
      <c r="C264" s="128" t="s">
        <v>500</v>
      </c>
      <c r="D264" s="128" t="s">
        <v>135</v>
      </c>
      <c r="E264" s="129" t="s">
        <v>501</v>
      </c>
      <c r="F264" s="130" t="s">
        <v>502</v>
      </c>
      <c r="G264" s="131" t="s">
        <v>446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139</v>
      </c>
      <c r="AT264" s="139" t="s">
        <v>135</v>
      </c>
      <c r="AU264" s="139" t="s">
        <v>140</v>
      </c>
      <c r="AY264" s="16" t="s">
        <v>132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140</v>
      </c>
      <c r="BK264" s="140">
        <f t="shared" si="49"/>
        <v>0</v>
      </c>
      <c r="BL264" s="16" t="s">
        <v>139</v>
      </c>
      <c r="BM264" s="139" t="s">
        <v>503</v>
      </c>
    </row>
    <row r="265" spans="2:65" s="1" customFormat="1" ht="24.2" customHeight="1">
      <c r="B265" s="127"/>
      <c r="C265" s="128" t="s">
        <v>504</v>
      </c>
      <c r="D265" s="128" t="s">
        <v>135</v>
      </c>
      <c r="E265" s="129" t="s">
        <v>505</v>
      </c>
      <c r="F265" s="130" t="s">
        <v>506</v>
      </c>
      <c r="G265" s="131" t="s">
        <v>446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139</v>
      </c>
      <c r="AT265" s="139" t="s">
        <v>135</v>
      </c>
      <c r="AU265" s="139" t="s">
        <v>140</v>
      </c>
      <c r="AY265" s="16" t="s">
        <v>132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140</v>
      </c>
      <c r="BK265" s="140">
        <f t="shared" si="49"/>
        <v>0</v>
      </c>
      <c r="BL265" s="16" t="s">
        <v>139</v>
      </c>
      <c r="BM265" s="139" t="s">
        <v>507</v>
      </c>
    </row>
    <row r="266" spans="2:65" s="1" customFormat="1" ht="24.2" customHeight="1">
      <c r="B266" s="127"/>
      <c r="C266" s="128" t="s">
        <v>508</v>
      </c>
      <c r="D266" s="128" t="s">
        <v>135</v>
      </c>
      <c r="E266" s="129" t="s">
        <v>509</v>
      </c>
      <c r="F266" s="130" t="s">
        <v>510</v>
      </c>
      <c r="G266" s="131" t="s">
        <v>446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139</v>
      </c>
      <c r="AT266" s="139" t="s">
        <v>135</v>
      </c>
      <c r="AU266" s="139" t="s">
        <v>140</v>
      </c>
      <c r="AY266" s="16" t="s">
        <v>132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140</v>
      </c>
      <c r="BK266" s="140">
        <f t="shared" si="49"/>
        <v>0</v>
      </c>
      <c r="BL266" s="16" t="s">
        <v>139</v>
      </c>
      <c r="BM266" s="139" t="s">
        <v>511</v>
      </c>
    </row>
    <row r="267" spans="2:65" s="1" customFormat="1" ht="37.9" customHeight="1">
      <c r="B267" s="127"/>
      <c r="C267" s="128" t="s">
        <v>512</v>
      </c>
      <c r="D267" s="128" t="s">
        <v>135</v>
      </c>
      <c r="E267" s="129" t="s">
        <v>513</v>
      </c>
      <c r="F267" s="130" t="s">
        <v>514</v>
      </c>
      <c r="G267" s="131" t="s">
        <v>446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139</v>
      </c>
      <c r="AT267" s="139" t="s">
        <v>135</v>
      </c>
      <c r="AU267" s="139" t="s">
        <v>140</v>
      </c>
      <c r="AY267" s="16" t="s">
        <v>132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140</v>
      </c>
      <c r="BK267" s="140">
        <f t="shared" si="49"/>
        <v>0</v>
      </c>
      <c r="BL267" s="16" t="s">
        <v>139</v>
      </c>
      <c r="BM267" s="139" t="s">
        <v>515</v>
      </c>
    </row>
    <row r="268" spans="2:65" s="1" customFormat="1" ht="37.9" customHeight="1">
      <c r="B268" s="127"/>
      <c r="C268" s="128" t="s">
        <v>516</v>
      </c>
      <c r="D268" s="128" t="s">
        <v>135</v>
      </c>
      <c r="E268" s="129" t="s">
        <v>517</v>
      </c>
      <c r="F268" s="130" t="s">
        <v>518</v>
      </c>
      <c r="G268" s="131" t="s">
        <v>446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139</v>
      </c>
      <c r="AT268" s="139" t="s">
        <v>135</v>
      </c>
      <c r="AU268" s="139" t="s">
        <v>140</v>
      </c>
      <c r="AY268" s="16" t="s">
        <v>132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140</v>
      </c>
      <c r="BK268" s="140">
        <f t="shared" si="49"/>
        <v>0</v>
      </c>
      <c r="BL268" s="16" t="s">
        <v>139</v>
      </c>
      <c r="BM268" s="139" t="s">
        <v>519</v>
      </c>
    </row>
    <row r="269" spans="2:65" s="1" customFormat="1" ht="16.5" customHeight="1">
      <c r="B269" s="127"/>
      <c r="C269" s="128" t="s">
        <v>520</v>
      </c>
      <c r="D269" s="128" t="s">
        <v>135</v>
      </c>
      <c r="E269" s="129" t="s">
        <v>521</v>
      </c>
      <c r="F269" s="130" t="s">
        <v>522</v>
      </c>
      <c r="G269" s="131" t="s">
        <v>446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139</v>
      </c>
      <c r="AT269" s="139" t="s">
        <v>135</v>
      </c>
      <c r="AU269" s="139" t="s">
        <v>140</v>
      </c>
      <c r="AY269" s="16" t="s">
        <v>132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140</v>
      </c>
      <c r="BK269" s="140">
        <f t="shared" si="49"/>
        <v>0</v>
      </c>
      <c r="BL269" s="16" t="s">
        <v>139</v>
      </c>
      <c r="BM269" s="139" t="s">
        <v>523</v>
      </c>
    </row>
    <row r="270" spans="2:65" s="1" customFormat="1" ht="16.5" customHeight="1">
      <c r="B270" s="127"/>
      <c r="C270" s="128" t="s">
        <v>524</v>
      </c>
      <c r="D270" s="128" t="s">
        <v>135</v>
      </c>
      <c r="E270" s="129" t="s">
        <v>525</v>
      </c>
      <c r="F270" s="130" t="s">
        <v>526</v>
      </c>
      <c r="G270" s="131" t="s">
        <v>446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139</v>
      </c>
      <c r="AT270" s="139" t="s">
        <v>135</v>
      </c>
      <c r="AU270" s="139" t="s">
        <v>140</v>
      </c>
      <c r="AY270" s="16" t="s">
        <v>132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140</v>
      </c>
      <c r="BK270" s="140">
        <f t="shared" si="49"/>
        <v>0</v>
      </c>
      <c r="BL270" s="16" t="s">
        <v>139</v>
      </c>
      <c r="BM270" s="139" t="s">
        <v>527</v>
      </c>
    </row>
    <row r="271" spans="2:65" s="1" customFormat="1" ht="16.5" customHeight="1">
      <c r="B271" s="127"/>
      <c r="C271" s="128" t="s">
        <v>528</v>
      </c>
      <c r="D271" s="128" t="s">
        <v>135</v>
      </c>
      <c r="E271" s="129" t="s">
        <v>529</v>
      </c>
      <c r="F271" s="130" t="s">
        <v>530</v>
      </c>
      <c r="G271" s="131" t="s">
        <v>340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139</v>
      </c>
      <c r="AT271" s="139" t="s">
        <v>135</v>
      </c>
      <c r="AU271" s="139" t="s">
        <v>140</v>
      </c>
      <c r="AY271" s="16" t="s">
        <v>132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140</v>
      </c>
      <c r="BK271" s="140">
        <f t="shared" si="49"/>
        <v>0</v>
      </c>
      <c r="BL271" s="16" t="s">
        <v>139</v>
      </c>
      <c r="BM271" s="139" t="s">
        <v>531</v>
      </c>
    </row>
    <row r="272" spans="2:65" s="1" customFormat="1" ht="24.2" customHeight="1">
      <c r="B272" s="127"/>
      <c r="C272" s="128" t="s">
        <v>532</v>
      </c>
      <c r="D272" s="128" t="s">
        <v>135</v>
      </c>
      <c r="E272" s="129" t="s">
        <v>533</v>
      </c>
      <c r="F272" s="130" t="s">
        <v>534</v>
      </c>
      <c r="G272" s="131" t="s">
        <v>446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139</v>
      </c>
      <c r="AT272" s="139" t="s">
        <v>135</v>
      </c>
      <c r="AU272" s="139" t="s">
        <v>140</v>
      </c>
      <c r="AY272" s="16" t="s">
        <v>132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140</v>
      </c>
      <c r="BK272" s="140">
        <f t="shared" si="49"/>
        <v>0</v>
      </c>
      <c r="BL272" s="16" t="s">
        <v>139</v>
      </c>
      <c r="BM272" s="139" t="s">
        <v>535</v>
      </c>
    </row>
    <row r="273" spans="2:65" s="1" customFormat="1" ht="16.5" customHeight="1">
      <c r="B273" s="127"/>
      <c r="C273" s="128" t="s">
        <v>536</v>
      </c>
      <c r="D273" s="128" t="s">
        <v>135</v>
      </c>
      <c r="E273" s="129" t="s">
        <v>537</v>
      </c>
      <c r="F273" s="130" t="s">
        <v>538</v>
      </c>
      <c r="G273" s="131" t="s">
        <v>446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139</v>
      </c>
      <c r="AT273" s="139" t="s">
        <v>135</v>
      </c>
      <c r="AU273" s="139" t="s">
        <v>140</v>
      </c>
      <c r="AY273" s="16" t="s">
        <v>132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140</v>
      </c>
      <c r="BK273" s="140">
        <f t="shared" si="49"/>
        <v>0</v>
      </c>
      <c r="BL273" s="16" t="s">
        <v>139</v>
      </c>
      <c r="BM273" s="139" t="s">
        <v>539</v>
      </c>
    </row>
    <row r="274" spans="2:65" s="1" customFormat="1" ht="16.5" customHeight="1">
      <c r="B274" s="127"/>
      <c r="C274" s="128" t="s">
        <v>540</v>
      </c>
      <c r="D274" s="128" t="s">
        <v>135</v>
      </c>
      <c r="E274" s="129" t="s">
        <v>541</v>
      </c>
      <c r="F274" s="130" t="s">
        <v>522</v>
      </c>
      <c r="G274" s="131" t="s">
        <v>340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139</v>
      </c>
      <c r="AT274" s="139" t="s">
        <v>135</v>
      </c>
      <c r="AU274" s="139" t="s">
        <v>140</v>
      </c>
      <c r="AY274" s="16" t="s">
        <v>132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140</v>
      </c>
      <c r="BK274" s="140">
        <f t="shared" si="49"/>
        <v>0</v>
      </c>
      <c r="BL274" s="16" t="s">
        <v>139</v>
      </c>
      <c r="BM274" s="139" t="s">
        <v>542</v>
      </c>
    </row>
    <row r="275" spans="2:65" s="1" customFormat="1" ht="24.2" customHeight="1">
      <c r="B275" s="127"/>
      <c r="C275" s="128" t="s">
        <v>543</v>
      </c>
      <c r="D275" s="128" t="s">
        <v>135</v>
      </c>
      <c r="E275" s="129" t="s">
        <v>544</v>
      </c>
      <c r="F275" s="130" t="s">
        <v>545</v>
      </c>
      <c r="G275" s="131" t="s">
        <v>340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139</v>
      </c>
      <c r="AT275" s="139" t="s">
        <v>135</v>
      </c>
      <c r="AU275" s="139" t="s">
        <v>140</v>
      </c>
      <c r="AY275" s="16" t="s">
        <v>132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140</v>
      </c>
      <c r="BK275" s="140">
        <f t="shared" si="49"/>
        <v>0</v>
      </c>
      <c r="BL275" s="16" t="s">
        <v>139</v>
      </c>
      <c r="BM275" s="139" t="s">
        <v>546</v>
      </c>
    </row>
    <row r="276" spans="2:65" s="1" customFormat="1" ht="21.75" customHeight="1">
      <c r="B276" s="127"/>
      <c r="C276" s="128" t="s">
        <v>547</v>
      </c>
      <c r="D276" s="128" t="s">
        <v>135</v>
      </c>
      <c r="E276" s="129" t="s">
        <v>548</v>
      </c>
      <c r="F276" s="130" t="s">
        <v>549</v>
      </c>
      <c r="G276" s="131" t="s">
        <v>238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139</v>
      </c>
      <c r="AT276" s="139" t="s">
        <v>135</v>
      </c>
      <c r="AU276" s="139" t="s">
        <v>140</v>
      </c>
      <c r="AY276" s="16" t="s">
        <v>132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140</v>
      </c>
      <c r="BK276" s="140">
        <f t="shared" si="49"/>
        <v>0</v>
      </c>
      <c r="BL276" s="16" t="s">
        <v>139</v>
      </c>
      <c r="BM276" s="139" t="s">
        <v>550</v>
      </c>
    </row>
    <row r="277" spans="2:65" s="1" customFormat="1" ht="16.5" customHeight="1">
      <c r="B277" s="127"/>
      <c r="C277" s="128" t="s">
        <v>551</v>
      </c>
      <c r="D277" s="128" t="s">
        <v>135</v>
      </c>
      <c r="E277" s="129" t="s">
        <v>552</v>
      </c>
      <c r="F277" s="130" t="s">
        <v>553</v>
      </c>
      <c r="G277" s="131" t="s">
        <v>446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139</v>
      </c>
      <c r="AT277" s="139" t="s">
        <v>135</v>
      </c>
      <c r="AU277" s="139" t="s">
        <v>140</v>
      </c>
      <c r="AY277" s="16" t="s">
        <v>132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140</v>
      </c>
      <c r="BK277" s="140">
        <f t="shared" si="49"/>
        <v>0</v>
      </c>
      <c r="BL277" s="16" t="s">
        <v>139</v>
      </c>
      <c r="BM277" s="139" t="s">
        <v>554</v>
      </c>
    </row>
    <row r="278" spans="2:65" s="1" customFormat="1" ht="16.5" customHeight="1">
      <c r="B278" s="127"/>
      <c r="C278" s="128" t="s">
        <v>555</v>
      </c>
      <c r="D278" s="128" t="s">
        <v>135</v>
      </c>
      <c r="E278" s="129" t="s">
        <v>556</v>
      </c>
      <c r="F278" s="130" t="s">
        <v>557</v>
      </c>
      <c r="G278" s="131" t="s">
        <v>446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139</v>
      </c>
      <c r="AT278" s="139" t="s">
        <v>135</v>
      </c>
      <c r="AU278" s="139" t="s">
        <v>140</v>
      </c>
      <c r="AY278" s="16" t="s">
        <v>132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140</v>
      </c>
      <c r="BK278" s="140">
        <f t="shared" si="49"/>
        <v>0</v>
      </c>
      <c r="BL278" s="16" t="s">
        <v>139</v>
      </c>
      <c r="BM278" s="139" t="s">
        <v>558</v>
      </c>
    </row>
    <row r="279" spans="2:65" s="1" customFormat="1" ht="16.5" customHeight="1">
      <c r="B279" s="127"/>
      <c r="C279" s="128" t="s">
        <v>559</v>
      </c>
      <c r="D279" s="128" t="s">
        <v>135</v>
      </c>
      <c r="E279" s="129" t="s">
        <v>560</v>
      </c>
      <c r="F279" s="130" t="s">
        <v>561</v>
      </c>
      <c r="G279" s="131" t="s">
        <v>446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139</v>
      </c>
      <c r="AT279" s="139" t="s">
        <v>135</v>
      </c>
      <c r="AU279" s="139" t="s">
        <v>140</v>
      </c>
      <c r="AY279" s="16" t="s">
        <v>132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140</v>
      </c>
      <c r="BK279" s="140">
        <f t="shared" si="49"/>
        <v>0</v>
      </c>
      <c r="BL279" s="16" t="s">
        <v>139</v>
      </c>
      <c r="BM279" s="139" t="s">
        <v>562</v>
      </c>
    </row>
    <row r="280" spans="2:65" s="1" customFormat="1" ht="16.5" customHeight="1">
      <c r="B280" s="127"/>
      <c r="C280" s="128" t="s">
        <v>563</v>
      </c>
      <c r="D280" s="128" t="s">
        <v>135</v>
      </c>
      <c r="E280" s="129" t="s">
        <v>564</v>
      </c>
      <c r="F280" s="130" t="s">
        <v>565</v>
      </c>
      <c r="G280" s="131" t="s">
        <v>446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139</v>
      </c>
      <c r="AT280" s="139" t="s">
        <v>135</v>
      </c>
      <c r="AU280" s="139" t="s">
        <v>140</v>
      </c>
      <c r="AY280" s="16" t="s">
        <v>132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140</v>
      </c>
      <c r="BK280" s="140">
        <f t="shared" si="49"/>
        <v>0</v>
      </c>
      <c r="BL280" s="16" t="s">
        <v>139</v>
      </c>
      <c r="BM280" s="139" t="s">
        <v>566</v>
      </c>
    </row>
    <row r="281" spans="2:65" s="1" customFormat="1" ht="24.2" customHeight="1">
      <c r="B281" s="127"/>
      <c r="C281" s="128" t="s">
        <v>567</v>
      </c>
      <c r="D281" s="128" t="s">
        <v>135</v>
      </c>
      <c r="E281" s="129" t="s">
        <v>568</v>
      </c>
      <c r="F281" s="130" t="s">
        <v>569</v>
      </c>
      <c r="G281" s="131" t="s">
        <v>446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139</v>
      </c>
      <c r="AT281" s="139" t="s">
        <v>135</v>
      </c>
      <c r="AU281" s="139" t="s">
        <v>140</v>
      </c>
      <c r="AY281" s="16" t="s">
        <v>132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140</v>
      </c>
      <c r="BK281" s="140">
        <f t="shared" si="49"/>
        <v>0</v>
      </c>
      <c r="BL281" s="16" t="s">
        <v>139</v>
      </c>
      <c r="BM281" s="139" t="s">
        <v>570</v>
      </c>
    </row>
    <row r="282" spans="2:65" s="1" customFormat="1" ht="16.5" customHeight="1">
      <c r="B282" s="127"/>
      <c r="C282" s="128" t="s">
        <v>571</v>
      </c>
      <c r="D282" s="128" t="s">
        <v>135</v>
      </c>
      <c r="E282" s="129" t="s">
        <v>572</v>
      </c>
      <c r="F282" s="130" t="s">
        <v>573</v>
      </c>
      <c r="G282" s="131" t="s">
        <v>446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139</v>
      </c>
      <c r="AT282" s="139" t="s">
        <v>135</v>
      </c>
      <c r="AU282" s="139" t="s">
        <v>140</v>
      </c>
      <c r="AY282" s="16" t="s">
        <v>132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140</v>
      </c>
      <c r="BK282" s="140">
        <f t="shared" si="49"/>
        <v>0</v>
      </c>
      <c r="BL282" s="16" t="s">
        <v>139</v>
      </c>
      <c r="BM282" s="139" t="s">
        <v>574</v>
      </c>
    </row>
    <row r="283" spans="2:65" s="1" customFormat="1" ht="16.5" customHeight="1">
      <c r="B283" s="127"/>
      <c r="C283" s="128" t="s">
        <v>575</v>
      </c>
      <c r="D283" s="128" t="s">
        <v>135</v>
      </c>
      <c r="E283" s="129" t="s">
        <v>576</v>
      </c>
      <c r="F283" s="130" t="s">
        <v>577</v>
      </c>
      <c r="G283" s="131" t="s">
        <v>446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139</v>
      </c>
      <c r="AT283" s="139" t="s">
        <v>135</v>
      </c>
      <c r="AU283" s="139" t="s">
        <v>140</v>
      </c>
      <c r="AY283" s="16" t="s">
        <v>132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140</v>
      </c>
      <c r="BK283" s="140">
        <f t="shared" si="49"/>
        <v>0</v>
      </c>
      <c r="BL283" s="16" t="s">
        <v>139</v>
      </c>
      <c r="BM283" s="139" t="s">
        <v>578</v>
      </c>
    </row>
    <row r="284" spans="2:65" s="1" customFormat="1" ht="16.5" customHeight="1">
      <c r="B284" s="127"/>
      <c r="C284" s="128" t="s">
        <v>579</v>
      </c>
      <c r="D284" s="128" t="s">
        <v>135</v>
      </c>
      <c r="E284" s="129" t="s">
        <v>580</v>
      </c>
      <c r="F284" s="130" t="s">
        <v>581</v>
      </c>
      <c r="G284" s="131" t="s">
        <v>446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139</v>
      </c>
      <c r="AT284" s="139" t="s">
        <v>135</v>
      </c>
      <c r="AU284" s="139" t="s">
        <v>140</v>
      </c>
      <c r="AY284" s="16" t="s">
        <v>132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140</v>
      </c>
      <c r="BK284" s="140">
        <f t="shared" si="49"/>
        <v>0</v>
      </c>
      <c r="BL284" s="16" t="s">
        <v>139</v>
      </c>
      <c r="BM284" s="139" t="s">
        <v>582</v>
      </c>
    </row>
    <row r="285" spans="2:65" s="11" customFormat="1" ht="22.9" customHeight="1">
      <c r="B285" s="115"/>
      <c r="D285" s="116" t="s">
        <v>72</v>
      </c>
      <c r="E285" s="125" t="s">
        <v>583</v>
      </c>
      <c r="F285" s="125" t="s">
        <v>584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140</v>
      </c>
      <c r="AT285" s="123" t="s">
        <v>72</v>
      </c>
      <c r="AU285" s="123" t="s">
        <v>81</v>
      </c>
      <c r="AY285" s="116" t="s">
        <v>132</v>
      </c>
      <c r="BK285" s="124">
        <f>SUM(BK286:BK287)</f>
        <v>0</v>
      </c>
    </row>
    <row r="286" spans="2:65" s="1" customFormat="1" ht="24.2" customHeight="1">
      <c r="B286" s="127"/>
      <c r="C286" s="128" t="s">
        <v>585</v>
      </c>
      <c r="D286" s="128" t="s">
        <v>135</v>
      </c>
      <c r="E286" s="129" t="s">
        <v>586</v>
      </c>
      <c r="F286" s="130" t="s">
        <v>587</v>
      </c>
      <c r="G286" s="131" t="s">
        <v>171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182</v>
      </c>
      <c r="AT286" s="139" t="s">
        <v>135</v>
      </c>
      <c r="AU286" s="139" t="s">
        <v>140</v>
      </c>
      <c r="AY286" s="16" t="s">
        <v>132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140</v>
      </c>
      <c r="BK286" s="140">
        <f>ROUND(I286*H286,2)</f>
        <v>0</v>
      </c>
      <c r="BL286" s="16" t="s">
        <v>182</v>
      </c>
      <c r="BM286" s="139" t="s">
        <v>588</v>
      </c>
    </row>
    <row r="287" spans="2:65" s="1" customFormat="1" ht="24.2" customHeight="1">
      <c r="B287" s="127"/>
      <c r="C287" s="128" t="s">
        <v>589</v>
      </c>
      <c r="D287" s="128" t="s">
        <v>135</v>
      </c>
      <c r="E287" s="129" t="s">
        <v>590</v>
      </c>
      <c r="F287" s="130" t="s">
        <v>591</v>
      </c>
      <c r="G287" s="131" t="s">
        <v>209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182</v>
      </c>
      <c r="AT287" s="139" t="s">
        <v>135</v>
      </c>
      <c r="AU287" s="139" t="s">
        <v>140</v>
      </c>
      <c r="AY287" s="16" t="s">
        <v>132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140</v>
      </c>
      <c r="BK287" s="140">
        <f>ROUND(I287*H287,2)</f>
        <v>0</v>
      </c>
      <c r="BL287" s="16" t="s">
        <v>182</v>
      </c>
      <c r="BM287" s="139" t="s">
        <v>592</v>
      </c>
    </row>
    <row r="288" spans="2:65" s="11" customFormat="1" ht="22.9" customHeight="1">
      <c r="B288" s="115"/>
      <c r="D288" s="116" t="s">
        <v>72</v>
      </c>
      <c r="E288" s="125" t="s">
        <v>593</v>
      </c>
      <c r="F288" s="125" t="s">
        <v>594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140</v>
      </c>
      <c r="AT288" s="123" t="s">
        <v>72</v>
      </c>
      <c r="AU288" s="123" t="s">
        <v>81</v>
      </c>
      <c r="AY288" s="116" t="s">
        <v>132</v>
      </c>
      <c r="BK288" s="124">
        <f>SUM(BK289:BK316)</f>
        <v>0</v>
      </c>
    </row>
    <row r="289" spans="2:65" s="1" customFormat="1" ht="24.2" customHeight="1">
      <c r="B289" s="127"/>
      <c r="C289" s="128" t="s">
        <v>595</v>
      </c>
      <c r="D289" s="128" t="s">
        <v>135</v>
      </c>
      <c r="E289" s="129" t="s">
        <v>596</v>
      </c>
      <c r="F289" s="130" t="s">
        <v>597</v>
      </c>
      <c r="G289" s="131" t="s">
        <v>138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182</v>
      </c>
      <c r="AT289" s="139" t="s">
        <v>135</v>
      </c>
      <c r="AU289" s="139" t="s">
        <v>140</v>
      </c>
      <c r="AY289" s="16" t="s">
        <v>132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140</v>
      </c>
      <c r="BK289" s="140">
        <f>ROUND(I289*H289,2)</f>
        <v>0</v>
      </c>
      <c r="BL289" s="16" t="s">
        <v>182</v>
      </c>
      <c r="BM289" s="139" t="s">
        <v>598</v>
      </c>
    </row>
    <row r="290" spans="2:65" s="12" customFormat="1">
      <c r="B290" s="141"/>
      <c r="D290" s="142" t="s">
        <v>142</v>
      </c>
      <c r="E290" s="143" t="s">
        <v>1</v>
      </c>
      <c r="F290" s="144" t="s">
        <v>599</v>
      </c>
      <c r="H290" s="145">
        <v>12.031000000000001</v>
      </c>
      <c r="I290" s="146"/>
      <c r="L290" s="141"/>
      <c r="M290" s="147"/>
      <c r="T290" s="148"/>
      <c r="AT290" s="143" t="s">
        <v>142</v>
      </c>
      <c r="AU290" s="143" t="s">
        <v>140</v>
      </c>
      <c r="AV290" s="12" t="s">
        <v>140</v>
      </c>
      <c r="AW290" s="12" t="s">
        <v>30</v>
      </c>
      <c r="AX290" s="12" t="s">
        <v>73</v>
      </c>
      <c r="AY290" s="143" t="s">
        <v>132</v>
      </c>
    </row>
    <row r="291" spans="2:65" s="12" customFormat="1">
      <c r="B291" s="141"/>
      <c r="D291" s="142" t="s">
        <v>142</v>
      </c>
      <c r="E291" s="143" t="s">
        <v>1</v>
      </c>
      <c r="F291" s="144" t="s">
        <v>600</v>
      </c>
      <c r="H291" s="145">
        <v>7.5529999999999999</v>
      </c>
      <c r="I291" s="146"/>
      <c r="L291" s="141"/>
      <c r="M291" s="147"/>
      <c r="T291" s="148"/>
      <c r="AT291" s="143" t="s">
        <v>142</v>
      </c>
      <c r="AU291" s="143" t="s">
        <v>140</v>
      </c>
      <c r="AV291" s="12" t="s">
        <v>140</v>
      </c>
      <c r="AW291" s="12" t="s">
        <v>30</v>
      </c>
      <c r="AX291" s="12" t="s">
        <v>73</v>
      </c>
      <c r="AY291" s="143" t="s">
        <v>132</v>
      </c>
    </row>
    <row r="292" spans="2:65" s="12" customFormat="1">
      <c r="B292" s="141"/>
      <c r="D292" s="142" t="s">
        <v>142</v>
      </c>
      <c r="E292" s="143" t="s">
        <v>1</v>
      </c>
      <c r="F292" s="144" t="s">
        <v>601</v>
      </c>
      <c r="H292" s="145">
        <v>2.3849999999999998</v>
      </c>
      <c r="I292" s="146"/>
      <c r="L292" s="141"/>
      <c r="M292" s="147"/>
      <c r="T292" s="148"/>
      <c r="AT292" s="143" t="s">
        <v>142</v>
      </c>
      <c r="AU292" s="143" t="s">
        <v>140</v>
      </c>
      <c r="AV292" s="12" t="s">
        <v>140</v>
      </c>
      <c r="AW292" s="12" t="s">
        <v>30</v>
      </c>
      <c r="AX292" s="12" t="s">
        <v>73</v>
      </c>
      <c r="AY292" s="143" t="s">
        <v>132</v>
      </c>
    </row>
    <row r="293" spans="2:65" s="13" customFormat="1">
      <c r="B293" s="149"/>
      <c r="D293" s="142" t="s">
        <v>142</v>
      </c>
      <c r="E293" s="150" t="s">
        <v>1</v>
      </c>
      <c r="F293" s="151" t="s">
        <v>153</v>
      </c>
      <c r="H293" s="152">
        <v>21.969000000000001</v>
      </c>
      <c r="I293" s="153"/>
      <c r="L293" s="149"/>
      <c r="M293" s="154"/>
      <c r="T293" s="155"/>
      <c r="AT293" s="150" t="s">
        <v>142</v>
      </c>
      <c r="AU293" s="150" t="s">
        <v>140</v>
      </c>
      <c r="AV293" s="13" t="s">
        <v>139</v>
      </c>
      <c r="AW293" s="13" t="s">
        <v>30</v>
      </c>
      <c r="AX293" s="13" t="s">
        <v>81</v>
      </c>
      <c r="AY293" s="150" t="s">
        <v>132</v>
      </c>
    </row>
    <row r="294" spans="2:65" s="1" customFormat="1" ht="24.2" customHeight="1">
      <c r="B294" s="127"/>
      <c r="C294" s="128" t="s">
        <v>602</v>
      </c>
      <c r="D294" s="128" t="s">
        <v>135</v>
      </c>
      <c r="E294" s="129" t="s">
        <v>603</v>
      </c>
      <c r="F294" s="130" t="s">
        <v>604</v>
      </c>
      <c r="G294" s="131" t="s">
        <v>138</v>
      </c>
      <c r="H294" s="132">
        <v>4.9560000000000004</v>
      </c>
      <c r="I294" s="133"/>
      <c r="J294" s="134">
        <f>ROUND(I294*H294,2)</f>
        <v>0</v>
      </c>
      <c r="K294" s="130" t="s">
        <v>148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182</v>
      </c>
      <c r="AT294" s="139" t="s">
        <v>135</v>
      </c>
      <c r="AU294" s="139" t="s">
        <v>140</v>
      </c>
      <c r="AY294" s="16" t="s">
        <v>132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140</v>
      </c>
      <c r="BK294" s="140">
        <f>ROUND(I294*H294,2)</f>
        <v>0</v>
      </c>
      <c r="BL294" s="16" t="s">
        <v>182</v>
      </c>
      <c r="BM294" s="139" t="s">
        <v>605</v>
      </c>
    </row>
    <row r="295" spans="2:65" s="12" customFormat="1">
      <c r="B295" s="141"/>
      <c r="D295" s="142" t="s">
        <v>142</v>
      </c>
      <c r="E295" s="143" t="s">
        <v>1</v>
      </c>
      <c r="F295" s="144" t="s">
        <v>606</v>
      </c>
      <c r="H295" s="145">
        <v>4.9560000000000004</v>
      </c>
      <c r="I295" s="146"/>
      <c r="L295" s="141"/>
      <c r="M295" s="147"/>
      <c r="T295" s="148"/>
      <c r="AT295" s="143" t="s">
        <v>142</v>
      </c>
      <c r="AU295" s="143" t="s">
        <v>140</v>
      </c>
      <c r="AV295" s="12" t="s">
        <v>140</v>
      </c>
      <c r="AW295" s="12" t="s">
        <v>30</v>
      </c>
      <c r="AX295" s="12" t="s">
        <v>81</v>
      </c>
      <c r="AY295" s="143" t="s">
        <v>132</v>
      </c>
    </row>
    <row r="296" spans="2:65" s="1" customFormat="1" ht="24.2" customHeight="1">
      <c r="B296" s="127"/>
      <c r="C296" s="128" t="s">
        <v>607</v>
      </c>
      <c r="D296" s="128" t="s">
        <v>135</v>
      </c>
      <c r="E296" s="129" t="s">
        <v>608</v>
      </c>
      <c r="F296" s="130" t="s">
        <v>609</v>
      </c>
      <c r="G296" s="131" t="s">
        <v>238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182</v>
      </c>
      <c r="AT296" s="139" t="s">
        <v>135</v>
      </c>
      <c r="AU296" s="139" t="s">
        <v>140</v>
      </c>
      <c r="AY296" s="16" t="s">
        <v>132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140</v>
      </c>
      <c r="BK296" s="140">
        <f>ROUND(I296*H296,2)</f>
        <v>0</v>
      </c>
      <c r="BL296" s="16" t="s">
        <v>182</v>
      </c>
      <c r="BM296" s="139" t="s">
        <v>610</v>
      </c>
    </row>
    <row r="297" spans="2:65" s="12" customFormat="1">
      <c r="B297" s="141"/>
      <c r="D297" s="142" t="s">
        <v>142</v>
      </c>
      <c r="E297" s="143" t="s">
        <v>1</v>
      </c>
      <c r="F297" s="144" t="s">
        <v>611</v>
      </c>
      <c r="H297" s="145">
        <v>8.2899999999999991</v>
      </c>
      <c r="I297" s="146"/>
      <c r="L297" s="141"/>
      <c r="M297" s="147"/>
      <c r="T297" s="148"/>
      <c r="AT297" s="143" t="s">
        <v>142</v>
      </c>
      <c r="AU297" s="143" t="s">
        <v>140</v>
      </c>
      <c r="AV297" s="12" t="s">
        <v>140</v>
      </c>
      <c r="AW297" s="12" t="s">
        <v>30</v>
      </c>
      <c r="AX297" s="12" t="s">
        <v>73</v>
      </c>
      <c r="AY297" s="143" t="s">
        <v>132</v>
      </c>
    </row>
    <row r="298" spans="2:65" s="12" customFormat="1">
      <c r="B298" s="141"/>
      <c r="D298" s="142" t="s">
        <v>142</v>
      </c>
      <c r="E298" s="143" t="s">
        <v>1</v>
      </c>
      <c r="F298" s="144" t="s">
        <v>612</v>
      </c>
      <c r="H298" s="145">
        <v>4.09</v>
      </c>
      <c r="I298" s="146"/>
      <c r="L298" s="141"/>
      <c r="M298" s="147"/>
      <c r="T298" s="148"/>
      <c r="AT298" s="143" t="s">
        <v>142</v>
      </c>
      <c r="AU298" s="143" t="s">
        <v>140</v>
      </c>
      <c r="AV298" s="12" t="s">
        <v>140</v>
      </c>
      <c r="AW298" s="12" t="s">
        <v>30</v>
      </c>
      <c r="AX298" s="12" t="s">
        <v>73</v>
      </c>
      <c r="AY298" s="143" t="s">
        <v>132</v>
      </c>
    </row>
    <row r="299" spans="2:65" s="12" customFormat="1">
      <c r="B299" s="141"/>
      <c r="D299" s="142" t="s">
        <v>142</v>
      </c>
      <c r="E299" s="143" t="s">
        <v>1</v>
      </c>
      <c r="F299" s="144" t="s">
        <v>613</v>
      </c>
      <c r="H299" s="145">
        <v>6.75</v>
      </c>
      <c r="I299" s="146"/>
      <c r="L299" s="141"/>
      <c r="M299" s="147"/>
      <c r="T299" s="148"/>
      <c r="AT299" s="143" t="s">
        <v>142</v>
      </c>
      <c r="AU299" s="143" t="s">
        <v>140</v>
      </c>
      <c r="AV299" s="12" t="s">
        <v>140</v>
      </c>
      <c r="AW299" s="12" t="s">
        <v>30</v>
      </c>
      <c r="AX299" s="12" t="s">
        <v>73</v>
      </c>
      <c r="AY299" s="143" t="s">
        <v>132</v>
      </c>
    </row>
    <row r="300" spans="2:65" s="12" customFormat="1">
      <c r="B300" s="141"/>
      <c r="D300" s="142" t="s">
        <v>142</v>
      </c>
      <c r="E300" s="143" t="s">
        <v>1</v>
      </c>
      <c r="F300" s="144" t="s">
        <v>614</v>
      </c>
      <c r="H300" s="145">
        <v>31.8</v>
      </c>
      <c r="I300" s="146"/>
      <c r="L300" s="141"/>
      <c r="M300" s="147"/>
      <c r="T300" s="148"/>
      <c r="AT300" s="143" t="s">
        <v>142</v>
      </c>
      <c r="AU300" s="143" t="s">
        <v>140</v>
      </c>
      <c r="AV300" s="12" t="s">
        <v>140</v>
      </c>
      <c r="AW300" s="12" t="s">
        <v>30</v>
      </c>
      <c r="AX300" s="12" t="s">
        <v>73</v>
      </c>
      <c r="AY300" s="143" t="s">
        <v>132</v>
      </c>
    </row>
    <row r="301" spans="2:65" s="13" customFormat="1">
      <c r="B301" s="149"/>
      <c r="D301" s="142" t="s">
        <v>142</v>
      </c>
      <c r="E301" s="150" t="s">
        <v>1</v>
      </c>
      <c r="F301" s="151" t="s">
        <v>153</v>
      </c>
      <c r="H301" s="152">
        <v>50.93</v>
      </c>
      <c r="I301" s="153"/>
      <c r="L301" s="149"/>
      <c r="M301" s="154"/>
      <c r="T301" s="155"/>
      <c r="AT301" s="150" t="s">
        <v>142</v>
      </c>
      <c r="AU301" s="150" t="s">
        <v>140</v>
      </c>
      <c r="AV301" s="13" t="s">
        <v>139</v>
      </c>
      <c r="AW301" s="13" t="s">
        <v>30</v>
      </c>
      <c r="AX301" s="13" t="s">
        <v>81</v>
      </c>
      <c r="AY301" s="150" t="s">
        <v>132</v>
      </c>
    </row>
    <row r="302" spans="2:65" s="1" customFormat="1" ht="21.75" customHeight="1">
      <c r="B302" s="127"/>
      <c r="C302" s="128" t="s">
        <v>615</v>
      </c>
      <c r="D302" s="128" t="s">
        <v>135</v>
      </c>
      <c r="E302" s="129" t="s">
        <v>616</v>
      </c>
      <c r="F302" s="130" t="s">
        <v>617</v>
      </c>
      <c r="G302" s="131" t="s">
        <v>138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182</v>
      </c>
      <c r="AT302" s="139" t="s">
        <v>135</v>
      </c>
      <c r="AU302" s="139" t="s">
        <v>140</v>
      </c>
      <c r="AY302" s="16" t="s">
        <v>132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140</v>
      </c>
      <c r="BK302" s="140">
        <f>ROUND(I302*H302,2)</f>
        <v>0</v>
      </c>
      <c r="BL302" s="16" t="s">
        <v>182</v>
      </c>
      <c r="BM302" s="139" t="s">
        <v>618</v>
      </c>
    </row>
    <row r="303" spans="2:65" s="12" customFormat="1">
      <c r="B303" s="141"/>
      <c r="D303" s="142" t="s">
        <v>142</v>
      </c>
      <c r="E303" s="143" t="s">
        <v>1</v>
      </c>
      <c r="F303" s="144" t="s">
        <v>619</v>
      </c>
      <c r="H303" s="145">
        <v>26.925000000000001</v>
      </c>
      <c r="I303" s="146"/>
      <c r="L303" s="141"/>
      <c r="M303" s="147"/>
      <c r="T303" s="148"/>
      <c r="AT303" s="143" t="s">
        <v>142</v>
      </c>
      <c r="AU303" s="143" t="s">
        <v>140</v>
      </c>
      <c r="AV303" s="12" t="s">
        <v>140</v>
      </c>
      <c r="AW303" s="12" t="s">
        <v>30</v>
      </c>
      <c r="AX303" s="12" t="s">
        <v>81</v>
      </c>
      <c r="AY303" s="143" t="s">
        <v>132</v>
      </c>
    </row>
    <row r="304" spans="2:65" s="1" customFormat="1" ht="33" customHeight="1">
      <c r="B304" s="127"/>
      <c r="C304" s="128" t="s">
        <v>620</v>
      </c>
      <c r="D304" s="128" t="s">
        <v>135</v>
      </c>
      <c r="E304" s="129" t="s">
        <v>621</v>
      </c>
      <c r="F304" s="130" t="s">
        <v>622</v>
      </c>
      <c r="G304" s="131" t="s">
        <v>138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182</v>
      </c>
      <c r="AT304" s="139" t="s">
        <v>135</v>
      </c>
      <c r="AU304" s="139" t="s">
        <v>140</v>
      </c>
      <c r="AY304" s="16" t="s">
        <v>132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140</v>
      </c>
      <c r="BK304" s="140">
        <f>ROUND(I304*H304,2)</f>
        <v>0</v>
      </c>
      <c r="BL304" s="16" t="s">
        <v>182</v>
      </c>
      <c r="BM304" s="139" t="s">
        <v>623</v>
      </c>
    </row>
    <row r="305" spans="2:65" s="1" customFormat="1" ht="16.5" customHeight="1">
      <c r="B305" s="127"/>
      <c r="C305" s="128" t="s">
        <v>624</v>
      </c>
      <c r="D305" s="128" t="s">
        <v>135</v>
      </c>
      <c r="E305" s="129" t="s">
        <v>625</v>
      </c>
      <c r="F305" s="130" t="s">
        <v>626</v>
      </c>
      <c r="G305" s="131" t="s">
        <v>138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182</v>
      </c>
      <c r="AT305" s="139" t="s">
        <v>135</v>
      </c>
      <c r="AU305" s="139" t="s">
        <v>140</v>
      </c>
      <c r="AY305" s="16" t="s">
        <v>132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140</v>
      </c>
      <c r="BK305" s="140">
        <f>ROUND(I305*H305,2)</f>
        <v>0</v>
      </c>
      <c r="BL305" s="16" t="s">
        <v>182</v>
      </c>
      <c r="BM305" s="139" t="s">
        <v>627</v>
      </c>
    </row>
    <row r="306" spans="2:65" s="12" customFormat="1">
      <c r="B306" s="141"/>
      <c r="D306" s="142" t="s">
        <v>142</v>
      </c>
      <c r="E306" s="143" t="s">
        <v>1</v>
      </c>
      <c r="F306" s="144" t="s">
        <v>628</v>
      </c>
      <c r="H306" s="145">
        <v>53.85</v>
      </c>
      <c r="I306" s="146"/>
      <c r="L306" s="141"/>
      <c r="M306" s="147"/>
      <c r="T306" s="148"/>
      <c r="AT306" s="143" t="s">
        <v>142</v>
      </c>
      <c r="AU306" s="143" t="s">
        <v>140</v>
      </c>
      <c r="AV306" s="12" t="s">
        <v>140</v>
      </c>
      <c r="AW306" s="12" t="s">
        <v>30</v>
      </c>
      <c r="AX306" s="12" t="s">
        <v>81</v>
      </c>
      <c r="AY306" s="143" t="s">
        <v>132</v>
      </c>
    </row>
    <row r="307" spans="2:65" s="1" customFormat="1" ht="24.2" customHeight="1">
      <c r="B307" s="127"/>
      <c r="C307" s="128" t="s">
        <v>629</v>
      </c>
      <c r="D307" s="128" t="s">
        <v>135</v>
      </c>
      <c r="E307" s="129" t="s">
        <v>630</v>
      </c>
      <c r="F307" s="130" t="s">
        <v>631</v>
      </c>
      <c r="G307" s="131" t="s">
        <v>138</v>
      </c>
      <c r="H307" s="132">
        <v>3.8450000000000002</v>
      </c>
      <c r="I307" s="133"/>
      <c r="J307" s="134">
        <f>ROUND(I307*H307,2)</f>
        <v>0</v>
      </c>
      <c r="K307" s="130" t="s">
        <v>148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182</v>
      </c>
      <c r="AT307" s="139" t="s">
        <v>135</v>
      </c>
      <c r="AU307" s="139" t="s">
        <v>140</v>
      </c>
      <c r="AY307" s="16" t="s">
        <v>132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140</v>
      </c>
      <c r="BK307" s="140">
        <f>ROUND(I307*H307,2)</f>
        <v>0</v>
      </c>
      <c r="BL307" s="16" t="s">
        <v>182</v>
      </c>
      <c r="BM307" s="139" t="s">
        <v>632</v>
      </c>
    </row>
    <row r="308" spans="2:65" s="12" customFormat="1">
      <c r="B308" s="141"/>
      <c r="D308" s="142" t="s">
        <v>142</v>
      </c>
      <c r="E308" s="143" t="s">
        <v>1</v>
      </c>
      <c r="F308" s="144" t="s">
        <v>633</v>
      </c>
      <c r="H308" s="145">
        <v>2.8140000000000001</v>
      </c>
      <c r="I308" s="146"/>
      <c r="L308" s="141"/>
      <c r="M308" s="147"/>
      <c r="T308" s="148"/>
      <c r="AT308" s="143" t="s">
        <v>142</v>
      </c>
      <c r="AU308" s="143" t="s">
        <v>140</v>
      </c>
      <c r="AV308" s="12" t="s">
        <v>140</v>
      </c>
      <c r="AW308" s="12" t="s">
        <v>30</v>
      </c>
      <c r="AX308" s="12" t="s">
        <v>73</v>
      </c>
      <c r="AY308" s="143" t="s">
        <v>132</v>
      </c>
    </row>
    <row r="309" spans="2:65" s="12" customFormat="1">
      <c r="B309" s="141"/>
      <c r="D309" s="142" t="s">
        <v>142</v>
      </c>
      <c r="E309" s="143" t="s">
        <v>1</v>
      </c>
      <c r="F309" s="144" t="s">
        <v>634</v>
      </c>
      <c r="H309" s="145">
        <v>1.0309999999999999</v>
      </c>
      <c r="I309" s="146"/>
      <c r="L309" s="141"/>
      <c r="M309" s="147"/>
      <c r="T309" s="148"/>
      <c r="AT309" s="143" t="s">
        <v>142</v>
      </c>
      <c r="AU309" s="143" t="s">
        <v>140</v>
      </c>
      <c r="AV309" s="12" t="s">
        <v>140</v>
      </c>
      <c r="AW309" s="12" t="s">
        <v>30</v>
      </c>
      <c r="AX309" s="12" t="s">
        <v>73</v>
      </c>
      <c r="AY309" s="143" t="s">
        <v>132</v>
      </c>
    </row>
    <row r="310" spans="2:65" s="13" customFormat="1">
      <c r="B310" s="149"/>
      <c r="D310" s="142" t="s">
        <v>142</v>
      </c>
      <c r="E310" s="150" t="s">
        <v>1</v>
      </c>
      <c r="F310" s="151" t="s">
        <v>153</v>
      </c>
      <c r="H310" s="152">
        <v>3.8449999999999998</v>
      </c>
      <c r="I310" s="153"/>
      <c r="L310" s="149"/>
      <c r="M310" s="154"/>
      <c r="T310" s="155"/>
      <c r="AT310" s="150" t="s">
        <v>142</v>
      </c>
      <c r="AU310" s="150" t="s">
        <v>140</v>
      </c>
      <c r="AV310" s="13" t="s">
        <v>139</v>
      </c>
      <c r="AW310" s="13" t="s">
        <v>30</v>
      </c>
      <c r="AX310" s="13" t="s">
        <v>81</v>
      </c>
      <c r="AY310" s="150" t="s">
        <v>132</v>
      </c>
    </row>
    <row r="311" spans="2:65" s="1" customFormat="1" ht="16.5" customHeight="1">
      <c r="B311" s="127"/>
      <c r="C311" s="128" t="s">
        <v>635</v>
      </c>
      <c r="D311" s="128" t="s">
        <v>135</v>
      </c>
      <c r="E311" s="129" t="s">
        <v>636</v>
      </c>
      <c r="F311" s="130" t="s">
        <v>637</v>
      </c>
      <c r="G311" s="131" t="s">
        <v>138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182</v>
      </c>
      <c r="AT311" s="139" t="s">
        <v>135</v>
      </c>
      <c r="AU311" s="139" t="s">
        <v>140</v>
      </c>
      <c r="AY311" s="16" t="s">
        <v>132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140</v>
      </c>
      <c r="BK311" s="140">
        <f>ROUND(I311*H311,2)</f>
        <v>0</v>
      </c>
      <c r="BL311" s="16" t="s">
        <v>182</v>
      </c>
      <c r="BM311" s="139" t="s">
        <v>638</v>
      </c>
    </row>
    <row r="312" spans="2:65" s="1" customFormat="1" ht="24.2" customHeight="1">
      <c r="B312" s="127"/>
      <c r="C312" s="162" t="s">
        <v>639</v>
      </c>
      <c r="D312" s="162" t="s">
        <v>174</v>
      </c>
      <c r="E312" s="163" t="s">
        <v>640</v>
      </c>
      <c r="F312" s="164" t="s">
        <v>641</v>
      </c>
      <c r="G312" s="165" t="s">
        <v>138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276</v>
      </c>
      <c r="AT312" s="139" t="s">
        <v>174</v>
      </c>
      <c r="AU312" s="139" t="s">
        <v>140</v>
      </c>
      <c r="AY312" s="16" t="s">
        <v>132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140</v>
      </c>
      <c r="BK312" s="140">
        <f>ROUND(I312*H312,2)</f>
        <v>0</v>
      </c>
      <c r="BL312" s="16" t="s">
        <v>182</v>
      </c>
      <c r="BM312" s="139" t="s">
        <v>642</v>
      </c>
    </row>
    <row r="313" spans="2:65" s="12" customFormat="1">
      <c r="B313" s="141"/>
      <c r="D313" s="142" t="s">
        <v>142</v>
      </c>
      <c r="E313" s="143" t="s">
        <v>1</v>
      </c>
      <c r="F313" s="144" t="s">
        <v>643</v>
      </c>
      <c r="H313" s="145">
        <v>4.9989999999999997</v>
      </c>
      <c r="I313" s="146"/>
      <c r="L313" s="141"/>
      <c r="M313" s="147"/>
      <c r="T313" s="148"/>
      <c r="AT313" s="143" t="s">
        <v>142</v>
      </c>
      <c r="AU313" s="143" t="s">
        <v>140</v>
      </c>
      <c r="AV313" s="12" t="s">
        <v>140</v>
      </c>
      <c r="AW313" s="12" t="s">
        <v>30</v>
      </c>
      <c r="AX313" s="12" t="s">
        <v>81</v>
      </c>
      <c r="AY313" s="143" t="s">
        <v>132</v>
      </c>
    </row>
    <row r="314" spans="2:65" s="1" customFormat="1" ht="24.2" customHeight="1">
      <c r="B314" s="127"/>
      <c r="C314" s="128" t="s">
        <v>644</v>
      </c>
      <c r="D314" s="128" t="s">
        <v>135</v>
      </c>
      <c r="E314" s="129" t="s">
        <v>645</v>
      </c>
      <c r="F314" s="130" t="s">
        <v>646</v>
      </c>
      <c r="G314" s="131" t="s">
        <v>209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182</v>
      </c>
      <c r="AT314" s="139" t="s">
        <v>135</v>
      </c>
      <c r="AU314" s="139" t="s">
        <v>140</v>
      </c>
      <c r="AY314" s="16" t="s">
        <v>132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140</v>
      </c>
      <c r="BK314" s="140">
        <f>ROUND(I314*H314,2)</f>
        <v>0</v>
      </c>
      <c r="BL314" s="16" t="s">
        <v>182</v>
      </c>
      <c r="BM314" s="139" t="s">
        <v>647</v>
      </c>
    </row>
    <row r="315" spans="2:65" s="1" customFormat="1" ht="33" customHeight="1">
      <c r="B315" s="127"/>
      <c r="C315" s="128" t="s">
        <v>648</v>
      </c>
      <c r="D315" s="128" t="s">
        <v>135</v>
      </c>
      <c r="E315" s="129" t="s">
        <v>649</v>
      </c>
      <c r="F315" s="130" t="s">
        <v>650</v>
      </c>
      <c r="G315" s="131" t="s">
        <v>138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182</v>
      </c>
      <c r="AT315" s="139" t="s">
        <v>135</v>
      </c>
      <c r="AU315" s="139" t="s">
        <v>140</v>
      </c>
      <c r="AY315" s="16" t="s">
        <v>132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140</v>
      </c>
      <c r="BK315" s="140">
        <f>ROUND(I315*H315,2)</f>
        <v>0</v>
      </c>
      <c r="BL315" s="16" t="s">
        <v>182</v>
      </c>
      <c r="BM315" s="139" t="s">
        <v>651</v>
      </c>
    </row>
    <row r="316" spans="2:65" s="12" customFormat="1">
      <c r="B316" s="141"/>
      <c r="D316" s="142" t="s">
        <v>142</v>
      </c>
      <c r="E316" s="143" t="s">
        <v>1</v>
      </c>
      <c r="F316" s="144" t="s">
        <v>600</v>
      </c>
      <c r="H316" s="145">
        <v>7.5529999999999999</v>
      </c>
      <c r="I316" s="146"/>
      <c r="L316" s="141"/>
      <c r="M316" s="147"/>
      <c r="T316" s="148"/>
      <c r="AT316" s="143" t="s">
        <v>142</v>
      </c>
      <c r="AU316" s="143" t="s">
        <v>140</v>
      </c>
      <c r="AV316" s="12" t="s">
        <v>140</v>
      </c>
      <c r="AW316" s="12" t="s">
        <v>30</v>
      </c>
      <c r="AX316" s="12" t="s">
        <v>81</v>
      </c>
      <c r="AY316" s="143" t="s">
        <v>132</v>
      </c>
    </row>
    <row r="317" spans="2:65" s="11" customFormat="1" ht="22.9" customHeight="1">
      <c r="B317" s="115"/>
      <c r="D317" s="116" t="s">
        <v>72</v>
      </c>
      <c r="E317" s="125" t="s">
        <v>652</v>
      </c>
      <c r="F317" s="125" t="s">
        <v>653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140</v>
      </c>
      <c r="AT317" s="123" t="s">
        <v>72</v>
      </c>
      <c r="AU317" s="123" t="s">
        <v>81</v>
      </c>
      <c r="AY317" s="116" t="s">
        <v>132</v>
      </c>
      <c r="BK317" s="124">
        <f>SUM(BK318:BK342)</f>
        <v>0</v>
      </c>
    </row>
    <row r="318" spans="2:65" s="1" customFormat="1" ht="24.2" customHeight="1">
      <c r="B318" s="127"/>
      <c r="C318" s="128" t="s">
        <v>654</v>
      </c>
      <c r="D318" s="128" t="s">
        <v>135</v>
      </c>
      <c r="E318" s="129" t="s">
        <v>655</v>
      </c>
      <c r="F318" s="130" t="s">
        <v>656</v>
      </c>
      <c r="G318" s="131" t="s">
        <v>138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182</v>
      </c>
      <c r="AT318" s="139" t="s">
        <v>135</v>
      </c>
      <c r="AU318" s="139" t="s">
        <v>140</v>
      </c>
      <c r="AY318" s="16" t="s">
        <v>132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140</v>
      </c>
      <c r="BK318" s="140">
        <f>ROUND(I318*H318,2)</f>
        <v>0</v>
      </c>
      <c r="BL318" s="16" t="s">
        <v>182</v>
      </c>
      <c r="BM318" s="139" t="s">
        <v>657</v>
      </c>
    </row>
    <row r="319" spans="2:65" s="14" customFormat="1">
      <c r="B319" s="156"/>
      <c r="D319" s="142" t="s">
        <v>142</v>
      </c>
      <c r="E319" s="157" t="s">
        <v>1</v>
      </c>
      <c r="F319" s="158" t="s">
        <v>658</v>
      </c>
      <c r="H319" s="157" t="s">
        <v>1</v>
      </c>
      <c r="I319" s="159"/>
      <c r="L319" s="156"/>
      <c r="M319" s="160"/>
      <c r="T319" s="161"/>
      <c r="AT319" s="157" t="s">
        <v>142</v>
      </c>
      <c r="AU319" s="157" t="s">
        <v>140</v>
      </c>
      <c r="AV319" s="14" t="s">
        <v>81</v>
      </c>
      <c r="AW319" s="14" t="s">
        <v>30</v>
      </c>
      <c r="AX319" s="14" t="s">
        <v>73</v>
      </c>
      <c r="AY319" s="157" t="s">
        <v>132</v>
      </c>
    </row>
    <row r="320" spans="2:65" s="12" customFormat="1">
      <c r="B320" s="141"/>
      <c r="D320" s="142" t="s">
        <v>142</v>
      </c>
      <c r="E320" s="143" t="s">
        <v>1</v>
      </c>
      <c r="F320" s="144" t="s">
        <v>659</v>
      </c>
      <c r="H320" s="145">
        <v>4.7450000000000001</v>
      </c>
      <c r="I320" s="146"/>
      <c r="L320" s="141"/>
      <c r="M320" s="147"/>
      <c r="T320" s="148"/>
      <c r="AT320" s="143" t="s">
        <v>142</v>
      </c>
      <c r="AU320" s="143" t="s">
        <v>140</v>
      </c>
      <c r="AV320" s="12" t="s">
        <v>140</v>
      </c>
      <c r="AW320" s="12" t="s">
        <v>30</v>
      </c>
      <c r="AX320" s="12" t="s">
        <v>81</v>
      </c>
      <c r="AY320" s="143" t="s">
        <v>132</v>
      </c>
    </row>
    <row r="321" spans="2:65" s="1" customFormat="1" ht="24.2" customHeight="1">
      <c r="B321" s="127"/>
      <c r="C321" s="128" t="s">
        <v>660</v>
      </c>
      <c r="D321" s="128" t="s">
        <v>135</v>
      </c>
      <c r="E321" s="129" t="s">
        <v>661</v>
      </c>
      <c r="F321" s="130" t="s">
        <v>662</v>
      </c>
      <c r="G321" s="131" t="s">
        <v>171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182</v>
      </c>
      <c r="AT321" s="139" t="s">
        <v>135</v>
      </c>
      <c r="AU321" s="139" t="s">
        <v>140</v>
      </c>
      <c r="AY321" s="16" t="s">
        <v>132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140</v>
      </c>
      <c r="BK321" s="140">
        <f t="shared" ref="BK321:BK337" si="59">ROUND(I321*H321,2)</f>
        <v>0</v>
      </c>
      <c r="BL321" s="16" t="s">
        <v>182</v>
      </c>
      <c r="BM321" s="139" t="s">
        <v>663</v>
      </c>
    </row>
    <row r="322" spans="2:65" s="1" customFormat="1" ht="24.2" customHeight="1">
      <c r="B322" s="127"/>
      <c r="C322" s="162" t="s">
        <v>664</v>
      </c>
      <c r="D322" s="162" t="s">
        <v>174</v>
      </c>
      <c r="E322" s="163" t="s">
        <v>665</v>
      </c>
      <c r="F322" s="164" t="s">
        <v>666</v>
      </c>
      <c r="G322" s="165" t="s">
        <v>171</v>
      </c>
      <c r="H322" s="166">
        <v>2</v>
      </c>
      <c r="I322" s="167"/>
      <c r="J322" s="168">
        <f t="shared" si="50"/>
        <v>0</v>
      </c>
      <c r="K322" s="164" t="s">
        <v>148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276</v>
      </c>
      <c r="AT322" s="139" t="s">
        <v>174</v>
      </c>
      <c r="AU322" s="139" t="s">
        <v>140</v>
      </c>
      <c r="AY322" s="16" t="s">
        <v>132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140</v>
      </c>
      <c r="BK322" s="140">
        <f t="shared" si="59"/>
        <v>0</v>
      </c>
      <c r="BL322" s="16" t="s">
        <v>182</v>
      </c>
      <c r="BM322" s="139" t="s">
        <v>667</v>
      </c>
    </row>
    <row r="323" spans="2:65" s="1" customFormat="1" ht="24.2" customHeight="1">
      <c r="B323" s="127"/>
      <c r="C323" s="162" t="s">
        <v>668</v>
      </c>
      <c r="D323" s="162" t="s">
        <v>174</v>
      </c>
      <c r="E323" s="163" t="s">
        <v>669</v>
      </c>
      <c r="F323" s="164" t="s">
        <v>670</v>
      </c>
      <c r="G323" s="165" t="s">
        <v>171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276</v>
      </c>
      <c r="AT323" s="139" t="s">
        <v>174</v>
      </c>
      <c r="AU323" s="139" t="s">
        <v>140</v>
      </c>
      <c r="AY323" s="16" t="s">
        <v>132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140</v>
      </c>
      <c r="BK323" s="140">
        <f t="shared" si="59"/>
        <v>0</v>
      </c>
      <c r="BL323" s="16" t="s">
        <v>182</v>
      </c>
      <c r="BM323" s="139" t="s">
        <v>671</v>
      </c>
    </row>
    <row r="324" spans="2:65" s="1" customFormat="1" ht="16.5" customHeight="1">
      <c r="B324" s="127"/>
      <c r="C324" s="128" t="s">
        <v>672</v>
      </c>
      <c r="D324" s="128" t="s">
        <v>135</v>
      </c>
      <c r="E324" s="129" t="s">
        <v>673</v>
      </c>
      <c r="F324" s="130" t="s">
        <v>674</v>
      </c>
      <c r="G324" s="131" t="s">
        <v>171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182</v>
      </c>
      <c r="AT324" s="139" t="s">
        <v>135</v>
      </c>
      <c r="AU324" s="139" t="s">
        <v>140</v>
      </c>
      <c r="AY324" s="16" t="s">
        <v>132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140</v>
      </c>
      <c r="BK324" s="140">
        <f t="shared" si="59"/>
        <v>0</v>
      </c>
      <c r="BL324" s="16" t="s">
        <v>182</v>
      </c>
      <c r="BM324" s="139" t="s">
        <v>675</v>
      </c>
    </row>
    <row r="325" spans="2:65" s="1" customFormat="1" ht="16.5" customHeight="1">
      <c r="B325" s="127"/>
      <c r="C325" s="162" t="s">
        <v>676</v>
      </c>
      <c r="D325" s="162" t="s">
        <v>174</v>
      </c>
      <c r="E325" s="163" t="s">
        <v>677</v>
      </c>
      <c r="F325" s="164" t="s">
        <v>678</v>
      </c>
      <c r="G325" s="165" t="s">
        <v>171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276</v>
      </c>
      <c r="AT325" s="139" t="s">
        <v>174</v>
      </c>
      <c r="AU325" s="139" t="s">
        <v>140</v>
      </c>
      <c r="AY325" s="16" t="s">
        <v>132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140</v>
      </c>
      <c r="BK325" s="140">
        <f t="shared" si="59"/>
        <v>0</v>
      </c>
      <c r="BL325" s="16" t="s">
        <v>182</v>
      </c>
      <c r="BM325" s="139" t="s">
        <v>679</v>
      </c>
    </row>
    <row r="326" spans="2:65" s="1" customFormat="1" ht="16.5" customHeight="1">
      <c r="B326" s="127"/>
      <c r="C326" s="128" t="s">
        <v>680</v>
      </c>
      <c r="D326" s="128" t="s">
        <v>135</v>
      </c>
      <c r="E326" s="129" t="s">
        <v>681</v>
      </c>
      <c r="F326" s="130" t="s">
        <v>682</v>
      </c>
      <c r="G326" s="131" t="s">
        <v>238</v>
      </c>
      <c r="H326" s="132">
        <v>3</v>
      </c>
      <c r="I326" s="133"/>
      <c r="J326" s="134">
        <f t="shared" si="50"/>
        <v>0</v>
      </c>
      <c r="K326" s="130" t="s">
        <v>148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182</v>
      </c>
      <c r="AT326" s="139" t="s">
        <v>135</v>
      </c>
      <c r="AU326" s="139" t="s">
        <v>140</v>
      </c>
      <c r="AY326" s="16" t="s">
        <v>132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140</v>
      </c>
      <c r="BK326" s="140">
        <f t="shared" si="59"/>
        <v>0</v>
      </c>
      <c r="BL326" s="16" t="s">
        <v>182</v>
      </c>
      <c r="BM326" s="139" t="s">
        <v>683</v>
      </c>
    </row>
    <row r="327" spans="2:65" s="1" customFormat="1" ht="16.5" customHeight="1">
      <c r="B327" s="127"/>
      <c r="C327" s="162" t="s">
        <v>684</v>
      </c>
      <c r="D327" s="162" t="s">
        <v>174</v>
      </c>
      <c r="E327" s="163" t="s">
        <v>685</v>
      </c>
      <c r="F327" s="164" t="s">
        <v>686</v>
      </c>
      <c r="G327" s="165" t="s">
        <v>238</v>
      </c>
      <c r="H327" s="166">
        <v>3</v>
      </c>
      <c r="I327" s="167"/>
      <c r="J327" s="168">
        <f t="shared" si="50"/>
        <v>0</v>
      </c>
      <c r="K327" s="164" t="s">
        <v>148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276</v>
      </c>
      <c r="AT327" s="139" t="s">
        <v>174</v>
      </c>
      <c r="AU327" s="139" t="s">
        <v>140</v>
      </c>
      <c r="AY327" s="16" t="s">
        <v>132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140</v>
      </c>
      <c r="BK327" s="140">
        <f t="shared" si="59"/>
        <v>0</v>
      </c>
      <c r="BL327" s="16" t="s">
        <v>182</v>
      </c>
      <c r="BM327" s="139" t="s">
        <v>687</v>
      </c>
    </row>
    <row r="328" spans="2:65" s="1" customFormat="1" ht="24.2" customHeight="1">
      <c r="B328" s="127"/>
      <c r="C328" s="128" t="s">
        <v>688</v>
      </c>
      <c r="D328" s="128" t="s">
        <v>135</v>
      </c>
      <c r="E328" s="129" t="s">
        <v>689</v>
      </c>
      <c r="F328" s="130" t="s">
        <v>690</v>
      </c>
      <c r="G328" s="131" t="s">
        <v>171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182</v>
      </c>
      <c r="AT328" s="139" t="s">
        <v>135</v>
      </c>
      <c r="AU328" s="139" t="s">
        <v>140</v>
      </c>
      <c r="AY328" s="16" t="s">
        <v>132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140</v>
      </c>
      <c r="BK328" s="140">
        <f t="shared" si="59"/>
        <v>0</v>
      </c>
      <c r="BL328" s="16" t="s">
        <v>182</v>
      </c>
      <c r="BM328" s="139" t="s">
        <v>691</v>
      </c>
    </row>
    <row r="329" spans="2:65" s="1" customFormat="1" ht="24.2" customHeight="1">
      <c r="B329" s="127"/>
      <c r="C329" s="128" t="s">
        <v>692</v>
      </c>
      <c r="D329" s="128" t="s">
        <v>135</v>
      </c>
      <c r="E329" s="129" t="s">
        <v>693</v>
      </c>
      <c r="F329" s="130" t="s">
        <v>694</v>
      </c>
      <c r="G329" s="131" t="s">
        <v>209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182</v>
      </c>
      <c r="AT329" s="139" t="s">
        <v>135</v>
      </c>
      <c r="AU329" s="139" t="s">
        <v>140</v>
      </c>
      <c r="AY329" s="16" t="s">
        <v>132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140</v>
      </c>
      <c r="BK329" s="140">
        <f t="shared" si="59"/>
        <v>0</v>
      </c>
      <c r="BL329" s="16" t="s">
        <v>182</v>
      </c>
      <c r="BM329" s="139" t="s">
        <v>695</v>
      </c>
    </row>
    <row r="330" spans="2:65" s="1" customFormat="1" ht="24.2" customHeight="1">
      <c r="B330" s="127"/>
      <c r="C330" s="128" t="s">
        <v>696</v>
      </c>
      <c r="D330" s="128" t="s">
        <v>135</v>
      </c>
      <c r="E330" s="129" t="s">
        <v>697</v>
      </c>
      <c r="F330" s="130" t="s">
        <v>698</v>
      </c>
      <c r="G330" s="131" t="s">
        <v>340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182</v>
      </c>
      <c r="AT330" s="139" t="s">
        <v>135</v>
      </c>
      <c r="AU330" s="139" t="s">
        <v>140</v>
      </c>
      <c r="AY330" s="16" t="s">
        <v>132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140</v>
      </c>
      <c r="BK330" s="140">
        <f t="shared" si="59"/>
        <v>0</v>
      </c>
      <c r="BL330" s="16" t="s">
        <v>182</v>
      </c>
      <c r="BM330" s="139" t="s">
        <v>699</v>
      </c>
    </row>
    <row r="331" spans="2:65" s="1" customFormat="1" ht="16.5" customHeight="1">
      <c r="B331" s="127"/>
      <c r="C331" s="128" t="s">
        <v>700</v>
      </c>
      <c r="D331" s="128" t="s">
        <v>135</v>
      </c>
      <c r="E331" s="129" t="s">
        <v>701</v>
      </c>
      <c r="F331" s="130" t="s">
        <v>702</v>
      </c>
      <c r="G331" s="131" t="s">
        <v>340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182</v>
      </c>
      <c r="AT331" s="139" t="s">
        <v>135</v>
      </c>
      <c r="AU331" s="139" t="s">
        <v>140</v>
      </c>
      <c r="AY331" s="16" t="s">
        <v>132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140</v>
      </c>
      <c r="BK331" s="140">
        <f t="shared" si="59"/>
        <v>0</v>
      </c>
      <c r="BL331" s="16" t="s">
        <v>182</v>
      </c>
      <c r="BM331" s="139" t="s">
        <v>703</v>
      </c>
    </row>
    <row r="332" spans="2:65" s="1" customFormat="1" ht="24.2" customHeight="1">
      <c r="B332" s="127"/>
      <c r="C332" s="128" t="s">
        <v>704</v>
      </c>
      <c r="D332" s="128" t="s">
        <v>135</v>
      </c>
      <c r="E332" s="129" t="s">
        <v>705</v>
      </c>
      <c r="F332" s="130" t="s">
        <v>706</v>
      </c>
      <c r="G332" s="131" t="s">
        <v>340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182</v>
      </c>
      <c r="AT332" s="139" t="s">
        <v>135</v>
      </c>
      <c r="AU332" s="139" t="s">
        <v>140</v>
      </c>
      <c r="AY332" s="16" t="s">
        <v>132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140</v>
      </c>
      <c r="BK332" s="140">
        <f t="shared" si="59"/>
        <v>0</v>
      </c>
      <c r="BL332" s="16" t="s">
        <v>182</v>
      </c>
      <c r="BM332" s="139" t="s">
        <v>707</v>
      </c>
    </row>
    <row r="333" spans="2:65" s="1" customFormat="1" ht="16.5" customHeight="1">
      <c r="B333" s="127"/>
      <c r="C333" s="128" t="s">
        <v>708</v>
      </c>
      <c r="D333" s="128" t="s">
        <v>135</v>
      </c>
      <c r="E333" s="129" t="s">
        <v>709</v>
      </c>
      <c r="F333" s="130"/>
      <c r="G333" s="131"/>
      <c r="H333" s="132"/>
      <c r="I333" s="133"/>
      <c r="J333" s="134"/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182</v>
      </c>
      <c r="AT333" s="139" t="s">
        <v>135</v>
      </c>
      <c r="AU333" s="139" t="s">
        <v>140</v>
      </c>
      <c r="AY333" s="16" t="s">
        <v>132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140</v>
      </c>
      <c r="BK333" s="140">
        <f t="shared" si="59"/>
        <v>0</v>
      </c>
      <c r="BL333" s="16" t="s">
        <v>182</v>
      </c>
      <c r="BM333" s="139" t="s">
        <v>710</v>
      </c>
    </row>
    <row r="334" spans="2:65" s="1" customFormat="1" ht="16.5" customHeight="1">
      <c r="B334" s="127"/>
      <c r="C334" s="128" t="s">
        <v>711</v>
      </c>
      <c r="D334" s="128" t="s">
        <v>135</v>
      </c>
      <c r="E334" s="129" t="s">
        <v>712</v>
      </c>
      <c r="F334" s="130"/>
      <c r="G334" s="131"/>
      <c r="H334" s="132"/>
      <c r="I334" s="133"/>
      <c r="J334" s="134"/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182</v>
      </c>
      <c r="AT334" s="139" t="s">
        <v>135</v>
      </c>
      <c r="AU334" s="139" t="s">
        <v>140</v>
      </c>
      <c r="AY334" s="16" t="s">
        <v>132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140</v>
      </c>
      <c r="BK334" s="140">
        <f t="shared" si="59"/>
        <v>0</v>
      </c>
      <c r="BL334" s="16" t="s">
        <v>182</v>
      </c>
      <c r="BM334" s="139" t="s">
        <v>713</v>
      </c>
    </row>
    <row r="335" spans="2:65" s="1" customFormat="1" ht="16.5" customHeight="1">
      <c r="B335" s="127"/>
      <c r="C335" s="128" t="s">
        <v>714</v>
      </c>
      <c r="D335" s="128" t="s">
        <v>135</v>
      </c>
      <c r="E335" s="129" t="s">
        <v>715</v>
      </c>
      <c r="F335" s="130" t="s">
        <v>716</v>
      </c>
      <c r="G335" s="131" t="s">
        <v>340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182</v>
      </c>
      <c r="AT335" s="139" t="s">
        <v>135</v>
      </c>
      <c r="AU335" s="139" t="s">
        <v>140</v>
      </c>
      <c r="AY335" s="16" t="s">
        <v>132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140</v>
      </c>
      <c r="BK335" s="140">
        <f t="shared" si="59"/>
        <v>0</v>
      </c>
      <c r="BL335" s="16" t="s">
        <v>182</v>
      </c>
      <c r="BM335" s="139" t="s">
        <v>717</v>
      </c>
    </row>
    <row r="336" spans="2:65" s="1" customFormat="1" ht="24.2" customHeight="1">
      <c r="B336" s="127"/>
      <c r="C336" s="128" t="s">
        <v>718</v>
      </c>
      <c r="D336" s="128" t="s">
        <v>135</v>
      </c>
      <c r="E336" s="129" t="s">
        <v>719</v>
      </c>
      <c r="F336" s="130" t="s">
        <v>720</v>
      </c>
      <c r="G336" s="131" t="s">
        <v>171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182</v>
      </c>
      <c r="AT336" s="139" t="s">
        <v>135</v>
      </c>
      <c r="AU336" s="139" t="s">
        <v>140</v>
      </c>
      <c r="AY336" s="16" t="s">
        <v>132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140</v>
      </c>
      <c r="BK336" s="140">
        <f t="shared" si="59"/>
        <v>0</v>
      </c>
      <c r="BL336" s="16" t="s">
        <v>182</v>
      </c>
      <c r="BM336" s="139" t="s">
        <v>721</v>
      </c>
    </row>
    <row r="337" spans="2:65" s="1" customFormat="1" ht="24.2" customHeight="1">
      <c r="B337" s="127"/>
      <c r="C337" s="128" t="s">
        <v>722</v>
      </c>
      <c r="D337" s="128" t="s">
        <v>135</v>
      </c>
      <c r="E337" s="129" t="s">
        <v>723</v>
      </c>
      <c r="F337" s="130" t="s">
        <v>724</v>
      </c>
      <c r="G337" s="131" t="s">
        <v>238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182</v>
      </c>
      <c r="AT337" s="139" t="s">
        <v>135</v>
      </c>
      <c r="AU337" s="139" t="s">
        <v>140</v>
      </c>
      <c r="AY337" s="16" t="s">
        <v>132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140</v>
      </c>
      <c r="BK337" s="140">
        <f t="shared" si="59"/>
        <v>0</v>
      </c>
      <c r="BL337" s="16" t="s">
        <v>182</v>
      </c>
      <c r="BM337" s="139" t="s">
        <v>725</v>
      </c>
    </row>
    <row r="338" spans="2:65" s="12" customFormat="1">
      <c r="B338" s="141"/>
      <c r="D338" s="142" t="s">
        <v>142</v>
      </c>
      <c r="E338" s="143" t="s">
        <v>1</v>
      </c>
      <c r="F338" s="144" t="s">
        <v>726</v>
      </c>
      <c r="H338" s="145">
        <v>4.05</v>
      </c>
      <c r="I338" s="146"/>
      <c r="L338" s="141"/>
      <c r="M338" s="147"/>
      <c r="T338" s="148"/>
      <c r="AT338" s="143" t="s">
        <v>142</v>
      </c>
      <c r="AU338" s="143" t="s">
        <v>140</v>
      </c>
      <c r="AV338" s="12" t="s">
        <v>140</v>
      </c>
      <c r="AW338" s="12" t="s">
        <v>30</v>
      </c>
      <c r="AX338" s="12" t="s">
        <v>81</v>
      </c>
      <c r="AY338" s="143" t="s">
        <v>132</v>
      </c>
    </row>
    <row r="339" spans="2:65" s="1" customFormat="1" ht="16.5" customHeight="1">
      <c r="B339" s="127"/>
      <c r="C339" s="128" t="s">
        <v>727</v>
      </c>
      <c r="D339" s="128" t="s">
        <v>135</v>
      </c>
      <c r="E339" s="129" t="s">
        <v>728</v>
      </c>
      <c r="F339" s="130" t="s">
        <v>729</v>
      </c>
      <c r="G339" s="131" t="s">
        <v>340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182</v>
      </c>
      <c r="AT339" s="139" t="s">
        <v>135</v>
      </c>
      <c r="AU339" s="139" t="s">
        <v>140</v>
      </c>
      <c r="AY339" s="16" t="s">
        <v>132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140</v>
      </c>
      <c r="BK339" s="140">
        <f>ROUND(I339*H339,2)</f>
        <v>0</v>
      </c>
      <c r="BL339" s="16" t="s">
        <v>182</v>
      </c>
      <c r="BM339" s="139" t="s">
        <v>730</v>
      </c>
    </row>
    <row r="340" spans="2:65" s="1" customFormat="1" ht="33" customHeight="1">
      <c r="B340" s="127"/>
      <c r="C340" s="162" t="s">
        <v>731</v>
      </c>
      <c r="D340" s="162" t="s">
        <v>174</v>
      </c>
      <c r="E340" s="163" t="s">
        <v>732</v>
      </c>
      <c r="F340" s="164" t="s">
        <v>733</v>
      </c>
      <c r="G340" s="165" t="s">
        <v>171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276</v>
      </c>
      <c r="AT340" s="139" t="s">
        <v>174</v>
      </c>
      <c r="AU340" s="139" t="s">
        <v>140</v>
      </c>
      <c r="AY340" s="16" t="s">
        <v>132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140</v>
      </c>
      <c r="BK340" s="140">
        <f>ROUND(I340*H340,2)</f>
        <v>0</v>
      </c>
      <c r="BL340" s="16" t="s">
        <v>182</v>
      </c>
      <c r="BM340" s="139" t="s">
        <v>734</v>
      </c>
    </row>
    <row r="341" spans="2:65" s="1" customFormat="1" ht="16.5" customHeight="1">
      <c r="B341" s="127"/>
      <c r="C341" s="128" t="s">
        <v>735</v>
      </c>
      <c r="D341" s="128" t="s">
        <v>135</v>
      </c>
      <c r="E341" s="129" t="s">
        <v>736</v>
      </c>
      <c r="F341" s="130" t="s">
        <v>737</v>
      </c>
      <c r="G341" s="131" t="s">
        <v>340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182</v>
      </c>
      <c r="AT341" s="139" t="s">
        <v>135</v>
      </c>
      <c r="AU341" s="139" t="s">
        <v>140</v>
      </c>
      <c r="AY341" s="16" t="s">
        <v>132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140</v>
      </c>
      <c r="BK341" s="140">
        <f>ROUND(I341*H341,2)</f>
        <v>0</v>
      </c>
      <c r="BL341" s="16" t="s">
        <v>182</v>
      </c>
      <c r="BM341" s="139" t="s">
        <v>738</v>
      </c>
    </row>
    <row r="342" spans="2:65" s="1" customFormat="1" ht="24.2" customHeight="1">
      <c r="B342" s="127"/>
      <c r="C342" s="162" t="s">
        <v>739</v>
      </c>
      <c r="D342" s="162" t="s">
        <v>174</v>
      </c>
      <c r="E342" s="163" t="s">
        <v>740</v>
      </c>
      <c r="F342" s="164" t="s">
        <v>741</v>
      </c>
      <c r="G342" s="165" t="s">
        <v>171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276</v>
      </c>
      <c r="AT342" s="139" t="s">
        <v>174</v>
      </c>
      <c r="AU342" s="139" t="s">
        <v>140</v>
      </c>
      <c r="AY342" s="16" t="s">
        <v>132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140</v>
      </c>
      <c r="BK342" s="140">
        <f>ROUND(I342*H342,2)</f>
        <v>0</v>
      </c>
      <c r="BL342" s="16" t="s">
        <v>182</v>
      </c>
      <c r="BM342" s="139" t="s">
        <v>742</v>
      </c>
    </row>
    <row r="343" spans="2:65" s="11" customFormat="1" ht="22.9" customHeight="1">
      <c r="B343" s="115"/>
      <c r="D343" s="116" t="s">
        <v>72</v>
      </c>
      <c r="E343" s="125" t="s">
        <v>743</v>
      </c>
      <c r="F343" s="125" t="s">
        <v>744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140</v>
      </c>
      <c r="AT343" s="123" t="s">
        <v>72</v>
      </c>
      <c r="AU343" s="123" t="s">
        <v>81</v>
      </c>
      <c r="AY343" s="116" t="s">
        <v>132</v>
      </c>
      <c r="BK343" s="124">
        <f>SUM(BK344:BK351)</f>
        <v>0</v>
      </c>
    </row>
    <row r="344" spans="2:65" s="1" customFormat="1" ht="24.2" customHeight="1">
      <c r="B344" s="127"/>
      <c r="C344" s="128" t="s">
        <v>745</v>
      </c>
      <c r="D344" s="128" t="s">
        <v>135</v>
      </c>
      <c r="E344" s="129" t="s">
        <v>746</v>
      </c>
      <c r="F344" s="130" t="s">
        <v>747</v>
      </c>
      <c r="G344" s="131" t="s">
        <v>138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182</v>
      </c>
      <c r="AT344" s="139" t="s">
        <v>135</v>
      </c>
      <c r="AU344" s="139" t="s">
        <v>140</v>
      </c>
      <c r="AY344" s="16" t="s">
        <v>132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140</v>
      </c>
      <c r="BK344" s="140">
        <f>ROUND(I344*H344,2)</f>
        <v>0</v>
      </c>
      <c r="BL344" s="16" t="s">
        <v>182</v>
      </c>
      <c r="BM344" s="139" t="s">
        <v>748</v>
      </c>
    </row>
    <row r="345" spans="2:65" s="12" customFormat="1">
      <c r="B345" s="141"/>
      <c r="D345" s="142" t="s">
        <v>142</v>
      </c>
      <c r="E345" s="143" t="s">
        <v>1</v>
      </c>
      <c r="F345" s="144" t="s">
        <v>150</v>
      </c>
      <c r="H345" s="145">
        <v>2.8140000000000001</v>
      </c>
      <c r="I345" s="146"/>
      <c r="L345" s="141"/>
      <c r="M345" s="147"/>
      <c r="T345" s="148"/>
      <c r="AT345" s="143" t="s">
        <v>142</v>
      </c>
      <c r="AU345" s="143" t="s">
        <v>140</v>
      </c>
      <c r="AV345" s="12" t="s">
        <v>140</v>
      </c>
      <c r="AW345" s="12" t="s">
        <v>30</v>
      </c>
      <c r="AX345" s="12" t="s">
        <v>73</v>
      </c>
      <c r="AY345" s="143" t="s">
        <v>132</v>
      </c>
    </row>
    <row r="346" spans="2:65" s="12" customFormat="1">
      <c r="B346" s="141"/>
      <c r="D346" s="142" t="s">
        <v>142</v>
      </c>
      <c r="E346" s="143" t="s">
        <v>1</v>
      </c>
      <c r="F346" s="144" t="s">
        <v>151</v>
      </c>
      <c r="H346" s="145">
        <v>1.0309999999999999</v>
      </c>
      <c r="I346" s="146"/>
      <c r="L346" s="141"/>
      <c r="M346" s="147"/>
      <c r="T346" s="148"/>
      <c r="AT346" s="143" t="s">
        <v>142</v>
      </c>
      <c r="AU346" s="143" t="s">
        <v>140</v>
      </c>
      <c r="AV346" s="12" t="s">
        <v>140</v>
      </c>
      <c r="AW346" s="12" t="s">
        <v>30</v>
      </c>
      <c r="AX346" s="12" t="s">
        <v>73</v>
      </c>
      <c r="AY346" s="143" t="s">
        <v>132</v>
      </c>
    </row>
    <row r="347" spans="2:65" s="13" customFormat="1">
      <c r="B347" s="149"/>
      <c r="D347" s="142" t="s">
        <v>142</v>
      </c>
      <c r="E347" s="150" t="s">
        <v>1</v>
      </c>
      <c r="F347" s="151" t="s">
        <v>153</v>
      </c>
      <c r="H347" s="152">
        <v>3.8449999999999998</v>
      </c>
      <c r="I347" s="153"/>
      <c r="L347" s="149"/>
      <c r="M347" s="154"/>
      <c r="T347" s="155"/>
      <c r="AT347" s="150" t="s">
        <v>142</v>
      </c>
      <c r="AU347" s="150" t="s">
        <v>140</v>
      </c>
      <c r="AV347" s="13" t="s">
        <v>139</v>
      </c>
      <c r="AW347" s="13" t="s">
        <v>30</v>
      </c>
      <c r="AX347" s="13" t="s">
        <v>81</v>
      </c>
      <c r="AY347" s="150" t="s">
        <v>132</v>
      </c>
    </row>
    <row r="348" spans="2:65" s="1" customFormat="1" ht="16.5" customHeight="1">
      <c r="B348" s="127"/>
      <c r="C348" s="128" t="s">
        <v>749</v>
      </c>
      <c r="D348" s="128" t="s">
        <v>135</v>
      </c>
      <c r="E348" s="129" t="s">
        <v>750</v>
      </c>
      <c r="F348" s="130" t="s">
        <v>751</v>
      </c>
      <c r="G348" s="131" t="s">
        <v>138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182</v>
      </c>
      <c r="AT348" s="139" t="s">
        <v>135</v>
      </c>
      <c r="AU348" s="139" t="s">
        <v>140</v>
      </c>
      <c r="AY348" s="16" t="s">
        <v>132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140</v>
      </c>
      <c r="BK348" s="140">
        <f>ROUND(I348*H348,2)</f>
        <v>0</v>
      </c>
      <c r="BL348" s="16" t="s">
        <v>182</v>
      </c>
      <c r="BM348" s="139" t="s">
        <v>752</v>
      </c>
    </row>
    <row r="349" spans="2:65" s="1" customFormat="1" ht="21.75" customHeight="1">
      <c r="B349" s="127"/>
      <c r="C349" s="162" t="s">
        <v>753</v>
      </c>
      <c r="D349" s="162" t="s">
        <v>174</v>
      </c>
      <c r="E349" s="163" t="s">
        <v>754</v>
      </c>
      <c r="F349" s="164" t="s">
        <v>755</v>
      </c>
      <c r="G349" s="165" t="s">
        <v>138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276</v>
      </c>
      <c r="AT349" s="139" t="s">
        <v>174</v>
      </c>
      <c r="AU349" s="139" t="s">
        <v>140</v>
      </c>
      <c r="AY349" s="16" t="s">
        <v>132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140</v>
      </c>
      <c r="BK349" s="140">
        <f>ROUND(I349*H349,2)</f>
        <v>0</v>
      </c>
      <c r="BL349" s="16" t="s">
        <v>182</v>
      </c>
      <c r="BM349" s="139" t="s">
        <v>756</v>
      </c>
    </row>
    <row r="350" spans="2:65" s="12" customFormat="1">
      <c r="B350" s="141"/>
      <c r="D350" s="142" t="s">
        <v>142</v>
      </c>
      <c r="E350" s="143" t="s">
        <v>1</v>
      </c>
      <c r="F350" s="144" t="s">
        <v>757</v>
      </c>
      <c r="H350" s="145">
        <v>4.2300000000000004</v>
      </c>
      <c r="I350" s="146"/>
      <c r="L350" s="141"/>
      <c r="M350" s="147"/>
      <c r="T350" s="148"/>
      <c r="AT350" s="143" t="s">
        <v>142</v>
      </c>
      <c r="AU350" s="143" t="s">
        <v>140</v>
      </c>
      <c r="AV350" s="12" t="s">
        <v>140</v>
      </c>
      <c r="AW350" s="12" t="s">
        <v>30</v>
      </c>
      <c r="AX350" s="12" t="s">
        <v>81</v>
      </c>
      <c r="AY350" s="143" t="s">
        <v>132</v>
      </c>
    </row>
    <row r="351" spans="2:65" s="1" customFormat="1" ht="24.2" customHeight="1">
      <c r="B351" s="127"/>
      <c r="C351" s="128" t="s">
        <v>758</v>
      </c>
      <c r="D351" s="128" t="s">
        <v>135</v>
      </c>
      <c r="E351" s="129" t="s">
        <v>759</v>
      </c>
      <c r="F351" s="130" t="s">
        <v>760</v>
      </c>
      <c r="G351" s="131" t="s">
        <v>209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182</v>
      </c>
      <c r="AT351" s="139" t="s">
        <v>135</v>
      </c>
      <c r="AU351" s="139" t="s">
        <v>140</v>
      </c>
      <c r="AY351" s="16" t="s">
        <v>132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140</v>
      </c>
      <c r="BK351" s="140">
        <f>ROUND(I351*H351,2)</f>
        <v>0</v>
      </c>
      <c r="BL351" s="16" t="s">
        <v>182</v>
      </c>
      <c r="BM351" s="139" t="s">
        <v>761</v>
      </c>
    </row>
    <row r="352" spans="2:65" s="11" customFormat="1" ht="22.9" customHeight="1">
      <c r="B352" s="115"/>
      <c r="D352" s="116" t="s">
        <v>72</v>
      </c>
      <c r="E352" s="125" t="s">
        <v>762</v>
      </c>
      <c r="F352" s="125" t="s">
        <v>763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140</v>
      </c>
      <c r="AT352" s="123" t="s">
        <v>72</v>
      </c>
      <c r="AU352" s="123" t="s">
        <v>81</v>
      </c>
      <c r="AY352" s="116" t="s">
        <v>132</v>
      </c>
      <c r="BK352" s="124">
        <f>SUM(BK353:BK356)</f>
        <v>0</v>
      </c>
    </row>
    <row r="353" spans="2:65" s="1" customFormat="1" ht="24.2" customHeight="1">
      <c r="B353" s="127"/>
      <c r="C353" s="128" t="s">
        <v>764</v>
      </c>
      <c r="D353" s="128" t="s">
        <v>135</v>
      </c>
      <c r="E353" s="129" t="s">
        <v>765</v>
      </c>
      <c r="F353" s="130" t="s">
        <v>766</v>
      </c>
      <c r="G353" s="131" t="s">
        <v>138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182</v>
      </c>
      <c r="AT353" s="139" t="s">
        <v>135</v>
      </c>
      <c r="AU353" s="139" t="s">
        <v>140</v>
      </c>
      <c r="AY353" s="16" t="s">
        <v>132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140</v>
      </c>
      <c r="BK353" s="140">
        <f>ROUND(I353*H353,2)</f>
        <v>0</v>
      </c>
      <c r="BL353" s="16" t="s">
        <v>182</v>
      </c>
      <c r="BM353" s="139" t="s">
        <v>767</v>
      </c>
    </row>
    <row r="354" spans="2:65" s="12" customFormat="1">
      <c r="B354" s="141"/>
      <c r="D354" s="142" t="s">
        <v>142</v>
      </c>
      <c r="E354" s="143" t="s">
        <v>1</v>
      </c>
      <c r="F354" s="144" t="s">
        <v>768</v>
      </c>
      <c r="H354" s="145">
        <v>2.96</v>
      </c>
      <c r="I354" s="146"/>
      <c r="L354" s="141"/>
      <c r="M354" s="147"/>
      <c r="T354" s="148"/>
      <c r="AT354" s="143" t="s">
        <v>142</v>
      </c>
      <c r="AU354" s="143" t="s">
        <v>140</v>
      </c>
      <c r="AV354" s="12" t="s">
        <v>140</v>
      </c>
      <c r="AW354" s="12" t="s">
        <v>30</v>
      </c>
      <c r="AX354" s="12" t="s">
        <v>73</v>
      </c>
      <c r="AY354" s="143" t="s">
        <v>132</v>
      </c>
    </row>
    <row r="355" spans="2:65" s="12" customFormat="1">
      <c r="B355" s="141"/>
      <c r="D355" s="142" t="s">
        <v>142</v>
      </c>
      <c r="E355" s="143" t="s">
        <v>1</v>
      </c>
      <c r="F355" s="144" t="s">
        <v>769</v>
      </c>
      <c r="H355" s="145">
        <v>1.002</v>
      </c>
      <c r="I355" s="146"/>
      <c r="L355" s="141"/>
      <c r="M355" s="147"/>
      <c r="T355" s="148"/>
      <c r="AT355" s="143" t="s">
        <v>142</v>
      </c>
      <c r="AU355" s="143" t="s">
        <v>140</v>
      </c>
      <c r="AV355" s="12" t="s">
        <v>140</v>
      </c>
      <c r="AW355" s="12" t="s">
        <v>30</v>
      </c>
      <c r="AX355" s="12" t="s">
        <v>73</v>
      </c>
      <c r="AY355" s="143" t="s">
        <v>132</v>
      </c>
    </row>
    <row r="356" spans="2:65" s="13" customFormat="1">
      <c r="B356" s="149"/>
      <c r="D356" s="142" t="s">
        <v>142</v>
      </c>
      <c r="E356" s="150" t="s">
        <v>1</v>
      </c>
      <c r="F356" s="151" t="s">
        <v>153</v>
      </c>
      <c r="H356" s="152">
        <v>3.9619999999999997</v>
      </c>
      <c r="I356" s="153"/>
      <c r="L356" s="149"/>
      <c r="M356" s="154"/>
      <c r="T356" s="155"/>
      <c r="AT356" s="150" t="s">
        <v>142</v>
      </c>
      <c r="AU356" s="150" t="s">
        <v>140</v>
      </c>
      <c r="AV356" s="13" t="s">
        <v>139</v>
      </c>
      <c r="AW356" s="13" t="s">
        <v>30</v>
      </c>
      <c r="AX356" s="13" t="s">
        <v>81</v>
      </c>
      <c r="AY356" s="150" t="s">
        <v>132</v>
      </c>
    </row>
    <row r="357" spans="2:65" s="11" customFormat="1" ht="22.9" customHeight="1">
      <c r="B357" s="115"/>
      <c r="D357" s="116" t="s">
        <v>72</v>
      </c>
      <c r="E357" s="125" t="s">
        <v>770</v>
      </c>
      <c r="F357" s="125" t="s">
        <v>771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0.90809002000000005</v>
      </c>
      <c r="T357" s="122">
        <f>SUM(T358:T383)</f>
        <v>0</v>
      </c>
      <c r="AR357" s="116" t="s">
        <v>140</v>
      </c>
      <c r="AT357" s="123" t="s">
        <v>72</v>
      </c>
      <c r="AU357" s="123" t="s">
        <v>81</v>
      </c>
      <c r="AY357" s="116" t="s">
        <v>132</v>
      </c>
      <c r="BK357" s="124">
        <f>SUM(BK358:BK383)</f>
        <v>0</v>
      </c>
    </row>
    <row r="358" spans="2:65" s="1" customFormat="1" ht="16.5" customHeight="1">
      <c r="B358" s="127"/>
      <c r="C358" s="162" t="s">
        <v>772</v>
      </c>
      <c r="D358" s="162" t="s">
        <v>174</v>
      </c>
      <c r="E358" s="163" t="s">
        <v>773</v>
      </c>
      <c r="F358" s="164" t="s">
        <v>774</v>
      </c>
      <c r="G358" s="165" t="s">
        <v>775</v>
      </c>
      <c r="H358" s="166">
        <v>71.373999999999995</v>
      </c>
      <c r="I358" s="167"/>
      <c r="J358" s="168">
        <f>ROUND(I358*H358,2)</f>
        <v>0</v>
      </c>
      <c r="K358" s="164" t="s">
        <v>776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7.1373999999999993E-2</v>
      </c>
      <c r="S358" s="137">
        <v>0</v>
      </c>
      <c r="T358" s="138">
        <f>S358*H358</f>
        <v>0</v>
      </c>
      <c r="AR358" s="139" t="s">
        <v>276</v>
      </c>
      <c r="AT358" s="139" t="s">
        <v>174</v>
      </c>
      <c r="AU358" s="139" t="s">
        <v>140</v>
      </c>
      <c r="AY358" s="16" t="s">
        <v>132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140</v>
      </c>
      <c r="BK358" s="140">
        <f>ROUND(I358*H358,2)</f>
        <v>0</v>
      </c>
      <c r="BL358" s="16" t="s">
        <v>182</v>
      </c>
      <c r="BM358" s="139" t="s">
        <v>777</v>
      </c>
    </row>
    <row r="359" spans="2:65" s="14" customFormat="1">
      <c r="B359" s="156"/>
      <c r="D359" s="142" t="s">
        <v>142</v>
      </c>
      <c r="E359" s="157" t="s">
        <v>1</v>
      </c>
      <c r="F359" s="158" t="s">
        <v>778</v>
      </c>
      <c r="H359" s="157" t="s">
        <v>1</v>
      </c>
      <c r="I359" s="159"/>
      <c r="L359" s="156"/>
      <c r="M359" s="160"/>
      <c r="T359" s="161"/>
      <c r="AT359" s="157" t="s">
        <v>142</v>
      </c>
      <c r="AU359" s="157" t="s">
        <v>140</v>
      </c>
      <c r="AV359" s="14" t="s">
        <v>81</v>
      </c>
      <c r="AW359" s="14" t="s">
        <v>30</v>
      </c>
      <c r="AX359" s="14" t="s">
        <v>73</v>
      </c>
      <c r="AY359" s="157" t="s">
        <v>132</v>
      </c>
    </row>
    <row r="360" spans="2:65" s="14" customFormat="1">
      <c r="B360" s="156"/>
      <c r="D360" s="142" t="s">
        <v>142</v>
      </c>
      <c r="E360" s="157" t="s">
        <v>1</v>
      </c>
      <c r="F360" s="158" t="s">
        <v>779</v>
      </c>
      <c r="H360" s="157" t="s">
        <v>1</v>
      </c>
      <c r="I360" s="159"/>
      <c r="L360" s="156"/>
      <c r="M360" s="160"/>
      <c r="T360" s="161"/>
      <c r="AT360" s="157" t="s">
        <v>142</v>
      </c>
      <c r="AU360" s="157" t="s">
        <v>140</v>
      </c>
      <c r="AV360" s="14" t="s">
        <v>81</v>
      </c>
      <c r="AW360" s="14" t="s">
        <v>30</v>
      </c>
      <c r="AX360" s="14" t="s">
        <v>73</v>
      </c>
      <c r="AY360" s="157" t="s">
        <v>132</v>
      </c>
    </row>
    <row r="361" spans="2:65" s="12" customFormat="1">
      <c r="B361" s="141"/>
      <c r="D361" s="142" t="s">
        <v>142</v>
      </c>
      <c r="E361" s="143" t="s">
        <v>1</v>
      </c>
      <c r="F361" s="144" t="s">
        <v>780</v>
      </c>
      <c r="H361" s="145">
        <v>13.842000000000001</v>
      </c>
      <c r="I361" s="146"/>
      <c r="L361" s="141"/>
      <c r="M361" s="147"/>
      <c r="T361" s="148"/>
      <c r="AT361" s="143" t="s">
        <v>142</v>
      </c>
      <c r="AU361" s="143" t="s">
        <v>140</v>
      </c>
      <c r="AV361" s="12" t="s">
        <v>140</v>
      </c>
      <c r="AW361" s="12" t="s">
        <v>30</v>
      </c>
      <c r="AX361" s="12" t="s">
        <v>73</v>
      </c>
      <c r="AY361" s="143" t="s">
        <v>132</v>
      </c>
    </row>
    <row r="362" spans="2:65" s="14" customFormat="1">
      <c r="B362" s="156"/>
      <c r="D362" s="142" t="s">
        <v>142</v>
      </c>
      <c r="E362" s="157" t="s">
        <v>1</v>
      </c>
      <c r="F362" s="158" t="s">
        <v>781</v>
      </c>
      <c r="H362" s="157" t="s">
        <v>1</v>
      </c>
      <c r="I362" s="159"/>
      <c r="L362" s="156"/>
      <c r="M362" s="160"/>
      <c r="T362" s="161"/>
      <c r="AT362" s="157" t="s">
        <v>142</v>
      </c>
      <c r="AU362" s="157" t="s">
        <v>140</v>
      </c>
      <c r="AV362" s="14" t="s">
        <v>81</v>
      </c>
      <c r="AW362" s="14" t="s">
        <v>30</v>
      </c>
      <c r="AX362" s="14" t="s">
        <v>73</v>
      </c>
      <c r="AY362" s="157" t="s">
        <v>132</v>
      </c>
    </row>
    <row r="363" spans="2:65" s="12" customFormat="1">
      <c r="B363" s="141"/>
      <c r="D363" s="142" t="s">
        <v>142</v>
      </c>
      <c r="E363" s="143" t="s">
        <v>1</v>
      </c>
      <c r="F363" s="144" t="s">
        <v>782</v>
      </c>
      <c r="H363" s="145">
        <v>57.531999999999996</v>
      </c>
      <c r="I363" s="146"/>
      <c r="L363" s="141"/>
      <c r="M363" s="147"/>
      <c r="T363" s="148"/>
      <c r="AT363" s="143" t="s">
        <v>142</v>
      </c>
      <c r="AU363" s="143" t="s">
        <v>140</v>
      </c>
      <c r="AV363" s="12" t="s">
        <v>140</v>
      </c>
      <c r="AW363" s="12" t="s">
        <v>30</v>
      </c>
      <c r="AX363" s="12" t="s">
        <v>73</v>
      </c>
      <c r="AY363" s="143" t="s">
        <v>132</v>
      </c>
    </row>
    <row r="364" spans="2:65" s="13" customFormat="1">
      <c r="B364" s="149"/>
      <c r="D364" s="142" t="s">
        <v>142</v>
      </c>
      <c r="E364" s="150" t="s">
        <v>1</v>
      </c>
      <c r="F364" s="151" t="s">
        <v>153</v>
      </c>
      <c r="H364" s="152">
        <v>71.373999999999995</v>
      </c>
      <c r="I364" s="153"/>
      <c r="L364" s="149"/>
      <c r="M364" s="154"/>
      <c r="T364" s="155"/>
      <c r="AT364" s="150" t="s">
        <v>142</v>
      </c>
      <c r="AU364" s="150" t="s">
        <v>140</v>
      </c>
      <c r="AV364" s="13" t="s">
        <v>139</v>
      </c>
      <c r="AW364" s="13" t="s">
        <v>30</v>
      </c>
      <c r="AX364" s="13" t="s">
        <v>81</v>
      </c>
      <c r="AY364" s="150" t="s">
        <v>132</v>
      </c>
    </row>
    <row r="365" spans="2:65" s="1" customFormat="1" ht="21.75" customHeight="1">
      <c r="B365" s="127"/>
      <c r="C365" s="162" t="s">
        <v>783</v>
      </c>
      <c r="D365" s="162" t="s">
        <v>174</v>
      </c>
      <c r="E365" s="163" t="s">
        <v>784</v>
      </c>
      <c r="F365" s="164" t="s">
        <v>785</v>
      </c>
      <c r="G365" s="165" t="s">
        <v>775</v>
      </c>
      <c r="H365" s="166">
        <v>11.896000000000001</v>
      </c>
      <c r="I365" s="167"/>
      <c r="J365" s="168">
        <f>ROUND(I365*H365,2)</f>
        <v>0</v>
      </c>
      <c r="K365" s="164" t="s">
        <v>776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1.1896E-2</v>
      </c>
      <c r="S365" s="137">
        <v>0</v>
      </c>
      <c r="T365" s="138">
        <f>S365*H365</f>
        <v>0</v>
      </c>
      <c r="AR365" s="139" t="s">
        <v>276</v>
      </c>
      <c r="AT365" s="139" t="s">
        <v>174</v>
      </c>
      <c r="AU365" s="139" t="s">
        <v>140</v>
      </c>
      <c r="AY365" s="16" t="s">
        <v>132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140</v>
      </c>
      <c r="BK365" s="140">
        <f>ROUND(I365*H365,2)</f>
        <v>0</v>
      </c>
      <c r="BL365" s="16" t="s">
        <v>182</v>
      </c>
      <c r="BM365" s="139" t="s">
        <v>786</v>
      </c>
    </row>
    <row r="366" spans="2:65" s="14" customFormat="1">
      <c r="B366" s="156"/>
      <c r="D366" s="142" t="s">
        <v>142</v>
      </c>
      <c r="E366" s="157" t="s">
        <v>1</v>
      </c>
      <c r="F366" s="158" t="s">
        <v>787</v>
      </c>
      <c r="H366" s="157" t="s">
        <v>1</v>
      </c>
      <c r="I366" s="159"/>
      <c r="L366" s="156"/>
      <c r="M366" s="160"/>
      <c r="T366" s="161"/>
      <c r="AT366" s="157" t="s">
        <v>142</v>
      </c>
      <c r="AU366" s="157" t="s">
        <v>140</v>
      </c>
      <c r="AV366" s="14" t="s">
        <v>81</v>
      </c>
      <c r="AW366" s="14" t="s">
        <v>30</v>
      </c>
      <c r="AX366" s="14" t="s">
        <v>73</v>
      </c>
      <c r="AY366" s="157" t="s">
        <v>132</v>
      </c>
    </row>
    <row r="367" spans="2:65" s="14" customFormat="1">
      <c r="B367" s="156"/>
      <c r="D367" s="142" t="s">
        <v>142</v>
      </c>
      <c r="E367" s="157" t="s">
        <v>1</v>
      </c>
      <c r="F367" s="158" t="s">
        <v>788</v>
      </c>
      <c r="H367" s="157" t="s">
        <v>1</v>
      </c>
      <c r="I367" s="159"/>
      <c r="L367" s="156"/>
      <c r="M367" s="160"/>
      <c r="T367" s="161"/>
      <c r="AT367" s="157" t="s">
        <v>142</v>
      </c>
      <c r="AU367" s="157" t="s">
        <v>140</v>
      </c>
      <c r="AV367" s="14" t="s">
        <v>81</v>
      </c>
      <c r="AW367" s="14" t="s">
        <v>30</v>
      </c>
      <c r="AX367" s="14" t="s">
        <v>73</v>
      </c>
      <c r="AY367" s="157" t="s">
        <v>132</v>
      </c>
    </row>
    <row r="368" spans="2:65" s="12" customFormat="1">
      <c r="B368" s="141"/>
      <c r="D368" s="142" t="s">
        <v>142</v>
      </c>
      <c r="E368" s="143" t="s">
        <v>1</v>
      </c>
      <c r="F368" s="144" t="s">
        <v>789</v>
      </c>
      <c r="H368" s="145">
        <v>11.896000000000001</v>
      </c>
      <c r="I368" s="146"/>
      <c r="L368" s="141"/>
      <c r="M368" s="147"/>
      <c r="T368" s="148"/>
      <c r="AT368" s="143" t="s">
        <v>142</v>
      </c>
      <c r="AU368" s="143" t="s">
        <v>140</v>
      </c>
      <c r="AV368" s="12" t="s">
        <v>140</v>
      </c>
      <c r="AW368" s="12" t="s">
        <v>30</v>
      </c>
      <c r="AX368" s="12" t="s">
        <v>81</v>
      </c>
      <c r="AY368" s="143" t="s">
        <v>132</v>
      </c>
    </row>
    <row r="369" spans="2:65" s="1" customFormat="1" ht="16.5" customHeight="1">
      <c r="B369" s="127"/>
      <c r="C369" s="162" t="s">
        <v>790</v>
      </c>
      <c r="D369" s="162" t="s">
        <v>174</v>
      </c>
      <c r="E369" s="163" t="s">
        <v>791</v>
      </c>
      <c r="F369" s="164" t="s">
        <v>792</v>
      </c>
      <c r="G369" s="165" t="s">
        <v>793</v>
      </c>
      <c r="H369" s="166">
        <v>1.5</v>
      </c>
      <c r="I369" s="167"/>
      <c r="J369" s="168">
        <f>ROUND(I369*H369,2)</f>
        <v>0</v>
      </c>
      <c r="K369" s="164" t="s">
        <v>776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276</v>
      </c>
      <c r="AT369" s="139" t="s">
        <v>174</v>
      </c>
      <c r="AU369" s="139" t="s">
        <v>140</v>
      </c>
      <c r="AY369" s="16" t="s">
        <v>132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140</v>
      </c>
      <c r="BK369" s="140">
        <f>ROUND(I369*H369,2)</f>
        <v>0</v>
      </c>
      <c r="BL369" s="16" t="s">
        <v>182</v>
      </c>
      <c r="BM369" s="139" t="s">
        <v>794</v>
      </c>
    </row>
    <row r="370" spans="2:65" s="1" customFormat="1" ht="24.2" customHeight="1">
      <c r="B370" s="127"/>
      <c r="C370" s="128" t="s">
        <v>795</v>
      </c>
      <c r="D370" s="128" t="s">
        <v>135</v>
      </c>
      <c r="E370" s="129" t="s">
        <v>796</v>
      </c>
      <c r="F370" s="130" t="s">
        <v>797</v>
      </c>
      <c r="G370" s="131" t="s">
        <v>138</v>
      </c>
      <c r="H370" s="132">
        <v>15.981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0.53728122</v>
      </c>
      <c r="S370" s="137">
        <v>0</v>
      </c>
      <c r="T370" s="138">
        <f>S370*H370</f>
        <v>0</v>
      </c>
      <c r="AR370" s="139" t="s">
        <v>182</v>
      </c>
      <c r="AT370" s="139" t="s">
        <v>135</v>
      </c>
      <c r="AU370" s="139" t="s">
        <v>140</v>
      </c>
      <c r="AY370" s="16" t="s">
        <v>132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140</v>
      </c>
      <c r="BK370" s="140">
        <f>ROUND(I370*H370,2)</f>
        <v>0</v>
      </c>
      <c r="BL370" s="16" t="s">
        <v>182</v>
      </c>
      <c r="BM370" s="139" t="s">
        <v>798</v>
      </c>
    </row>
    <row r="371" spans="2:65" s="12" customFormat="1">
      <c r="B371" s="141"/>
      <c r="D371" s="142" t="s">
        <v>142</v>
      </c>
      <c r="E371" s="143" t="s">
        <v>1</v>
      </c>
      <c r="F371" s="144" t="s">
        <v>799</v>
      </c>
      <c r="H371" s="145">
        <v>8.4380000000000006</v>
      </c>
      <c r="I371" s="146"/>
      <c r="L371" s="141"/>
      <c r="M371" s="147"/>
      <c r="T371" s="148"/>
      <c r="AT371" s="143" t="s">
        <v>142</v>
      </c>
      <c r="AU371" s="143" t="s">
        <v>140</v>
      </c>
      <c r="AV371" s="12" t="s">
        <v>140</v>
      </c>
      <c r="AW371" s="12" t="s">
        <v>30</v>
      </c>
      <c r="AX371" s="12" t="s">
        <v>73</v>
      </c>
      <c r="AY371" s="143" t="s">
        <v>132</v>
      </c>
    </row>
    <row r="372" spans="2:65" s="12" customFormat="1">
      <c r="B372" s="141"/>
      <c r="D372" s="142" t="s">
        <v>142</v>
      </c>
      <c r="E372" s="143" t="s">
        <v>1</v>
      </c>
      <c r="F372" s="144" t="s">
        <v>800</v>
      </c>
      <c r="H372" s="145">
        <v>5.1130000000000004</v>
      </c>
      <c r="I372" s="146"/>
      <c r="L372" s="141"/>
      <c r="M372" s="147"/>
      <c r="T372" s="148"/>
      <c r="AT372" s="143" t="s">
        <v>142</v>
      </c>
      <c r="AU372" s="143" t="s">
        <v>140</v>
      </c>
      <c r="AV372" s="12" t="s">
        <v>140</v>
      </c>
      <c r="AW372" s="12" t="s">
        <v>30</v>
      </c>
      <c r="AX372" s="12" t="s">
        <v>73</v>
      </c>
      <c r="AY372" s="143" t="s">
        <v>132</v>
      </c>
    </row>
    <row r="373" spans="2:65" s="12" customFormat="1">
      <c r="B373" s="141"/>
      <c r="D373" s="142" t="s">
        <v>142</v>
      </c>
      <c r="E373" s="143" t="s">
        <v>1</v>
      </c>
      <c r="F373" s="144" t="s">
        <v>801</v>
      </c>
      <c r="H373" s="145">
        <v>2.4300000000000002</v>
      </c>
      <c r="I373" s="146"/>
      <c r="L373" s="141"/>
      <c r="M373" s="147"/>
      <c r="T373" s="148"/>
      <c r="AT373" s="143" t="s">
        <v>142</v>
      </c>
      <c r="AU373" s="143" t="s">
        <v>140</v>
      </c>
      <c r="AV373" s="12" t="s">
        <v>140</v>
      </c>
      <c r="AW373" s="12" t="s">
        <v>30</v>
      </c>
      <c r="AX373" s="12" t="s">
        <v>73</v>
      </c>
      <c r="AY373" s="143" t="s">
        <v>132</v>
      </c>
    </row>
    <row r="374" spans="2:65" s="13" customFormat="1">
      <c r="B374" s="149"/>
      <c r="D374" s="142" t="s">
        <v>142</v>
      </c>
      <c r="E374" s="150" t="s">
        <v>1</v>
      </c>
      <c r="F374" s="151" t="s">
        <v>153</v>
      </c>
      <c r="H374" s="152">
        <v>15.981000000000002</v>
      </c>
      <c r="I374" s="153"/>
      <c r="L374" s="149"/>
      <c r="M374" s="154"/>
      <c r="T374" s="155"/>
      <c r="AT374" s="150" t="s">
        <v>142</v>
      </c>
      <c r="AU374" s="150" t="s">
        <v>140</v>
      </c>
      <c r="AV374" s="13" t="s">
        <v>139</v>
      </c>
      <c r="AW374" s="13" t="s">
        <v>30</v>
      </c>
      <c r="AX374" s="13" t="s">
        <v>81</v>
      </c>
      <c r="AY374" s="150" t="s">
        <v>132</v>
      </c>
    </row>
    <row r="375" spans="2:65" s="1" customFormat="1" ht="24.2" customHeight="1">
      <c r="B375" s="127"/>
      <c r="C375" s="162" t="s">
        <v>802</v>
      </c>
      <c r="D375" s="162" t="s">
        <v>174</v>
      </c>
      <c r="E375" s="163" t="s">
        <v>803</v>
      </c>
      <c r="F375" s="164" t="s">
        <v>804</v>
      </c>
      <c r="G375" s="165" t="s">
        <v>138</v>
      </c>
      <c r="H375" s="166">
        <v>17.579000000000001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0.27247450000000001</v>
      </c>
      <c r="S375" s="137">
        <v>0</v>
      </c>
      <c r="T375" s="138">
        <f>S375*H375</f>
        <v>0</v>
      </c>
      <c r="AR375" s="139" t="s">
        <v>276</v>
      </c>
      <c r="AT375" s="139" t="s">
        <v>174</v>
      </c>
      <c r="AU375" s="139" t="s">
        <v>140</v>
      </c>
      <c r="AY375" s="16" t="s">
        <v>132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140</v>
      </c>
      <c r="BK375" s="140">
        <f>ROUND(I375*H375,2)</f>
        <v>0</v>
      </c>
      <c r="BL375" s="16" t="s">
        <v>182</v>
      </c>
      <c r="BM375" s="139" t="s">
        <v>805</v>
      </c>
    </row>
    <row r="376" spans="2:65" s="12" customFormat="1">
      <c r="B376" s="141"/>
      <c r="D376" s="142" t="s">
        <v>142</v>
      </c>
      <c r="E376" s="143" t="s">
        <v>1</v>
      </c>
      <c r="F376" s="144" t="s">
        <v>806</v>
      </c>
      <c r="H376" s="145">
        <v>17.579000000000001</v>
      </c>
      <c r="I376" s="146"/>
      <c r="L376" s="141"/>
      <c r="M376" s="147"/>
      <c r="T376" s="148"/>
      <c r="AT376" s="143" t="s">
        <v>142</v>
      </c>
      <c r="AU376" s="143" t="s">
        <v>140</v>
      </c>
      <c r="AV376" s="12" t="s">
        <v>140</v>
      </c>
      <c r="AW376" s="12" t="s">
        <v>30</v>
      </c>
      <c r="AX376" s="12" t="s">
        <v>81</v>
      </c>
      <c r="AY376" s="143" t="s">
        <v>132</v>
      </c>
    </row>
    <row r="377" spans="2:65" s="1" customFormat="1" ht="24.2" customHeight="1">
      <c r="B377" s="127"/>
      <c r="C377" s="128" t="s">
        <v>807</v>
      </c>
      <c r="D377" s="128" t="s">
        <v>135</v>
      </c>
      <c r="E377" s="129" t="s">
        <v>808</v>
      </c>
      <c r="F377" s="130" t="s">
        <v>809</v>
      </c>
      <c r="G377" s="131" t="s">
        <v>238</v>
      </c>
      <c r="H377" s="132">
        <v>17.54</v>
      </c>
      <c r="I377" s="133"/>
      <c r="J377" s="134">
        <f>ROUND(I377*H377,2)</f>
        <v>0</v>
      </c>
      <c r="K377" s="130" t="s">
        <v>148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182</v>
      </c>
      <c r="AT377" s="139" t="s">
        <v>135</v>
      </c>
      <c r="AU377" s="139" t="s">
        <v>140</v>
      </c>
      <c r="AY377" s="16" t="s">
        <v>132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140</v>
      </c>
      <c r="BK377" s="140">
        <f>ROUND(I377*H377,2)</f>
        <v>0</v>
      </c>
      <c r="BL377" s="16" t="s">
        <v>182</v>
      </c>
      <c r="BM377" s="139" t="s">
        <v>810</v>
      </c>
    </row>
    <row r="378" spans="2:65" s="12" customFormat="1">
      <c r="B378" s="141"/>
      <c r="D378" s="142" t="s">
        <v>142</v>
      </c>
      <c r="E378" s="143" t="s">
        <v>1</v>
      </c>
      <c r="F378" s="144" t="s">
        <v>613</v>
      </c>
      <c r="H378" s="145">
        <v>6.75</v>
      </c>
      <c r="I378" s="146"/>
      <c r="L378" s="141"/>
      <c r="M378" s="147"/>
      <c r="T378" s="148"/>
      <c r="AT378" s="143" t="s">
        <v>142</v>
      </c>
      <c r="AU378" s="143" t="s">
        <v>140</v>
      </c>
      <c r="AV378" s="12" t="s">
        <v>140</v>
      </c>
      <c r="AW378" s="12" t="s">
        <v>30</v>
      </c>
      <c r="AX378" s="12" t="s">
        <v>73</v>
      </c>
      <c r="AY378" s="143" t="s">
        <v>132</v>
      </c>
    </row>
    <row r="379" spans="2:65" s="12" customFormat="1">
      <c r="B379" s="141"/>
      <c r="D379" s="142" t="s">
        <v>142</v>
      </c>
      <c r="E379" s="143" t="s">
        <v>1</v>
      </c>
      <c r="F379" s="144" t="s">
        <v>612</v>
      </c>
      <c r="H379" s="145">
        <v>4.09</v>
      </c>
      <c r="I379" s="146"/>
      <c r="L379" s="141"/>
      <c r="M379" s="147"/>
      <c r="T379" s="148"/>
      <c r="AT379" s="143" t="s">
        <v>142</v>
      </c>
      <c r="AU379" s="143" t="s">
        <v>140</v>
      </c>
      <c r="AV379" s="12" t="s">
        <v>140</v>
      </c>
      <c r="AW379" s="12" t="s">
        <v>30</v>
      </c>
      <c r="AX379" s="12" t="s">
        <v>73</v>
      </c>
      <c r="AY379" s="143" t="s">
        <v>132</v>
      </c>
    </row>
    <row r="380" spans="2:65" s="12" customFormat="1">
      <c r="B380" s="141"/>
      <c r="D380" s="142" t="s">
        <v>142</v>
      </c>
      <c r="E380" s="143" t="s">
        <v>1</v>
      </c>
      <c r="F380" s="144" t="s">
        <v>811</v>
      </c>
      <c r="H380" s="145">
        <v>6.7</v>
      </c>
      <c r="I380" s="146"/>
      <c r="L380" s="141"/>
      <c r="M380" s="147"/>
      <c r="T380" s="148"/>
      <c r="AT380" s="143" t="s">
        <v>142</v>
      </c>
      <c r="AU380" s="143" t="s">
        <v>140</v>
      </c>
      <c r="AV380" s="12" t="s">
        <v>140</v>
      </c>
      <c r="AW380" s="12" t="s">
        <v>30</v>
      </c>
      <c r="AX380" s="12" t="s">
        <v>73</v>
      </c>
      <c r="AY380" s="143" t="s">
        <v>132</v>
      </c>
    </row>
    <row r="381" spans="2:65" s="13" customFormat="1">
      <c r="B381" s="149"/>
      <c r="D381" s="142" t="s">
        <v>142</v>
      </c>
      <c r="E381" s="150" t="s">
        <v>1</v>
      </c>
      <c r="F381" s="151" t="s">
        <v>153</v>
      </c>
      <c r="H381" s="152">
        <v>17.54</v>
      </c>
      <c r="I381" s="153"/>
      <c r="L381" s="149"/>
      <c r="M381" s="154"/>
      <c r="T381" s="155"/>
      <c r="AT381" s="150" t="s">
        <v>142</v>
      </c>
      <c r="AU381" s="150" t="s">
        <v>140</v>
      </c>
      <c r="AV381" s="13" t="s">
        <v>139</v>
      </c>
      <c r="AW381" s="13" t="s">
        <v>30</v>
      </c>
      <c r="AX381" s="13" t="s">
        <v>81</v>
      </c>
      <c r="AY381" s="150" t="s">
        <v>132</v>
      </c>
    </row>
    <row r="382" spans="2:65" s="1" customFormat="1" ht="16.5" customHeight="1">
      <c r="B382" s="127"/>
      <c r="C382" s="128" t="s">
        <v>812</v>
      </c>
      <c r="D382" s="128" t="s">
        <v>135</v>
      </c>
      <c r="E382" s="129" t="s">
        <v>813</v>
      </c>
      <c r="F382" s="130" t="s">
        <v>814</v>
      </c>
      <c r="G382" s="131" t="s">
        <v>138</v>
      </c>
      <c r="H382" s="132">
        <v>15.981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4.7942999999999996E-3</v>
      </c>
      <c r="S382" s="137">
        <v>0</v>
      </c>
      <c r="T382" s="138">
        <f>S382*H382</f>
        <v>0</v>
      </c>
      <c r="AR382" s="139" t="s">
        <v>182</v>
      </c>
      <c r="AT382" s="139" t="s">
        <v>135</v>
      </c>
      <c r="AU382" s="139" t="s">
        <v>140</v>
      </c>
      <c r="AY382" s="16" t="s">
        <v>132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140</v>
      </c>
      <c r="BK382" s="140">
        <f>ROUND(I382*H382,2)</f>
        <v>0</v>
      </c>
      <c r="BL382" s="16" t="s">
        <v>182</v>
      </c>
      <c r="BM382" s="139" t="s">
        <v>815</v>
      </c>
    </row>
    <row r="383" spans="2:65" s="1" customFormat="1" ht="24.2" customHeight="1">
      <c r="B383" s="127"/>
      <c r="C383" s="128" t="s">
        <v>816</v>
      </c>
      <c r="D383" s="128" t="s">
        <v>135</v>
      </c>
      <c r="E383" s="129" t="s">
        <v>817</v>
      </c>
      <c r="F383" s="130" t="s">
        <v>818</v>
      </c>
      <c r="G383" s="131" t="s">
        <v>209</v>
      </c>
      <c r="H383" s="132">
        <v>0.90800000000000003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182</v>
      </c>
      <c r="AT383" s="139" t="s">
        <v>135</v>
      </c>
      <c r="AU383" s="139" t="s">
        <v>140</v>
      </c>
      <c r="AY383" s="16" t="s">
        <v>132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140</v>
      </c>
      <c r="BK383" s="140">
        <f>ROUND(I383*H383,2)</f>
        <v>0</v>
      </c>
      <c r="BL383" s="16" t="s">
        <v>182</v>
      </c>
      <c r="BM383" s="139" t="s">
        <v>819</v>
      </c>
    </row>
    <row r="384" spans="2:65" s="11" customFormat="1" ht="22.9" customHeight="1">
      <c r="B384" s="115"/>
      <c r="D384" s="116" t="s">
        <v>72</v>
      </c>
      <c r="E384" s="125" t="s">
        <v>820</v>
      </c>
      <c r="F384" s="125" t="s">
        <v>821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140</v>
      </c>
      <c r="AT384" s="123" t="s">
        <v>72</v>
      </c>
      <c r="AU384" s="123" t="s">
        <v>81</v>
      </c>
      <c r="AY384" s="116" t="s">
        <v>132</v>
      </c>
      <c r="BK384" s="124">
        <f>SUM(BK385:BK389)</f>
        <v>0</v>
      </c>
    </row>
    <row r="385" spans="2:65" s="1" customFormat="1" ht="24.2" customHeight="1">
      <c r="B385" s="127"/>
      <c r="C385" s="128" t="s">
        <v>822</v>
      </c>
      <c r="D385" s="128" t="s">
        <v>135</v>
      </c>
      <c r="E385" s="129" t="s">
        <v>823</v>
      </c>
      <c r="F385" s="130" t="s">
        <v>824</v>
      </c>
      <c r="G385" s="131" t="s">
        <v>138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182</v>
      </c>
      <c r="AT385" s="139" t="s">
        <v>135</v>
      </c>
      <c r="AU385" s="139" t="s">
        <v>140</v>
      </c>
      <c r="AY385" s="16" t="s">
        <v>132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140</v>
      </c>
      <c r="BK385" s="140">
        <f>ROUND(I385*H385,2)</f>
        <v>0</v>
      </c>
      <c r="BL385" s="16" t="s">
        <v>182</v>
      </c>
      <c r="BM385" s="139" t="s">
        <v>825</v>
      </c>
    </row>
    <row r="386" spans="2:65" s="1" customFormat="1" ht="24.2" customHeight="1">
      <c r="B386" s="127"/>
      <c r="C386" s="128" t="s">
        <v>826</v>
      </c>
      <c r="D386" s="128" t="s">
        <v>135</v>
      </c>
      <c r="E386" s="129" t="s">
        <v>827</v>
      </c>
      <c r="F386" s="130" t="s">
        <v>828</v>
      </c>
      <c r="G386" s="131" t="s">
        <v>138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182</v>
      </c>
      <c r="AT386" s="139" t="s">
        <v>135</v>
      </c>
      <c r="AU386" s="139" t="s">
        <v>140</v>
      </c>
      <c r="AY386" s="16" t="s">
        <v>132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140</v>
      </c>
      <c r="BK386" s="140">
        <f>ROUND(I386*H386,2)</f>
        <v>0</v>
      </c>
      <c r="BL386" s="16" t="s">
        <v>182</v>
      </c>
      <c r="BM386" s="139" t="s">
        <v>829</v>
      </c>
    </row>
    <row r="387" spans="2:65" s="14" customFormat="1">
      <c r="B387" s="156"/>
      <c r="D387" s="142" t="s">
        <v>142</v>
      </c>
      <c r="E387" s="157" t="s">
        <v>1</v>
      </c>
      <c r="F387" s="158" t="s">
        <v>830</v>
      </c>
      <c r="H387" s="157" t="s">
        <v>1</v>
      </c>
      <c r="I387" s="159"/>
      <c r="L387" s="156"/>
      <c r="M387" s="160"/>
      <c r="T387" s="161"/>
      <c r="AT387" s="157" t="s">
        <v>142</v>
      </c>
      <c r="AU387" s="157" t="s">
        <v>140</v>
      </c>
      <c r="AV387" s="14" t="s">
        <v>81</v>
      </c>
      <c r="AW387" s="14" t="s">
        <v>30</v>
      </c>
      <c r="AX387" s="14" t="s">
        <v>73</v>
      </c>
      <c r="AY387" s="157" t="s">
        <v>132</v>
      </c>
    </row>
    <row r="388" spans="2:65" s="12" customFormat="1">
      <c r="B388" s="141"/>
      <c r="D388" s="142" t="s">
        <v>142</v>
      </c>
      <c r="E388" s="143" t="s">
        <v>1</v>
      </c>
      <c r="F388" s="144" t="s">
        <v>831</v>
      </c>
      <c r="H388" s="145">
        <v>4.9000000000000004</v>
      </c>
      <c r="I388" s="146"/>
      <c r="L388" s="141"/>
      <c r="M388" s="147"/>
      <c r="T388" s="148"/>
      <c r="AT388" s="143" t="s">
        <v>142</v>
      </c>
      <c r="AU388" s="143" t="s">
        <v>140</v>
      </c>
      <c r="AV388" s="12" t="s">
        <v>140</v>
      </c>
      <c r="AW388" s="12" t="s">
        <v>30</v>
      </c>
      <c r="AX388" s="12" t="s">
        <v>81</v>
      </c>
      <c r="AY388" s="143" t="s">
        <v>132</v>
      </c>
    </row>
    <row r="389" spans="2:65" s="1" customFormat="1" ht="24.2" customHeight="1">
      <c r="B389" s="127"/>
      <c r="C389" s="128" t="s">
        <v>832</v>
      </c>
      <c r="D389" s="128" t="s">
        <v>135</v>
      </c>
      <c r="E389" s="129" t="s">
        <v>833</v>
      </c>
      <c r="F389" s="130" t="s">
        <v>834</v>
      </c>
      <c r="G389" s="131" t="s">
        <v>138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182</v>
      </c>
      <c r="AT389" s="139" t="s">
        <v>135</v>
      </c>
      <c r="AU389" s="139" t="s">
        <v>140</v>
      </c>
      <c r="AY389" s="16" t="s">
        <v>132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140</v>
      </c>
      <c r="BK389" s="140">
        <f>ROUND(I389*H389,2)</f>
        <v>0</v>
      </c>
      <c r="BL389" s="16" t="s">
        <v>182</v>
      </c>
      <c r="BM389" s="139" t="s">
        <v>835</v>
      </c>
    </row>
    <row r="390" spans="2:65" s="11" customFormat="1" ht="22.9" customHeight="1">
      <c r="B390" s="115"/>
      <c r="D390" s="116" t="s">
        <v>72</v>
      </c>
      <c r="E390" s="125" t="s">
        <v>836</v>
      </c>
      <c r="F390" s="125" t="s">
        <v>837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140</v>
      </c>
      <c r="AT390" s="123" t="s">
        <v>72</v>
      </c>
      <c r="AU390" s="123" t="s">
        <v>81</v>
      </c>
      <c r="AY390" s="116" t="s">
        <v>132</v>
      </c>
      <c r="BK390" s="124">
        <f>SUM(BK391:BK403)</f>
        <v>0</v>
      </c>
    </row>
    <row r="391" spans="2:65" s="1" customFormat="1" ht="24.2" customHeight="1">
      <c r="B391" s="127"/>
      <c r="C391" s="128" t="s">
        <v>838</v>
      </c>
      <c r="D391" s="128" t="s">
        <v>135</v>
      </c>
      <c r="E391" s="129" t="s">
        <v>180</v>
      </c>
      <c r="F391" s="130" t="s">
        <v>181</v>
      </c>
      <c r="G391" s="131" t="s">
        <v>138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182</v>
      </c>
      <c r="AT391" s="139" t="s">
        <v>135</v>
      </c>
      <c r="AU391" s="139" t="s">
        <v>140</v>
      </c>
      <c r="AY391" s="16" t="s">
        <v>132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140</v>
      </c>
      <c r="BK391" s="140">
        <f>ROUND(I391*H391,2)</f>
        <v>0</v>
      </c>
      <c r="BL391" s="16" t="s">
        <v>182</v>
      </c>
      <c r="BM391" s="139" t="s">
        <v>839</v>
      </c>
    </row>
    <row r="392" spans="2:65" s="14" customFormat="1">
      <c r="B392" s="156"/>
      <c r="D392" s="142" t="s">
        <v>142</v>
      </c>
      <c r="E392" s="157" t="s">
        <v>1</v>
      </c>
      <c r="F392" s="158" t="s">
        <v>186</v>
      </c>
      <c r="H392" s="157" t="s">
        <v>1</v>
      </c>
      <c r="I392" s="159"/>
      <c r="L392" s="156"/>
      <c r="M392" s="160"/>
      <c r="T392" s="161"/>
      <c r="AT392" s="157" t="s">
        <v>142</v>
      </c>
      <c r="AU392" s="157" t="s">
        <v>140</v>
      </c>
      <c r="AV392" s="14" t="s">
        <v>81</v>
      </c>
      <c r="AW392" s="14" t="s">
        <v>30</v>
      </c>
      <c r="AX392" s="14" t="s">
        <v>73</v>
      </c>
      <c r="AY392" s="157" t="s">
        <v>132</v>
      </c>
    </row>
    <row r="393" spans="2:65" s="12" customFormat="1">
      <c r="B393" s="141"/>
      <c r="D393" s="142" t="s">
        <v>142</v>
      </c>
      <c r="E393" s="143" t="s">
        <v>1</v>
      </c>
      <c r="F393" s="144" t="s">
        <v>634</v>
      </c>
      <c r="H393" s="145">
        <v>1.0309999999999999</v>
      </c>
      <c r="I393" s="146"/>
      <c r="L393" s="141"/>
      <c r="M393" s="147"/>
      <c r="T393" s="148"/>
      <c r="AT393" s="143" t="s">
        <v>142</v>
      </c>
      <c r="AU393" s="143" t="s">
        <v>140</v>
      </c>
      <c r="AV393" s="12" t="s">
        <v>140</v>
      </c>
      <c r="AW393" s="12" t="s">
        <v>30</v>
      </c>
      <c r="AX393" s="12" t="s">
        <v>73</v>
      </c>
      <c r="AY393" s="143" t="s">
        <v>132</v>
      </c>
    </row>
    <row r="394" spans="2:65" s="12" customFormat="1">
      <c r="B394" s="141"/>
      <c r="D394" s="142" t="s">
        <v>142</v>
      </c>
      <c r="E394" s="143" t="s">
        <v>1</v>
      </c>
      <c r="F394" s="144" t="s">
        <v>633</v>
      </c>
      <c r="H394" s="145">
        <v>2.8140000000000001</v>
      </c>
      <c r="I394" s="146"/>
      <c r="L394" s="141"/>
      <c r="M394" s="147"/>
      <c r="T394" s="148"/>
      <c r="AT394" s="143" t="s">
        <v>142</v>
      </c>
      <c r="AU394" s="143" t="s">
        <v>140</v>
      </c>
      <c r="AV394" s="12" t="s">
        <v>140</v>
      </c>
      <c r="AW394" s="12" t="s">
        <v>30</v>
      </c>
      <c r="AX394" s="12" t="s">
        <v>73</v>
      </c>
      <c r="AY394" s="143" t="s">
        <v>132</v>
      </c>
    </row>
    <row r="395" spans="2:65" s="12" customFormat="1">
      <c r="B395" s="141"/>
      <c r="D395" s="142" t="s">
        <v>142</v>
      </c>
      <c r="E395" s="143" t="s">
        <v>1</v>
      </c>
      <c r="F395" s="144" t="s">
        <v>840</v>
      </c>
      <c r="H395" s="145">
        <v>2.59</v>
      </c>
      <c r="I395" s="146"/>
      <c r="L395" s="141"/>
      <c r="M395" s="147"/>
      <c r="T395" s="148"/>
      <c r="AT395" s="143" t="s">
        <v>142</v>
      </c>
      <c r="AU395" s="143" t="s">
        <v>140</v>
      </c>
      <c r="AV395" s="12" t="s">
        <v>140</v>
      </c>
      <c r="AW395" s="12" t="s">
        <v>30</v>
      </c>
      <c r="AX395" s="12" t="s">
        <v>73</v>
      </c>
      <c r="AY395" s="143" t="s">
        <v>132</v>
      </c>
    </row>
    <row r="396" spans="2:65" s="12" customFormat="1">
      <c r="B396" s="141"/>
      <c r="D396" s="142" t="s">
        <v>142</v>
      </c>
      <c r="E396" s="143" t="s">
        <v>1</v>
      </c>
      <c r="F396" s="144" t="s">
        <v>841</v>
      </c>
      <c r="H396" s="145">
        <v>2.85</v>
      </c>
      <c r="I396" s="146"/>
      <c r="L396" s="141"/>
      <c r="M396" s="147"/>
      <c r="T396" s="148"/>
      <c r="AT396" s="143" t="s">
        <v>142</v>
      </c>
      <c r="AU396" s="143" t="s">
        <v>140</v>
      </c>
      <c r="AV396" s="12" t="s">
        <v>140</v>
      </c>
      <c r="AW396" s="12" t="s">
        <v>30</v>
      </c>
      <c r="AX396" s="12" t="s">
        <v>73</v>
      </c>
      <c r="AY396" s="143" t="s">
        <v>132</v>
      </c>
    </row>
    <row r="397" spans="2:65" s="12" customFormat="1">
      <c r="B397" s="141"/>
      <c r="D397" s="142" t="s">
        <v>142</v>
      </c>
      <c r="E397" s="143" t="s">
        <v>1</v>
      </c>
      <c r="F397" s="144" t="s">
        <v>842</v>
      </c>
      <c r="H397" s="145">
        <v>8.1940000000000008</v>
      </c>
      <c r="I397" s="146"/>
      <c r="L397" s="141"/>
      <c r="M397" s="147"/>
      <c r="T397" s="148"/>
      <c r="AT397" s="143" t="s">
        <v>142</v>
      </c>
      <c r="AU397" s="143" t="s">
        <v>140</v>
      </c>
      <c r="AV397" s="12" t="s">
        <v>140</v>
      </c>
      <c r="AW397" s="12" t="s">
        <v>30</v>
      </c>
      <c r="AX397" s="12" t="s">
        <v>73</v>
      </c>
      <c r="AY397" s="143" t="s">
        <v>132</v>
      </c>
    </row>
    <row r="398" spans="2:65" s="14" customFormat="1">
      <c r="B398" s="156"/>
      <c r="D398" s="142" t="s">
        <v>142</v>
      </c>
      <c r="E398" s="157" t="s">
        <v>1</v>
      </c>
      <c r="F398" s="158" t="s">
        <v>843</v>
      </c>
      <c r="H398" s="157" t="s">
        <v>1</v>
      </c>
      <c r="I398" s="159"/>
      <c r="L398" s="156"/>
      <c r="M398" s="160"/>
      <c r="T398" s="161"/>
      <c r="AT398" s="157" t="s">
        <v>142</v>
      </c>
      <c r="AU398" s="157" t="s">
        <v>140</v>
      </c>
      <c r="AV398" s="14" t="s">
        <v>81</v>
      </c>
      <c r="AW398" s="14" t="s">
        <v>30</v>
      </c>
      <c r="AX398" s="14" t="s">
        <v>73</v>
      </c>
      <c r="AY398" s="157" t="s">
        <v>132</v>
      </c>
    </row>
    <row r="399" spans="2:65" s="12" customFormat="1">
      <c r="B399" s="141"/>
      <c r="D399" s="142" t="s">
        <v>142</v>
      </c>
      <c r="E399" s="143" t="s">
        <v>1</v>
      </c>
      <c r="F399" s="144" t="s">
        <v>844</v>
      </c>
      <c r="H399" s="145">
        <v>30.343</v>
      </c>
      <c r="I399" s="146"/>
      <c r="L399" s="141"/>
      <c r="M399" s="147"/>
      <c r="T399" s="148"/>
      <c r="AT399" s="143" t="s">
        <v>142</v>
      </c>
      <c r="AU399" s="143" t="s">
        <v>140</v>
      </c>
      <c r="AV399" s="12" t="s">
        <v>140</v>
      </c>
      <c r="AW399" s="12" t="s">
        <v>30</v>
      </c>
      <c r="AX399" s="12" t="s">
        <v>73</v>
      </c>
      <c r="AY399" s="143" t="s">
        <v>132</v>
      </c>
    </row>
    <row r="400" spans="2:65" s="12" customFormat="1">
      <c r="B400" s="141"/>
      <c r="D400" s="142" t="s">
        <v>142</v>
      </c>
      <c r="E400" s="143" t="s">
        <v>1</v>
      </c>
      <c r="F400" s="144" t="s">
        <v>157</v>
      </c>
      <c r="H400" s="145">
        <v>28.832000000000001</v>
      </c>
      <c r="I400" s="146"/>
      <c r="L400" s="141"/>
      <c r="M400" s="147"/>
      <c r="T400" s="148"/>
      <c r="AT400" s="143" t="s">
        <v>142</v>
      </c>
      <c r="AU400" s="143" t="s">
        <v>140</v>
      </c>
      <c r="AV400" s="12" t="s">
        <v>140</v>
      </c>
      <c r="AW400" s="12" t="s">
        <v>30</v>
      </c>
      <c r="AX400" s="12" t="s">
        <v>73</v>
      </c>
      <c r="AY400" s="143" t="s">
        <v>132</v>
      </c>
    </row>
    <row r="401" spans="2:65" s="13" customFormat="1">
      <c r="B401" s="149"/>
      <c r="D401" s="142" t="s">
        <v>142</v>
      </c>
      <c r="E401" s="150" t="s">
        <v>1</v>
      </c>
      <c r="F401" s="151" t="s">
        <v>153</v>
      </c>
      <c r="H401" s="152">
        <v>76.653999999999996</v>
      </c>
      <c r="I401" s="153"/>
      <c r="L401" s="149"/>
      <c r="M401" s="154"/>
      <c r="T401" s="155"/>
      <c r="AT401" s="150" t="s">
        <v>142</v>
      </c>
      <c r="AU401" s="150" t="s">
        <v>140</v>
      </c>
      <c r="AV401" s="13" t="s">
        <v>139</v>
      </c>
      <c r="AW401" s="13" t="s">
        <v>30</v>
      </c>
      <c r="AX401" s="13" t="s">
        <v>81</v>
      </c>
      <c r="AY401" s="150" t="s">
        <v>132</v>
      </c>
    </row>
    <row r="402" spans="2:65" s="1" customFormat="1" ht="24.2" customHeight="1">
      <c r="B402" s="127"/>
      <c r="C402" s="128" t="s">
        <v>845</v>
      </c>
      <c r="D402" s="128" t="s">
        <v>135</v>
      </c>
      <c r="E402" s="129" t="s">
        <v>846</v>
      </c>
      <c r="F402" s="130" t="s">
        <v>847</v>
      </c>
      <c r="G402" s="131" t="s">
        <v>138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182</v>
      </c>
      <c r="AT402" s="139" t="s">
        <v>135</v>
      </c>
      <c r="AU402" s="139" t="s">
        <v>140</v>
      </c>
      <c r="AY402" s="16" t="s">
        <v>132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140</v>
      </c>
      <c r="BK402" s="140">
        <f>ROUND(I402*H402,2)</f>
        <v>0</v>
      </c>
      <c r="BL402" s="16" t="s">
        <v>182</v>
      </c>
      <c r="BM402" s="139" t="s">
        <v>848</v>
      </c>
    </row>
    <row r="403" spans="2:65" s="1" customFormat="1" ht="24.2" customHeight="1">
      <c r="B403" s="127"/>
      <c r="C403" s="128" t="s">
        <v>849</v>
      </c>
      <c r="D403" s="128" t="s">
        <v>135</v>
      </c>
      <c r="E403" s="129" t="s">
        <v>850</v>
      </c>
      <c r="F403" s="130" t="s">
        <v>851</v>
      </c>
      <c r="G403" s="131" t="s">
        <v>138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182</v>
      </c>
      <c r="AT403" s="139" t="s">
        <v>135</v>
      </c>
      <c r="AU403" s="139" t="s">
        <v>140</v>
      </c>
      <c r="AY403" s="16" t="s">
        <v>132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140</v>
      </c>
      <c r="BK403" s="140">
        <f>ROUND(I403*H403,2)</f>
        <v>0</v>
      </c>
      <c r="BL403" s="16" t="s">
        <v>182</v>
      </c>
      <c r="BM403" s="139" t="s">
        <v>852</v>
      </c>
    </row>
    <row r="404" spans="2:65" s="11" customFormat="1" ht="22.9" customHeight="1">
      <c r="B404" s="115"/>
      <c r="D404" s="116" t="s">
        <v>72</v>
      </c>
      <c r="E404" s="125" t="s">
        <v>853</v>
      </c>
      <c r="F404" s="125" t="s">
        <v>854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140</v>
      </c>
      <c r="AT404" s="123" t="s">
        <v>72</v>
      </c>
      <c r="AU404" s="123" t="s">
        <v>81</v>
      </c>
      <c r="AY404" s="116" t="s">
        <v>132</v>
      </c>
      <c r="BK404" s="124">
        <f>SUM(BK405:BK430)</f>
        <v>0</v>
      </c>
    </row>
    <row r="405" spans="2:65" s="1" customFormat="1" ht="24.2" customHeight="1">
      <c r="B405" s="127"/>
      <c r="C405" s="128" t="s">
        <v>855</v>
      </c>
      <c r="D405" s="128" t="s">
        <v>135</v>
      </c>
      <c r="E405" s="129" t="s">
        <v>856</v>
      </c>
      <c r="F405" s="130" t="s">
        <v>857</v>
      </c>
      <c r="G405" s="131" t="s">
        <v>138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182</v>
      </c>
      <c r="AT405" s="139" t="s">
        <v>135</v>
      </c>
      <c r="AU405" s="139" t="s">
        <v>140</v>
      </c>
      <c r="AY405" s="16" t="s">
        <v>132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140</v>
      </c>
      <c r="BK405" s="140">
        <f>ROUND(I405*H405,2)</f>
        <v>0</v>
      </c>
      <c r="BL405" s="16" t="s">
        <v>182</v>
      </c>
      <c r="BM405" s="139" t="s">
        <v>858</v>
      </c>
    </row>
    <row r="406" spans="2:65" s="12" customFormat="1">
      <c r="B406" s="141"/>
      <c r="D406" s="142" t="s">
        <v>142</v>
      </c>
      <c r="E406" s="143" t="s">
        <v>1</v>
      </c>
      <c r="F406" s="144" t="s">
        <v>150</v>
      </c>
      <c r="H406" s="145">
        <v>2.8140000000000001</v>
      </c>
      <c r="I406" s="146"/>
      <c r="L406" s="141"/>
      <c r="M406" s="147"/>
      <c r="T406" s="148"/>
      <c r="AT406" s="143" t="s">
        <v>142</v>
      </c>
      <c r="AU406" s="143" t="s">
        <v>140</v>
      </c>
      <c r="AV406" s="12" t="s">
        <v>140</v>
      </c>
      <c r="AW406" s="12" t="s">
        <v>30</v>
      </c>
      <c r="AX406" s="12" t="s">
        <v>73</v>
      </c>
      <c r="AY406" s="143" t="s">
        <v>132</v>
      </c>
    </row>
    <row r="407" spans="2:65" s="12" customFormat="1">
      <c r="B407" s="141"/>
      <c r="D407" s="142" t="s">
        <v>142</v>
      </c>
      <c r="E407" s="143" t="s">
        <v>1</v>
      </c>
      <c r="F407" s="144" t="s">
        <v>151</v>
      </c>
      <c r="H407" s="145">
        <v>1.0309999999999999</v>
      </c>
      <c r="I407" s="146"/>
      <c r="L407" s="141"/>
      <c r="M407" s="147"/>
      <c r="T407" s="148"/>
      <c r="AT407" s="143" t="s">
        <v>142</v>
      </c>
      <c r="AU407" s="143" t="s">
        <v>140</v>
      </c>
      <c r="AV407" s="12" t="s">
        <v>140</v>
      </c>
      <c r="AW407" s="12" t="s">
        <v>30</v>
      </c>
      <c r="AX407" s="12" t="s">
        <v>73</v>
      </c>
      <c r="AY407" s="143" t="s">
        <v>132</v>
      </c>
    </row>
    <row r="408" spans="2:65" s="13" customFormat="1">
      <c r="B408" s="149"/>
      <c r="D408" s="142" t="s">
        <v>142</v>
      </c>
      <c r="E408" s="150" t="s">
        <v>1</v>
      </c>
      <c r="F408" s="151" t="s">
        <v>153</v>
      </c>
      <c r="H408" s="152">
        <v>3.8449999999999998</v>
      </c>
      <c r="I408" s="153"/>
      <c r="L408" s="149"/>
      <c r="M408" s="154"/>
      <c r="T408" s="155"/>
      <c r="AT408" s="150" t="s">
        <v>142</v>
      </c>
      <c r="AU408" s="150" t="s">
        <v>140</v>
      </c>
      <c r="AV408" s="13" t="s">
        <v>139</v>
      </c>
      <c r="AW408" s="13" t="s">
        <v>30</v>
      </c>
      <c r="AX408" s="13" t="s">
        <v>81</v>
      </c>
      <c r="AY408" s="150" t="s">
        <v>132</v>
      </c>
    </row>
    <row r="409" spans="2:65" s="1" customFormat="1" ht="24.2" customHeight="1">
      <c r="B409" s="127"/>
      <c r="C409" s="128" t="s">
        <v>859</v>
      </c>
      <c r="D409" s="128" t="s">
        <v>135</v>
      </c>
      <c r="E409" s="129" t="s">
        <v>860</v>
      </c>
      <c r="F409" s="130" t="s">
        <v>861</v>
      </c>
      <c r="G409" s="131" t="s">
        <v>138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182</v>
      </c>
      <c r="AT409" s="139" t="s">
        <v>135</v>
      </c>
      <c r="AU409" s="139" t="s">
        <v>140</v>
      </c>
      <c r="AY409" s="16" t="s">
        <v>132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140</v>
      </c>
      <c r="BK409" s="140">
        <f>ROUND(I409*H409,2)</f>
        <v>0</v>
      </c>
      <c r="BL409" s="16" t="s">
        <v>182</v>
      </c>
      <c r="BM409" s="139" t="s">
        <v>862</v>
      </c>
    </row>
    <row r="410" spans="2:65" s="12" customFormat="1">
      <c r="B410" s="141"/>
      <c r="D410" s="142" t="s">
        <v>142</v>
      </c>
      <c r="E410" s="143" t="s">
        <v>1</v>
      </c>
      <c r="F410" s="144" t="s">
        <v>863</v>
      </c>
      <c r="H410" s="145">
        <v>0.81799999999999995</v>
      </c>
      <c r="I410" s="146"/>
      <c r="L410" s="141"/>
      <c r="M410" s="147"/>
      <c r="T410" s="148"/>
      <c r="AT410" s="143" t="s">
        <v>142</v>
      </c>
      <c r="AU410" s="143" t="s">
        <v>140</v>
      </c>
      <c r="AV410" s="12" t="s">
        <v>140</v>
      </c>
      <c r="AW410" s="12" t="s">
        <v>30</v>
      </c>
      <c r="AX410" s="12" t="s">
        <v>73</v>
      </c>
      <c r="AY410" s="143" t="s">
        <v>132</v>
      </c>
    </row>
    <row r="411" spans="2:65" s="12" customFormat="1">
      <c r="B411" s="141"/>
      <c r="D411" s="142" t="s">
        <v>142</v>
      </c>
      <c r="E411" s="143" t="s">
        <v>1</v>
      </c>
      <c r="F411" s="144" t="s">
        <v>864</v>
      </c>
      <c r="H411" s="145">
        <v>7.6980000000000004</v>
      </c>
      <c r="I411" s="146"/>
      <c r="L411" s="141"/>
      <c r="M411" s="147"/>
      <c r="T411" s="148"/>
      <c r="AT411" s="143" t="s">
        <v>142</v>
      </c>
      <c r="AU411" s="143" t="s">
        <v>140</v>
      </c>
      <c r="AV411" s="12" t="s">
        <v>140</v>
      </c>
      <c r="AW411" s="12" t="s">
        <v>30</v>
      </c>
      <c r="AX411" s="12" t="s">
        <v>73</v>
      </c>
      <c r="AY411" s="143" t="s">
        <v>132</v>
      </c>
    </row>
    <row r="412" spans="2:65" s="12" customFormat="1">
      <c r="B412" s="141"/>
      <c r="D412" s="142" t="s">
        <v>142</v>
      </c>
      <c r="E412" s="143" t="s">
        <v>1</v>
      </c>
      <c r="F412" s="144" t="s">
        <v>865</v>
      </c>
      <c r="H412" s="145">
        <v>0.78100000000000003</v>
      </c>
      <c r="I412" s="146"/>
      <c r="L412" s="141"/>
      <c r="M412" s="147"/>
      <c r="T412" s="148"/>
      <c r="AT412" s="143" t="s">
        <v>142</v>
      </c>
      <c r="AU412" s="143" t="s">
        <v>140</v>
      </c>
      <c r="AV412" s="12" t="s">
        <v>140</v>
      </c>
      <c r="AW412" s="12" t="s">
        <v>30</v>
      </c>
      <c r="AX412" s="12" t="s">
        <v>73</v>
      </c>
      <c r="AY412" s="143" t="s">
        <v>132</v>
      </c>
    </row>
    <row r="413" spans="2:65" s="14" customFormat="1">
      <c r="B413" s="156"/>
      <c r="D413" s="142" t="s">
        <v>142</v>
      </c>
      <c r="E413" s="157" t="s">
        <v>1</v>
      </c>
      <c r="F413" s="158" t="s">
        <v>866</v>
      </c>
      <c r="H413" s="157" t="s">
        <v>1</v>
      </c>
      <c r="I413" s="159"/>
      <c r="L413" s="156"/>
      <c r="M413" s="160"/>
      <c r="T413" s="161"/>
      <c r="AT413" s="157" t="s">
        <v>142</v>
      </c>
      <c r="AU413" s="157" t="s">
        <v>140</v>
      </c>
      <c r="AV413" s="14" t="s">
        <v>81</v>
      </c>
      <c r="AW413" s="14" t="s">
        <v>30</v>
      </c>
      <c r="AX413" s="14" t="s">
        <v>73</v>
      </c>
      <c r="AY413" s="157" t="s">
        <v>132</v>
      </c>
    </row>
    <row r="414" spans="2:65" s="12" customFormat="1">
      <c r="B414" s="141"/>
      <c r="D414" s="142" t="s">
        <v>142</v>
      </c>
      <c r="E414" s="143" t="s">
        <v>1</v>
      </c>
      <c r="F414" s="144" t="s">
        <v>867</v>
      </c>
      <c r="H414" s="145">
        <v>1.204</v>
      </c>
      <c r="I414" s="146"/>
      <c r="L414" s="141"/>
      <c r="M414" s="147"/>
      <c r="T414" s="148"/>
      <c r="AT414" s="143" t="s">
        <v>142</v>
      </c>
      <c r="AU414" s="143" t="s">
        <v>140</v>
      </c>
      <c r="AV414" s="12" t="s">
        <v>140</v>
      </c>
      <c r="AW414" s="12" t="s">
        <v>30</v>
      </c>
      <c r="AX414" s="12" t="s">
        <v>73</v>
      </c>
      <c r="AY414" s="143" t="s">
        <v>132</v>
      </c>
    </row>
    <row r="415" spans="2:65" s="13" customFormat="1">
      <c r="B415" s="149"/>
      <c r="D415" s="142" t="s">
        <v>142</v>
      </c>
      <c r="E415" s="150" t="s">
        <v>1</v>
      </c>
      <c r="F415" s="151" t="s">
        <v>153</v>
      </c>
      <c r="H415" s="152">
        <v>10.501000000000001</v>
      </c>
      <c r="I415" s="153"/>
      <c r="L415" s="149"/>
      <c r="M415" s="154"/>
      <c r="T415" s="155"/>
      <c r="AT415" s="150" t="s">
        <v>142</v>
      </c>
      <c r="AU415" s="150" t="s">
        <v>140</v>
      </c>
      <c r="AV415" s="13" t="s">
        <v>139</v>
      </c>
      <c r="AW415" s="13" t="s">
        <v>30</v>
      </c>
      <c r="AX415" s="13" t="s">
        <v>81</v>
      </c>
      <c r="AY415" s="150" t="s">
        <v>132</v>
      </c>
    </row>
    <row r="416" spans="2:65" s="1" customFormat="1" ht="24.2" customHeight="1">
      <c r="B416" s="127"/>
      <c r="C416" s="162" t="s">
        <v>868</v>
      </c>
      <c r="D416" s="162" t="s">
        <v>174</v>
      </c>
      <c r="E416" s="163" t="s">
        <v>869</v>
      </c>
      <c r="F416" s="164" t="s">
        <v>870</v>
      </c>
      <c r="G416" s="165" t="s">
        <v>775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276</v>
      </c>
      <c r="AT416" s="139" t="s">
        <v>174</v>
      </c>
      <c r="AU416" s="139" t="s">
        <v>140</v>
      </c>
      <c r="AY416" s="16" t="s">
        <v>132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140</v>
      </c>
      <c r="BK416" s="140">
        <f>ROUND(I416*H416,2)</f>
        <v>0</v>
      </c>
      <c r="BL416" s="16" t="s">
        <v>182</v>
      </c>
      <c r="BM416" s="139" t="s">
        <v>871</v>
      </c>
    </row>
    <row r="417" spans="2:65" s="14" customFormat="1">
      <c r="B417" s="156"/>
      <c r="D417" s="142" t="s">
        <v>142</v>
      </c>
      <c r="E417" s="157" t="s">
        <v>1</v>
      </c>
      <c r="F417" s="158" t="s">
        <v>872</v>
      </c>
      <c r="H417" s="157" t="s">
        <v>1</v>
      </c>
      <c r="I417" s="159"/>
      <c r="L417" s="156"/>
      <c r="M417" s="160"/>
      <c r="T417" s="161"/>
      <c r="AT417" s="157" t="s">
        <v>142</v>
      </c>
      <c r="AU417" s="157" t="s">
        <v>140</v>
      </c>
      <c r="AV417" s="14" t="s">
        <v>81</v>
      </c>
      <c r="AW417" s="14" t="s">
        <v>30</v>
      </c>
      <c r="AX417" s="14" t="s">
        <v>73</v>
      </c>
      <c r="AY417" s="157" t="s">
        <v>132</v>
      </c>
    </row>
    <row r="418" spans="2:65" s="12" customFormat="1">
      <c r="B418" s="141"/>
      <c r="D418" s="142" t="s">
        <v>142</v>
      </c>
      <c r="E418" s="143" t="s">
        <v>1</v>
      </c>
      <c r="F418" s="144" t="s">
        <v>873</v>
      </c>
      <c r="H418" s="145">
        <v>43.037999999999997</v>
      </c>
      <c r="I418" s="146"/>
      <c r="L418" s="141"/>
      <c r="M418" s="147"/>
      <c r="T418" s="148"/>
      <c r="AT418" s="143" t="s">
        <v>142</v>
      </c>
      <c r="AU418" s="143" t="s">
        <v>140</v>
      </c>
      <c r="AV418" s="12" t="s">
        <v>140</v>
      </c>
      <c r="AW418" s="12" t="s">
        <v>30</v>
      </c>
      <c r="AX418" s="12" t="s">
        <v>81</v>
      </c>
      <c r="AY418" s="143" t="s">
        <v>132</v>
      </c>
    </row>
    <row r="419" spans="2:65" s="1" customFormat="1" ht="33" customHeight="1">
      <c r="B419" s="127"/>
      <c r="C419" s="128" t="s">
        <v>874</v>
      </c>
      <c r="D419" s="128" t="s">
        <v>135</v>
      </c>
      <c r="E419" s="129" t="s">
        <v>875</v>
      </c>
      <c r="F419" s="130" t="s">
        <v>876</v>
      </c>
      <c r="G419" s="131" t="s">
        <v>138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182</v>
      </c>
      <c r="AT419" s="139" t="s">
        <v>135</v>
      </c>
      <c r="AU419" s="139" t="s">
        <v>140</v>
      </c>
      <c r="AY419" s="16" t="s">
        <v>132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140</v>
      </c>
      <c r="BK419" s="140">
        <f>ROUND(I419*H419,2)</f>
        <v>0</v>
      </c>
      <c r="BL419" s="16" t="s">
        <v>182</v>
      </c>
      <c r="BM419" s="139" t="s">
        <v>877</v>
      </c>
    </row>
    <row r="420" spans="2:65" s="12" customFormat="1">
      <c r="B420" s="141"/>
      <c r="D420" s="142" t="s">
        <v>142</v>
      </c>
      <c r="E420" s="143" t="s">
        <v>1</v>
      </c>
      <c r="F420" s="144" t="s">
        <v>878</v>
      </c>
      <c r="H420" s="145">
        <v>14.346</v>
      </c>
      <c r="I420" s="146"/>
      <c r="L420" s="141"/>
      <c r="M420" s="147"/>
      <c r="T420" s="148"/>
      <c r="AT420" s="143" t="s">
        <v>142</v>
      </c>
      <c r="AU420" s="143" t="s">
        <v>140</v>
      </c>
      <c r="AV420" s="12" t="s">
        <v>140</v>
      </c>
      <c r="AW420" s="12" t="s">
        <v>30</v>
      </c>
      <c r="AX420" s="12" t="s">
        <v>81</v>
      </c>
      <c r="AY420" s="143" t="s">
        <v>132</v>
      </c>
    </row>
    <row r="421" spans="2:65" s="1" customFormat="1" ht="24.2" customHeight="1">
      <c r="B421" s="127"/>
      <c r="C421" s="128" t="s">
        <v>879</v>
      </c>
      <c r="D421" s="128" t="s">
        <v>135</v>
      </c>
      <c r="E421" s="129" t="s">
        <v>880</v>
      </c>
      <c r="F421" s="130" t="s">
        <v>881</v>
      </c>
      <c r="G421" s="131" t="s">
        <v>238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182</v>
      </c>
      <c r="AT421" s="139" t="s">
        <v>135</v>
      </c>
      <c r="AU421" s="139" t="s">
        <v>140</v>
      </c>
      <c r="AY421" s="16" t="s">
        <v>132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140</v>
      </c>
      <c r="BK421" s="140">
        <f>ROUND(I421*H421,2)</f>
        <v>0</v>
      </c>
      <c r="BL421" s="16" t="s">
        <v>182</v>
      </c>
      <c r="BM421" s="139" t="s">
        <v>882</v>
      </c>
    </row>
    <row r="422" spans="2:65" s="12" customFormat="1">
      <c r="B422" s="141"/>
      <c r="D422" s="142" t="s">
        <v>142</v>
      </c>
      <c r="E422" s="143" t="s">
        <v>1</v>
      </c>
      <c r="F422" s="144" t="s">
        <v>612</v>
      </c>
      <c r="H422" s="145">
        <v>4.09</v>
      </c>
      <c r="I422" s="146"/>
      <c r="L422" s="141"/>
      <c r="M422" s="147"/>
      <c r="T422" s="148"/>
      <c r="AT422" s="143" t="s">
        <v>142</v>
      </c>
      <c r="AU422" s="143" t="s">
        <v>140</v>
      </c>
      <c r="AV422" s="12" t="s">
        <v>140</v>
      </c>
      <c r="AW422" s="12" t="s">
        <v>30</v>
      </c>
      <c r="AX422" s="12" t="s">
        <v>73</v>
      </c>
      <c r="AY422" s="143" t="s">
        <v>132</v>
      </c>
    </row>
    <row r="423" spans="2:65" s="12" customFormat="1">
      <c r="B423" s="141"/>
      <c r="D423" s="142" t="s">
        <v>142</v>
      </c>
      <c r="E423" s="143" t="s">
        <v>1</v>
      </c>
      <c r="F423" s="144" t="s">
        <v>883</v>
      </c>
      <c r="H423" s="145">
        <v>6.75</v>
      </c>
      <c r="I423" s="146"/>
      <c r="L423" s="141"/>
      <c r="M423" s="147"/>
      <c r="T423" s="148"/>
      <c r="AT423" s="143" t="s">
        <v>142</v>
      </c>
      <c r="AU423" s="143" t="s">
        <v>140</v>
      </c>
      <c r="AV423" s="12" t="s">
        <v>140</v>
      </c>
      <c r="AW423" s="12" t="s">
        <v>30</v>
      </c>
      <c r="AX423" s="12" t="s">
        <v>73</v>
      </c>
      <c r="AY423" s="143" t="s">
        <v>132</v>
      </c>
    </row>
    <row r="424" spans="2:65" s="12" customFormat="1">
      <c r="B424" s="141"/>
      <c r="D424" s="142" t="s">
        <v>142</v>
      </c>
      <c r="E424" s="143" t="s">
        <v>1</v>
      </c>
      <c r="F424" s="144" t="s">
        <v>884</v>
      </c>
      <c r="H424" s="145">
        <v>5.2</v>
      </c>
      <c r="I424" s="146"/>
      <c r="L424" s="141"/>
      <c r="M424" s="147"/>
      <c r="T424" s="148"/>
      <c r="AT424" s="143" t="s">
        <v>142</v>
      </c>
      <c r="AU424" s="143" t="s">
        <v>140</v>
      </c>
      <c r="AV424" s="12" t="s">
        <v>140</v>
      </c>
      <c r="AW424" s="12" t="s">
        <v>30</v>
      </c>
      <c r="AX424" s="12" t="s">
        <v>73</v>
      </c>
      <c r="AY424" s="143" t="s">
        <v>132</v>
      </c>
    </row>
    <row r="425" spans="2:65" s="12" customFormat="1">
      <c r="B425" s="141"/>
      <c r="D425" s="142" t="s">
        <v>142</v>
      </c>
      <c r="E425" s="143" t="s">
        <v>1</v>
      </c>
      <c r="F425" s="144" t="s">
        <v>885</v>
      </c>
      <c r="H425" s="145">
        <v>1.2</v>
      </c>
      <c r="I425" s="146"/>
      <c r="L425" s="141"/>
      <c r="M425" s="147"/>
      <c r="T425" s="148"/>
      <c r="AT425" s="143" t="s">
        <v>142</v>
      </c>
      <c r="AU425" s="143" t="s">
        <v>140</v>
      </c>
      <c r="AV425" s="12" t="s">
        <v>140</v>
      </c>
      <c r="AW425" s="12" t="s">
        <v>30</v>
      </c>
      <c r="AX425" s="12" t="s">
        <v>73</v>
      </c>
      <c r="AY425" s="143" t="s">
        <v>132</v>
      </c>
    </row>
    <row r="426" spans="2:65" s="13" customFormat="1">
      <c r="B426" s="149"/>
      <c r="D426" s="142" t="s">
        <v>142</v>
      </c>
      <c r="E426" s="150" t="s">
        <v>1</v>
      </c>
      <c r="F426" s="151" t="s">
        <v>153</v>
      </c>
      <c r="H426" s="152">
        <v>17.239999999999998</v>
      </c>
      <c r="I426" s="153"/>
      <c r="L426" s="149"/>
      <c r="M426" s="154"/>
      <c r="T426" s="155"/>
      <c r="AT426" s="150" t="s">
        <v>142</v>
      </c>
      <c r="AU426" s="150" t="s">
        <v>140</v>
      </c>
      <c r="AV426" s="13" t="s">
        <v>139</v>
      </c>
      <c r="AW426" s="13" t="s">
        <v>30</v>
      </c>
      <c r="AX426" s="13" t="s">
        <v>81</v>
      </c>
      <c r="AY426" s="150" t="s">
        <v>132</v>
      </c>
    </row>
    <row r="427" spans="2:65" s="1" customFormat="1" ht="24.2" customHeight="1">
      <c r="B427" s="127"/>
      <c r="C427" s="128" t="s">
        <v>886</v>
      </c>
      <c r="D427" s="128" t="s">
        <v>135</v>
      </c>
      <c r="E427" s="129" t="s">
        <v>887</v>
      </c>
      <c r="F427" s="130" t="s">
        <v>888</v>
      </c>
      <c r="G427" s="131" t="s">
        <v>171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182</v>
      </c>
      <c r="AT427" s="139" t="s">
        <v>135</v>
      </c>
      <c r="AU427" s="139" t="s">
        <v>140</v>
      </c>
      <c r="AY427" s="16" t="s">
        <v>132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140</v>
      </c>
      <c r="BK427" s="140">
        <f>ROUND(I427*H427,2)</f>
        <v>0</v>
      </c>
      <c r="BL427" s="16" t="s">
        <v>182</v>
      </c>
      <c r="BM427" s="139" t="s">
        <v>889</v>
      </c>
    </row>
    <row r="428" spans="2:65" s="1" customFormat="1" ht="16.5" customHeight="1">
      <c r="B428" s="127"/>
      <c r="C428" s="162" t="s">
        <v>890</v>
      </c>
      <c r="D428" s="162" t="s">
        <v>174</v>
      </c>
      <c r="E428" s="163" t="s">
        <v>891</v>
      </c>
      <c r="F428" s="164" t="s">
        <v>892</v>
      </c>
      <c r="G428" s="165" t="s">
        <v>238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276</v>
      </c>
      <c r="AT428" s="139" t="s">
        <v>174</v>
      </c>
      <c r="AU428" s="139" t="s">
        <v>140</v>
      </c>
      <c r="AY428" s="16" t="s">
        <v>132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140</v>
      </c>
      <c r="BK428" s="140">
        <f>ROUND(I428*H428,2)</f>
        <v>0</v>
      </c>
      <c r="BL428" s="16" t="s">
        <v>182</v>
      </c>
      <c r="BM428" s="139" t="s">
        <v>893</v>
      </c>
    </row>
    <row r="429" spans="2:65" s="12" customFormat="1">
      <c r="B429" s="141"/>
      <c r="D429" s="142" t="s">
        <v>142</v>
      </c>
      <c r="E429" s="143" t="s">
        <v>1</v>
      </c>
      <c r="F429" s="144" t="s">
        <v>894</v>
      </c>
      <c r="H429" s="145">
        <v>18.963999999999999</v>
      </c>
      <c r="I429" s="146"/>
      <c r="L429" s="141"/>
      <c r="M429" s="147"/>
      <c r="T429" s="148"/>
      <c r="AT429" s="143" t="s">
        <v>142</v>
      </c>
      <c r="AU429" s="143" t="s">
        <v>140</v>
      </c>
      <c r="AV429" s="12" t="s">
        <v>140</v>
      </c>
      <c r="AW429" s="12" t="s">
        <v>30</v>
      </c>
      <c r="AX429" s="12" t="s">
        <v>81</v>
      </c>
      <c r="AY429" s="143" t="s">
        <v>132</v>
      </c>
    </row>
    <row r="430" spans="2:65" s="1" customFormat="1" ht="24.2" customHeight="1">
      <c r="B430" s="127"/>
      <c r="C430" s="128" t="s">
        <v>895</v>
      </c>
      <c r="D430" s="128" t="s">
        <v>135</v>
      </c>
      <c r="E430" s="129" t="s">
        <v>896</v>
      </c>
      <c r="F430" s="130" t="s">
        <v>897</v>
      </c>
      <c r="G430" s="131" t="s">
        <v>209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182</v>
      </c>
      <c r="AT430" s="139" t="s">
        <v>135</v>
      </c>
      <c r="AU430" s="139" t="s">
        <v>140</v>
      </c>
      <c r="AY430" s="16" t="s">
        <v>132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140</v>
      </c>
      <c r="BK430" s="140">
        <f>ROUND(I430*H430,2)</f>
        <v>0</v>
      </c>
      <c r="BL430" s="16" t="s">
        <v>182</v>
      </c>
      <c r="BM430" s="139" t="s">
        <v>898</v>
      </c>
    </row>
    <row r="431" spans="2:65" s="11" customFormat="1" ht="25.9" customHeight="1">
      <c r="B431" s="115"/>
      <c r="D431" s="116" t="s">
        <v>72</v>
      </c>
      <c r="E431" s="117" t="s">
        <v>899</v>
      </c>
      <c r="F431" s="117" t="s">
        <v>900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139</v>
      </c>
      <c r="AT431" s="123" t="s">
        <v>72</v>
      </c>
      <c r="AU431" s="123" t="s">
        <v>73</v>
      </c>
      <c r="AY431" s="116" t="s">
        <v>132</v>
      </c>
      <c r="BK431" s="124">
        <f>SUM(BK432:BK456)</f>
        <v>0</v>
      </c>
    </row>
    <row r="432" spans="2:65" s="1" customFormat="1" ht="16.5" customHeight="1">
      <c r="B432" s="127"/>
      <c r="C432" s="128" t="s">
        <v>901</v>
      </c>
      <c r="D432" s="128" t="s">
        <v>135</v>
      </c>
      <c r="E432" s="129" t="s">
        <v>902</v>
      </c>
      <c r="F432" s="130" t="s">
        <v>903</v>
      </c>
      <c r="G432" s="131" t="s">
        <v>904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905</v>
      </c>
      <c r="AT432" s="139" t="s">
        <v>135</v>
      </c>
      <c r="AU432" s="139" t="s">
        <v>81</v>
      </c>
      <c r="AY432" s="16" t="s">
        <v>132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140</v>
      </c>
      <c r="BK432" s="140">
        <f>ROUND(I432*H432,2)</f>
        <v>0</v>
      </c>
      <c r="BL432" s="16" t="s">
        <v>905</v>
      </c>
      <c r="BM432" s="139" t="s">
        <v>906</v>
      </c>
    </row>
    <row r="433" spans="2:65" s="14" customFormat="1" ht="22.5">
      <c r="B433" s="156"/>
      <c r="D433" s="142" t="s">
        <v>142</v>
      </c>
      <c r="E433" s="157" t="s">
        <v>1</v>
      </c>
      <c r="F433" s="158" t="s">
        <v>907</v>
      </c>
      <c r="H433" s="157" t="s">
        <v>1</v>
      </c>
      <c r="I433" s="159"/>
      <c r="L433" s="156"/>
      <c r="M433" s="160"/>
      <c r="T433" s="161"/>
      <c r="AT433" s="157" t="s">
        <v>142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132</v>
      </c>
    </row>
    <row r="434" spans="2:65" s="14" customFormat="1">
      <c r="B434" s="156"/>
      <c r="D434" s="142" t="s">
        <v>142</v>
      </c>
      <c r="E434" s="157" t="s">
        <v>1</v>
      </c>
      <c r="F434" s="158" t="s">
        <v>908</v>
      </c>
      <c r="H434" s="157" t="s">
        <v>1</v>
      </c>
      <c r="I434" s="159"/>
      <c r="L434" s="156"/>
      <c r="M434" s="160"/>
      <c r="T434" s="161"/>
      <c r="AT434" s="157" t="s">
        <v>142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132</v>
      </c>
    </row>
    <row r="435" spans="2:65" s="12" customFormat="1">
      <c r="B435" s="141"/>
      <c r="D435" s="142" t="s">
        <v>142</v>
      </c>
      <c r="E435" s="143" t="s">
        <v>1</v>
      </c>
      <c r="F435" s="144" t="s">
        <v>173</v>
      </c>
      <c r="H435" s="145">
        <v>8</v>
      </c>
      <c r="I435" s="146"/>
      <c r="L435" s="141"/>
      <c r="M435" s="147"/>
      <c r="T435" s="148"/>
      <c r="AT435" s="143" t="s">
        <v>142</v>
      </c>
      <c r="AU435" s="143" t="s">
        <v>81</v>
      </c>
      <c r="AV435" s="12" t="s">
        <v>140</v>
      </c>
      <c r="AW435" s="12" t="s">
        <v>30</v>
      </c>
      <c r="AX435" s="12" t="s">
        <v>73</v>
      </c>
      <c r="AY435" s="143" t="s">
        <v>132</v>
      </c>
    </row>
    <row r="436" spans="2:65" s="14" customFormat="1">
      <c r="B436" s="156"/>
      <c r="D436" s="142" t="s">
        <v>142</v>
      </c>
      <c r="E436" s="157" t="s">
        <v>1</v>
      </c>
      <c r="F436" s="158" t="s">
        <v>909</v>
      </c>
      <c r="H436" s="157" t="s">
        <v>1</v>
      </c>
      <c r="I436" s="159"/>
      <c r="L436" s="156"/>
      <c r="M436" s="160"/>
      <c r="T436" s="161"/>
      <c r="AT436" s="157" t="s">
        <v>142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132</v>
      </c>
    </row>
    <row r="437" spans="2:65" s="12" customFormat="1">
      <c r="B437" s="141"/>
      <c r="D437" s="142" t="s">
        <v>142</v>
      </c>
      <c r="E437" s="143" t="s">
        <v>1</v>
      </c>
      <c r="F437" s="144" t="s">
        <v>173</v>
      </c>
      <c r="H437" s="145">
        <v>8</v>
      </c>
      <c r="I437" s="146"/>
      <c r="L437" s="141"/>
      <c r="M437" s="147"/>
      <c r="T437" s="148"/>
      <c r="AT437" s="143" t="s">
        <v>142</v>
      </c>
      <c r="AU437" s="143" t="s">
        <v>81</v>
      </c>
      <c r="AV437" s="12" t="s">
        <v>140</v>
      </c>
      <c r="AW437" s="12" t="s">
        <v>30</v>
      </c>
      <c r="AX437" s="12" t="s">
        <v>73</v>
      </c>
      <c r="AY437" s="143" t="s">
        <v>132</v>
      </c>
    </row>
    <row r="438" spans="2:65" s="14" customFormat="1" ht="22.5">
      <c r="B438" s="156"/>
      <c r="D438" s="142" t="s">
        <v>142</v>
      </c>
      <c r="E438" s="157" t="s">
        <v>1</v>
      </c>
      <c r="F438" s="158" t="s">
        <v>910</v>
      </c>
      <c r="H438" s="157" t="s">
        <v>1</v>
      </c>
      <c r="I438" s="159"/>
      <c r="L438" s="156"/>
      <c r="M438" s="160"/>
      <c r="T438" s="161"/>
      <c r="AT438" s="157" t="s">
        <v>142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132</v>
      </c>
    </row>
    <row r="439" spans="2:65" s="12" customFormat="1">
      <c r="B439" s="141"/>
      <c r="D439" s="142" t="s">
        <v>142</v>
      </c>
      <c r="E439" s="143" t="s">
        <v>1</v>
      </c>
      <c r="F439" s="144" t="s">
        <v>140</v>
      </c>
      <c r="H439" s="145">
        <v>2</v>
      </c>
      <c r="I439" s="146"/>
      <c r="L439" s="141"/>
      <c r="M439" s="147"/>
      <c r="T439" s="148"/>
      <c r="AT439" s="143" t="s">
        <v>142</v>
      </c>
      <c r="AU439" s="143" t="s">
        <v>81</v>
      </c>
      <c r="AV439" s="12" t="s">
        <v>140</v>
      </c>
      <c r="AW439" s="12" t="s">
        <v>30</v>
      </c>
      <c r="AX439" s="12" t="s">
        <v>73</v>
      </c>
      <c r="AY439" s="143" t="s">
        <v>132</v>
      </c>
    </row>
    <row r="440" spans="2:65" s="14" customFormat="1">
      <c r="B440" s="156"/>
      <c r="D440" s="142" t="s">
        <v>142</v>
      </c>
      <c r="E440" s="157" t="s">
        <v>1</v>
      </c>
      <c r="F440" s="158" t="s">
        <v>911</v>
      </c>
      <c r="H440" s="157" t="s">
        <v>1</v>
      </c>
      <c r="I440" s="159"/>
      <c r="L440" s="156"/>
      <c r="M440" s="160"/>
      <c r="T440" s="161"/>
      <c r="AT440" s="157" t="s">
        <v>142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132</v>
      </c>
    </row>
    <row r="441" spans="2:65" s="12" customFormat="1">
      <c r="B441" s="141"/>
      <c r="D441" s="142" t="s">
        <v>142</v>
      </c>
      <c r="E441" s="143" t="s">
        <v>1</v>
      </c>
      <c r="F441" s="144" t="s">
        <v>173</v>
      </c>
      <c r="H441" s="145">
        <v>8</v>
      </c>
      <c r="I441" s="146"/>
      <c r="L441" s="141"/>
      <c r="M441" s="147"/>
      <c r="T441" s="148"/>
      <c r="AT441" s="143" t="s">
        <v>142</v>
      </c>
      <c r="AU441" s="143" t="s">
        <v>81</v>
      </c>
      <c r="AV441" s="12" t="s">
        <v>140</v>
      </c>
      <c r="AW441" s="12" t="s">
        <v>30</v>
      </c>
      <c r="AX441" s="12" t="s">
        <v>73</v>
      </c>
      <c r="AY441" s="143" t="s">
        <v>132</v>
      </c>
    </row>
    <row r="442" spans="2:65" s="14" customFormat="1">
      <c r="B442" s="156"/>
      <c r="D442" s="142" t="s">
        <v>142</v>
      </c>
      <c r="E442" s="157" t="s">
        <v>1</v>
      </c>
      <c r="F442" s="158" t="s">
        <v>912</v>
      </c>
      <c r="H442" s="157" t="s">
        <v>1</v>
      </c>
      <c r="I442" s="159"/>
      <c r="L442" s="156"/>
      <c r="M442" s="160"/>
      <c r="T442" s="161"/>
      <c r="AT442" s="157" t="s">
        <v>142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132</v>
      </c>
    </row>
    <row r="443" spans="2:65" s="12" customFormat="1">
      <c r="B443" s="141"/>
      <c r="D443" s="142" t="s">
        <v>142</v>
      </c>
      <c r="E443" s="143" t="s">
        <v>1</v>
      </c>
      <c r="F443" s="144" t="s">
        <v>173</v>
      </c>
      <c r="H443" s="145">
        <v>8</v>
      </c>
      <c r="I443" s="146"/>
      <c r="L443" s="141"/>
      <c r="M443" s="147"/>
      <c r="T443" s="148"/>
      <c r="AT443" s="143" t="s">
        <v>142</v>
      </c>
      <c r="AU443" s="143" t="s">
        <v>81</v>
      </c>
      <c r="AV443" s="12" t="s">
        <v>140</v>
      </c>
      <c r="AW443" s="12" t="s">
        <v>30</v>
      </c>
      <c r="AX443" s="12" t="s">
        <v>73</v>
      </c>
      <c r="AY443" s="143" t="s">
        <v>132</v>
      </c>
    </row>
    <row r="444" spans="2:65" s="13" customFormat="1">
      <c r="B444" s="149"/>
      <c r="D444" s="142" t="s">
        <v>142</v>
      </c>
      <c r="E444" s="150" t="s">
        <v>1</v>
      </c>
      <c r="F444" s="151" t="s">
        <v>153</v>
      </c>
      <c r="H444" s="152">
        <v>34</v>
      </c>
      <c r="I444" s="153"/>
      <c r="L444" s="149"/>
      <c r="M444" s="154"/>
      <c r="T444" s="155"/>
      <c r="AT444" s="150" t="s">
        <v>142</v>
      </c>
      <c r="AU444" s="150" t="s">
        <v>81</v>
      </c>
      <c r="AV444" s="13" t="s">
        <v>139</v>
      </c>
      <c r="AW444" s="13" t="s">
        <v>30</v>
      </c>
      <c r="AX444" s="13" t="s">
        <v>81</v>
      </c>
      <c r="AY444" s="150" t="s">
        <v>132</v>
      </c>
    </row>
    <row r="445" spans="2:65" s="1" customFormat="1" ht="16.5" customHeight="1">
      <c r="B445" s="127"/>
      <c r="C445" s="128" t="s">
        <v>913</v>
      </c>
      <c r="D445" s="128" t="s">
        <v>135</v>
      </c>
      <c r="E445" s="129" t="s">
        <v>914</v>
      </c>
      <c r="F445" s="130" t="s">
        <v>915</v>
      </c>
      <c r="G445" s="131" t="s">
        <v>904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905</v>
      </c>
      <c r="AT445" s="139" t="s">
        <v>135</v>
      </c>
      <c r="AU445" s="139" t="s">
        <v>81</v>
      </c>
      <c r="AY445" s="16" t="s">
        <v>132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140</v>
      </c>
      <c r="BK445" s="140">
        <f>ROUND(I445*H445,2)</f>
        <v>0</v>
      </c>
      <c r="BL445" s="16" t="s">
        <v>905</v>
      </c>
      <c r="BM445" s="139" t="s">
        <v>916</v>
      </c>
    </row>
    <row r="446" spans="2:65" s="14" customFormat="1" ht="33.75">
      <c r="B446" s="156"/>
      <c r="D446" s="142" t="s">
        <v>142</v>
      </c>
      <c r="E446" s="157" t="s">
        <v>1</v>
      </c>
      <c r="F446" s="158" t="s">
        <v>917</v>
      </c>
      <c r="H446" s="157" t="s">
        <v>1</v>
      </c>
      <c r="I446" s="159"/>
      <c r="L446" s="156"/>
      <c r="M446" s="160"/>
      <c r="T446" s="161"/>
      <c r="AT446" s="157" t="s">
        <v>142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132</v>
      </c>
    </row>
    <row r="447" spans="2:65" s="12" customFormat="1">
      <c r="B447" s="141"/>
      <c r="D447" s="142" t="s">
        <v>142</v>
      </c>
      <c r="E447" s="143" t="s">
        <v>1</v>
      </c>
      <c r="F447" s="144" t="s">
        <v>173</v>
      </c>
      <c r="H447" s="145">
        <v>8</v>
      </c>
      <c r="I447" s="146"/>
      <c r="L447" s="141"/>
      <c r="M447" s="147"/>
      <c r="T447" s="148"/>
      <c r="AT447" s="143" t="s">
        <v>142</v>
      </c>
      <c r="AU447" s="143" t="s">
        <v>81</v>
      </c>
      <c r="AV447" s="12" t="s">
        <v>140</v>
      </c>
      <c r="AW447" s="12" t="s">
        <v>30</v>
      </c>
      <c r="AX447" s="12" t="s">
        <v>73</v>
      </c>
      <c r="AY447" s="143" t="s">
        <v>132</v>
      </c>
    </row>
    <row r="448" spans="2:65" s="14" customFormat="1">
      <c r="B448" s="156"/>
      <c r="D448" s="142" t="s">
        <v>142</v>
      </c>
      <c r="E448" s="157" t="s">
        <v>1</v>
      </c>
      <c r="F448" s="158" t="s">
        <v>912</v>
      </c>
      <c r="H448" s="157" t="s">
        <v>1</v>
      </c>
      <c r="I448" s="159"/>
      <c r="L448" s="156"/>
      <c r="M448" s="160"/>
      <c r="T448" s="161"/>
      <c r="AT448" s="157" t="s">
        <v>142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132</v>
      </c>
    </row>
    <row r="449" spans="2:65" s="12" customFormat="1">
      <c r="B449" s="141"/>
      <c r="D449" s="142" t="s">
        <v>142</v>
      </c>
      <c r="E449" s="143" t="s">
        <v>1</v>
      </c>
      <c r="F449" s="144" t="s">
        <v>173</v>
      </c>
      <c r="H449" s="145">
        <v>8</v>
      </c>
      <c r="I449" s="146"/>
      <c r="L449" s="141"/>
      <c r="M449" s="147"/>
      <c r="T449" s="148"/>
      <c r="AT449" s="143" t="s">
        <v>142</v>
      </c>
      <c r="AU449" s="143" t="s">
        <v>81</v>
      </c>
      <c r="AV449" s="12" t="s">
        <v>140</v>
      </c>
      <c r="AW449" s="12" t="s">
        <v>30</v>
      </c>
      <c r="AX449" s="12" t="s">
        <v>73</v>
      </c>
      <c r="AY449" s="143" t="s">
        <v>132</v>
      </c>
    </row>
    <row r="450" spans="2:65" s="13" customFormat="1">
      <c r="B450" s="149"/>
      <c r="D450" s="142" t="s">
        <v>142</v>
      </c>
      <c r="E450" s="150" t="s">
        <v>1</v>
      </c>
      <c r="F450" s="151" t="s">
        <v>153</v>
      </c>
      <c r="H450" s="152">
        <v>16</v>
      </c>
      <c r="I450" s="153"/>
      <c r="L450" s="149"/>
      <c r="M450" s="154"/>
      <c r="T450" s="155"/>
      <c r="AT450" s="150" t="s">
        <v>142</v>
      </c>
      <c r="AU450" s="150" t="s">
        <v>81</v>
      </c>
      <c r="AV450" s="13" t="s">
        <v>139</v>
      </c>
      <c r="AW450" s="13" t="s">
        <v>30</v>
      </c>
      <c r="AX450" s="13" t="s">
        <v>81</v>
      </c>
      <c r="AY450" s="150" t="s">
        <v>132</v>
      </c>
    </row>
    <row r="451" spans="2:65" s="1" customFormat="1" ht="16.5" customHeight="1">
      <c r="B451" s="127"/>
      <c r="C451" s="128" t="s">
        <v>918</v>
      </c>
      <c r="D451" s="128" t="s">
        <v>135</v>
      </c>
      <c r="E451" s="129" t="s">
        <v>919</v>
      </c>
      <c r="F451" s="130" t="s">
        <v>920</v>
      </c>
      <c r="G451" s="131" t="s">
        <v>904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905</v>
      </c>
      <c r="AT451" s="139" t="s">
        <v>135</v>
      </c>
      <c r="AU451" s="139" t="s">
        <v>81</v>
      </c>
      <c r="AY451" s="16" t="s">
        <v>132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140</v>
      </c>
      <c r="BK451" s="140">
        <f>ROUND(I451*H451,2)</f>
        <v>0</v>
      </c>
      <c r="BL451" s="16" t="s">
        <v>905</v>
      </c>
      <c r="BM451" s="139" t="s">
        <v>921</v>
      </c>
    </row>
    <row r="452" spans="2:65" s="14" customFormat="1">
      <c r="B452" s="156"/>
      <c r="D452" s="142" t="s">
        <v>142</v>
      </c>
      <c r="E452" s="157" t="s">
        <v>1</v>
      </c>
      <c r="F452" s="158" t="s">
        <v>922</v>
      </c>
      <c r="H452" s="157" t="s">
        <v>1</v>
      </c>
      <c r="I452" s="159"/>
      <c r="L452" s="156"/>
      <c r="M452" s="160"/>
      <c r="T452" s="161"/>
      <c r="AT452" s="157" t="s">
        <v>142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132</v>
      </c>
    </row>
    <row r="453" spans="2:65" s="12" customFormat="1">
      <c r="B453" s="141"/>
      <c r="D453" s="142" t="s">
        <v>142</v>
      </c>
      <c r="E453" s="143" t="s">
        <v>1</v>
      </c>
      <c r="F453" s="144" t="s">
        <v>139</v>
      </c>
      <c r="H453" s="145">
        <v>4</v>
      </c>
      <c r="I453" s="146"/>
      <c r="L453" s="141"/>
      <c r="M453" s="147"/>
      <c r="T453" s="148"/>
      <c r="AT453" s="143" t="s">
        <v>142</v>
      </c>
      <c r="AU453" s="143" t="s">
        <v>81</v>
      </c>
      <c r="AV453" s="12" t="s">
        <v>140</v>
      </c>
      <c r="AW453" s="12" t="s">
        <v>30</v>
      </c>
      <c r="AX453" s="12" t="s">
        <v>81</v>
      </c>
      <c r="AY453" s="143" t="s">
        <v>132</v>
      </c>
    </row>
    <row r="454" spans="2:65" s="1" customFormat="1" ht="21.75" customHeight="1">
      <c r="B454" s="127"/>
      <c r="C454" s="128" t="s">
        <v>923</v>
      </c>
      <c r="D454" s="128" t="s">
        <v>135</v>
      </c>
      <c r="E454" s="129" t="s">
        <v>924</v>
      </c>
      <c r="F454" s="130" t="s">
        <v>925</v>
      </c>
      <c r="G454" s="131" t="s">
        <v>904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905</v>
      </c>
      <c r="AT454" s="139" t="s">
        <v>135</v>
      </c>
      <c r="AU454" s="139" t="s">
        <v>81</v>
      </c>
      <c r="AY454" s="16" t="s">
        <v>132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140</v>
      </c>
      <c r="BK454" s="140">
        <f>ROUND(I454*H454,2)</f>
        <v>0</v>
      </c>
      <c r="BL454" s="16" t="s">
        <v>905</v>
      </c>
      <c r="BM454" s="139" t="s">
        <v>926</v>
      </c>
    </row>
    <row r="455" spans="2:65" s="14" customFormat="1">
      <c r="B455" s="156"/>
      <c r="D455" s="142" t="s">
        <v>142</v>
      </c>
      <c r="E455" s="157" t="s">
        <v>1</v>
      </c>
      <c r="F455" s="158" t="s">
        <v>927</v>
      </c>
      <c r="H455" s="157" t="s">
        <v>1</v>
      </c>
      <c r="I455" s="159"/>
      <c r="L455" s="156"/>
      <c r="M455" s="160"/>
      <c r="T455" s="161"/>
      <c r="AT455" s="157" t="s">
        <v>142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132</v>
      </c>
    </row>
    <row r="456" spans="2:65" s="12" customFormat="1">
      <c r="B456" s="141"/>
      <c r="D456" s="142" t="s">
        <v>142</v>
      </c>
      <c r="E456" s="143" t="s">
        <v>1</v>
      </c>
      <c r="F456" s="144" t="s">
        <v>139</v>
      </c>
      <c r="H456" s="145">
        <v>4</v>
      </c>
      <c r="I456" s="146"/>
      <c r="L456" s="141"/>
      <c r="M456" s="147"/>
      <c r="T456" s="148"/>
      <c r="AT456" s="143" t="s">
        <v>142</v>
      </c>
      <c r="AU456" s="143" t="s">
        <v>81</v>
      </c>
      <c r="AV456" s="12" t="s">
        <v>140</v>
      </c>
      <c r="AW456" s="12" t="s">
        <v>30</v>
      </c>
      <c r="AX456" s="12" t="s">
        <v>81</v>
      </c>
      <c r="AY456" s="143" t="s">
        <v>132</v>
      </c>
    </row>
    <row r="457" spans="2:65" s="11" customFormat="1" ht="25.9" customHeight="1">
      <c r="B457" s="115"/>
      <c r="D457" s="116" t="s">
        <v>72</v>
      </c>
      <c r="E457" s="117" t="s">
        <v>928</v>
      </c>
      <c r="F457" s="117" t="s">
        <v>929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160</v>
      </c>
      <c r="AT457" s="123" t="s">
        <v>72</v>
      </c>
      <c r="AU457" s="123" t="s">
        <v>73</v>
      </c>
      <c r="AY457" s="116" t="s">
        <v>132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930</v>
      </c>
      <c r="F458" s="125" t="s">
        <v>931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160</v>
      </c>
      <c r="AT458" s="123" t="s">
        <v>72</v>
      </c>
      <c r="AU458" s="123" t="s">
        <v>81</v>
      </c>
      <c r="AY458" s="116" t="s">
        <v>132</v>
      </c>
      <c r="BK458" s="124">
        <f>BK459</f>
        <v>0</v>
      </c>
    </row>
    <row r="459" spans="2:65" s="1" customFormat="1" ht="16.5" customHeight="1">
      <c r="B459" s="127"/>
      <c r="C459" s="128" t="s">
        <v>932</v>
      </c>
      <c r="D459" s="128" t="s">
        <v>135</v>
      </c>
      <c r="E459" s="129" t="s">
        <v>933</v>
      </c>
      <c r="F459" s="130" t="s">
        <v>931</v>
      </c>
      <c r="G459" s="131" t="s">
        <v>289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934</v>
      </c>
      <c r="AT459" s="139" t="s">
        <v>135</v>
      </c>
      <c r="AU459" s="139" t="s">
        <v>140</v>
      </c>
      <c r="AY459" s="16" t="s">
        <v>132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140</v>
      </c>
      <c r="BK459" s="140">
        <f>ROUND(I459*H459,2)</f>
        <v>0</v>
      </c>
      <c r="BL459" s="16" t="s">
        <v>934</v>
      </c>
      <c r="BM459" s="139" t="s">
        <v>935</v>
      </c>
    </row>
    <row r="460" spans="2:65" s="11" customFormat="1" ht="22.9" customHeight="1">
      <c r="B460" s="115"/>
      <c r="D460" s="116" t="s">
        <v>72</v>
      </c>
      <c r="E460" s="125" t="s">
        <v>936</v>
      </c>
      <c r="F460" s="125" t="s">
        <v>937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160</v>
      </c>
      <c r="AT460" s="123" t="s">
        <v>72</v>
      </c>
      <c r="AU460" s="123" t="s">
        <v>81</v>
      </c>
      <c r="AY460" s="116" t="s">
        <v>132</v>
      </c>
      <c r="BK460" s="124">
        <f>BK461</f>
        <v>0</v>
      </c>
    </row>
    <row r="461" spans="2:65" s="1" customFormat="1" ht="16.5" customHeight="1">
      <c r="B461" s="127"/>
      <c r="C461" s="128" t="s">
        <v>938</v>
      </c>
      <c r="D461" s="128" t="s">
        <v>135</v>
      </c>
      <c r="E461" s="129" t="s">
        <v>939</v>
      </c>
      <c r="F461" s="130" t="s">
        <v>937</v>
      </c>
      <c r="G461" s="131" t="s">
        <v>289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934</v>
      </c>
      <c r="AT461" s="139" t="s">
        <v>135</v>
      </c>
      <c r="AU461" s="139" t="s">
        <v>140</v>
      </c>
      <c r="AY461" s="16" t="s">
        <v>132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140</v>
      </c>
      <c r="BK461" s="140">
        <f>ROUND(I461*H461,2)</f>
        <v>0</v>
      </c>
      <c r="BL461" s="16" t="s">
        <v>934</v>
      </c>
      <c r="BM461" s="139" t="s">
        <v>940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Kryl Radim</cp:lastModifiedBy>
  <dcterms:created xsi:type="dcterms:W3CDTF">2023-09-04T07:32:39Z</dcterms:created>
  <dcterms:modified xsi:type="dcterms:W3CDTF">2025-04-25T05:39:46Z</dcterms:modified>
</cp:coreProperties>
</file>