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5 SPA\"/>
    </mc:Choice>
  </mc:AlternateContent>
  <xr:revisionPtr revIDLastSave="0" documentId="13_ncr:1_{96289FD2-D7E7-42F7-9CAC-9E0CE61ED0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G23" i="1" l="1"/>
  <c r="A23" i="1" s="1"/>
  <c r="A24" i="1" s="1"/>
  <c r="G24" i="1" s="1"/>
  <c r="A27" i="1" s="1"/>
  <c r="A29" i="1" s="1"/>
  <c r="G29" i="1" s="1"/>
  <c r="G27" i="1" s="1"/>
  <c r="G25" i="1"/>
  <c r="A25" i="1" s="1"/>
  <c r="A26" i="1" s="1"/>
  <c r="G26" i="1" s="1"/>
  <c r="I39" i="1"/>
  <c r="I42" i="1" s="1"/>
  <c r="H42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<sst xmlns="http://schemas.openxmlformats.org/spreadsheetml/2006/main" count="753" uniqueCount="323">
  <si>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</si>
  <si>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</si>
  <si>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</si>
  <si>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</si>
  <si>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</si>
  <si>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</si>
  <si>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</si>
  <si>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</si>
  <si>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</si>
  <si>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</si>
  <si>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</si>
  <si>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</si>
  <si>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</si>
  <si>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</si>
  <si>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</si>
  <si>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</si>
  <si>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</si>
  <si>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</si>
  <si>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</si>
  <si>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</si>
  <si>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</si>
  <si>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</si>
  <si>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</si>
  <si>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</si>
  <si>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</si>
  <si>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</si>
  <si>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</si>
  <si>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</si>
  <si>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</si>
  <si>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</si>
  <si>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</si>
  <si>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</si>
  <si>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</si>
  <si>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</si>
  <si>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</si>
  <si>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</si>
  <si>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</si>
  <si>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</si>
  <si>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</si>
  <si>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</si>
  <si>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</si>
  <si>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</si>
  <si>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</si>
  <si>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</si>
  <si>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</si>
  <si>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</si>
  <si>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</si>
  <si>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</si>
  <si>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</si>
  <si>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</si>
  <si>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</si>
  <si>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</si>
  <si>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</si>
  <si>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</si>
  <si>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</si>
  <si>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</si>
  <si>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</si>
  <si>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</si>
  <si>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</si>
  <si>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</si>
  <si>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</si>
  <si>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</si>
  <si>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</si>
  <si>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</si>
  <si>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</si>
  <si>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</si>
  <si>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</si>
  <si>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</si>
  <si>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</si>
  <si>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</si>
  <si>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</si>
  <si>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</si>
  <si>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</si>
  <si>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</si>
  <si>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</si>
  <si>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</si>
  <si>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</si>
  <si>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</si>
  <si>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</si>
  <si>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</si>
  <si>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</si>
  <si>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</si>
  <si>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</si>
  <si>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</si>
  <si>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</si>
  <si>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</si>
  <si>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</si>
  <si>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</si>
  <si>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</si>
  <si>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</si>
  <si>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</si>
  <si>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</si>
  <si>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</si>
  <si>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</si>
  <si>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</si>
  <si>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</si>
  <si>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</si>
  <si>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</si>
  <si>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</si>
  <si>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</si>
  <si>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</si>
  <si>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</si>
  <si>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</si>
  <si>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</si>
  <si>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</si>
  <si>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</si>
  <si>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</si>
  <si>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</si>
  <si>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</si>
  <si>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</si>
  <si>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</si>
  <si>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</si>
  <si>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</si>
  <si>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</si>
  <si>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</si>
  <si>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</si>
  <si>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</si>
  <si>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</si>
  <si>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</si>
  <si>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</si>
  <si>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</si>
  <si>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</si>
  <si>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</si>
  <si>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</si>
  <si>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</si>
  <si>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</si>
  <si>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</si>
  <si>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</si>
  <si>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</si>
  <si>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</si>
  <si>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</si>
  <si>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</si>
  <si>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</si>
  <si>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</si>
  <si>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</si>
  <si>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</si>
  <si>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</si>
  <si>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</si>
  <si>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</si>
  <si>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</si>
  <si>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</si>
  <si>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</si>
  <si>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</si>
  <si>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</si>
  <si>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</si>
  <si>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</si>
  <si>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</si>
  <si>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</si>
  <si>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</si>
  <si>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</si>
  <si>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</si>
  <si>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</si>
  <si>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</si>
  <si>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</si>
  <si>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</si>
  <si>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</si>
  <si>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</si>
  <si>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</si>
  <si>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</si>
  <si>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</si>
  <si>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</si>
  <si>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</si>
  <si>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</si>
  <si>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</si>
  <si>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</si>
  <si>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</si>
  <si>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</si>
  <si>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</si>
  <si>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</si>
  <si>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</si>
  <si>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</si>
  <si>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</si>
  <si>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</si>
  <si>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</si>
  <si>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</si>
  <si>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</si>
  <si>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</si>
  <si>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</si>
  <si>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</si>
  <si>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</si>
  <si>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</si>
  <si>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</si>
  <si>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</si>
  <si>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</si>
  <si>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</si>
  <si>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</si>
  <si>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</si>
  <si>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</si>
  <si>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</si>
  <si>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</si>
  <si>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</si>
  <si>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</si>
  <si>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</si>
  <si>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</si>
  <si>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</si>
  <si>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</si>
  <si>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</si>
  <si>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</si>
  <si>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</si>
  <si>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</si>
  <si>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</si>
  <si>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</si>
  <si>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</si>
  <si>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</si>
  <si>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</si>
  <si>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</si>
  <si>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</si>
  <si>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</si>
  <si>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</si>
  <si>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</si>
  <si>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</si>
  <si>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</si>
  <si>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</si>
  <si>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</si>
  <si>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</si>
  <si>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</si>
  <si>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</si>
  <si>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</si>
  <si>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</si>
  <si>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</si>
  <si>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</si>
  <si>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</si>
  <si>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</si>
  <si>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</si>
  <si>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</si>
  <si>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</si>
  <si>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</si>
  <si>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</si>
  <si>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</si>
  <si>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</si>
  <si>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</si>
  <si>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</si>
  <si>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</si>
  <si>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</si>
  <si>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</si>
  <si>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</si>
  <si>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</si>
  <si>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</si>
  <si>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</si>
  <si>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</si>
  <si>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</si>
  <si>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</si>
  <si>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</si>
  <si>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</si>
  <si>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</si>
  <si>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</si>
  <si>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</si>
  <si>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</si>
  <si>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</si>
  <si>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</si>
  <si>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</si>
  <si>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</si>
  <si>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</si>
  <si>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</si>
  <si>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</si>
  <si>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</si>
  <si>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</si>
  <si>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</si>
  <si>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</si>
  <si>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</si>
  <si>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</si>
  <si>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</si>
  <si>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</si>
  <si>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</si>
  <si>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</si>
  <si>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</si>
  <si>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</si>
  <si>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</si>
  <si>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</si>
  <si>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</si>
  <si>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</si>
  <si>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</si>
  <si>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</si>
  <si>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</si>
  <si>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</si>
  <si>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</si>
  <si>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</si>
  <si>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</si>
  <si>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</si>
  <si>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</si>
  <si>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</si>
  <si>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</si>
  <si>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</si>
  <si>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</si>
  <si>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</si>
  <si>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</si>
  <si>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</si>
  <si>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</si>
  <si>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</si>
  <si>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</si>
  <si>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</si>
  <si>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</si>
  <si>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</si>
  <si>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</si>
  <si>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</si>
  <si>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</si>
  <si>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</si>
  <si>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</si>
  <si>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</si>
  <si>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</si>
  <si>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</si>
  <si>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</si>
  <si>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</si>
  <si>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</si>
  <si>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</si>
  <si>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</si>
  <si>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</si>
  <si>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</si>
  <si>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</si>
  <si>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</si>
  <si>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</si>
  <si>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</si>
  <si>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</si>
  <si>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</si>
  <si>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</si>
  <si>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</si>
  <si>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</si>
  <si>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</si>
  <si>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</si>
  <si>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155/2025</t>
  </si>
  <si>
    <t>Rekonstrukce BJ1+BJ2, Jiskřiček, O-Zábřeh</t>
  </si>
  <si>
    <t>Jiskřiček 8/2216</t>
  </si>
  <si>
    <t>Rozpočet - Jiskřiček 8/2216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</si>
</sst>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3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69" t="s">
        <v>24</v>
      </c>
      <c r="C2" s="70"/>
      <c r="D2" s="186" t="s">
        <v>319</v>
      </c>
      <c r="E2" s="197" t="s">
        <v>320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321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4"/>
      <c r="E11" s="204"/>
      <c r="F11" s="204"/>
      <c r="G11" s="204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194"/>
      <c r="F16" s="195"/>
      <c r="G16" s="194"/>
      <c r="H16" s="195"/>
      <c r="I16" s="194">
        <f>SUMIF(F49:F65,A16,I49:I65)+SUMIF(F49:F65,"PSU",I49:I65)</f>
        <v>0</v>
      </c>
      <c r="J16" s="196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194"/>
      <c r="F17" s="195"/>
      <c r="G17" s="194"/>
      <c r="H17" s="195"/>
      <c r="I17" s="194">
        <f>SUMIF(F49:F65,A17,I49:I65)</f>
        <v>0</v>
      </c>
      <c r="J17" s="196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194"/>
      <c r="F18" s="195"/>
      <c r="G18" s="194"/>
      <c r="H18" s="195"/>
      <c r="I18" s="194">
        <f>SUMIF(F49:F65,A18,I49:I65)</f>
        <v>0</v>
      </c>
      <c r="J18" s="196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194"/>
      <c r="F19" s="195"/>
      <c r="G19" s="194"/>
      <c r="H19" s="195"/>
      <c r="I19" s="194">
        <f>SUMIF(F49:F65,A19,I49:I65)</f>
        <v>0</v>
      </c>
      <c r="J19" s="196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194"/>
      <c r="F20" s="195"/>
      <c r="G20" s="194"/>
      <c r="H20" s="195"/>
      <c r="I20" s="194">
        <v>0</v>
      </c>
      <c r="J20" s="196"/>
    </row>
    <row r="21" spans="1:10" ht="23.25" customHeight="1" x14ac:dyDescent="0.2">
      <c r="A21" s="2"/>
      <c r="B21" s="63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19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17">
        <f>I21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215">
        <f>IF(A24&gt;50, ROUNDUP(A23, 0), ROUNDDOWN(A23, 0))</f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17">
        <f>I21*0.12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191">
        <f>IF(A26&gt;50, ROUNDUP(A25, 0), ROUNDDOWN(A25, 0))</f>
        <v>0</v>
      </c>
      <c r="H26" s="192"/>
      <c r="I26" s="192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3">
        <f>CenaCelkem-(ZakladDPHSni+DPHSni+ZakladDPHZakl+DPHZakl)</f>
        <v>0</v>
      </c>
      <c r="H27" s="193"/>
      <c r="I27" s="193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1">
        <f>ZakladDPHSniVypocet+ZakladDPHZaklVypocet</f>
        <v>0</v>
      </c>
      <c r="H28" s="221"/>
      <c r="I28" s="221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20">
        <f>IF(A29&gt;50, ROUNDUP(A27, 0), ROUNDDOWN(A27, 0))</f>
        <v>0</v>
      </c>
      <c r="H29" s="220"/>
      <c r="I29" s="220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45868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2"/>
      <c r="D39" s="223"/>
      <c r="E39" s="223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24" t="s">
        <v>46</v>
      </c>
      <c r="D40" s="225"/>
      <c r="E40" s="225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22" t="s">
        <v>44</v>
      </c>
      <c r="D41" s="223"/>
      <c r="E41" s="223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6" t="s">
        <v>51</v>
      </c>
      <c r="C42" s="227"/>
      <c r="D42" s="227"/>
      <c r="E42" s="228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29" t="s">
        <v>56</v>
      </c>
      <c r="D49" s="230"/>
      <c r="E49" s="230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29" t="s">
        <v>58</v>
      </c>
      <c r="D50" s="230"/>
      <c r="E50" s="230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29" t="s">
        <v>60</v>
      </c>
      <c r="D51" s="230"/>
      <c r="E51" s="230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29" t="s">
        <v>62</v>
      </c>
      <c r="D52" s="230"/>
      <c r="E52" s="230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29" t="s">
        <v>64</v>
      </c>
      <c r="D53" s="230"/>
      <c r="E53" s="230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29" t="s">
        <v>66</v>
      </c>
      <c r="D54" s="230"/>
      <c r="E54" s="230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29" t="s">
        <v>68</v>
      </c>
      <c r="D55" s="230"/>
      <c r="E55" s="230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29" t="s">
        <v>70</v>
      </c>
      <c r="D56" s="230"/>
      <c r="E56" s="230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29" t="s">
        <v>72</v>
      </c>
      <c r="D57" s="230"/>
      <c r="E57" s="230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29" t="s">
        <v>74</v>
      </c>
      <c r="D58" s="230"/>
      <c r="E58" s="230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29" t="s">
        <v>76</v>
      </c>
      <c r="D59" s="230"/>
      <c r="E59" s="230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29" t="s">
        <v>78</v>
      </c>
      <c r="D60" s="230"/>
      <c r="E60" s="230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29" t="s">
        <v>80</v>
      </c>
      <c r="D61" s="230"/>
      <c r="E61" s="230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29" t="s">
        <v>82</v>
      </c>
      <c r="D62" s="230"/>
      <c r="E62" s="230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29" t="s">
        <v>84</v>
      </c>
      <c r="D63" s="230"/>
      <c r="E63" s="230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29" t="s">
        <v>86</v>
      </c>
      <c r="D64" s="230"/>
      <c r="E64" s="230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29" t="s">
        <v>29</v>
      </c>
      <c r="D65" s="230"/>
      <c r="E65" s="230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Y20" sqref="Y20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319</v>
      </c>
      <c r="C2" s="248" t="s">
        <v>320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322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318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2025-07-30T05:34:17Z</dcterms:modified>
</cp:coreProperties>
</file>