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74 ČIH\"/>
    </mc:Choice>
  </mc:AlternateContent>
  <xr:revisionPtr revIDLastSave="0" documentId="8_{33A1B338-2232-4636-B268-2CFA894CCB1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I68" i="12"/>
  <c r="K68" i="12"/>
  <c r="M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<sst xmlns="http://schemas.openxmlformats.org/spreadsheetml/2006/main" count="769" uniqueCount="326">
  <si>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</si>
  <si>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</si>
  <si>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</si>
  <si>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</si>
  <si>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</si>
  <si>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</si>
  <si>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</si>
  <si>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</si>
  <si>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</si>
  <si>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</si>
  <si>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</si>
  <si>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</si>
  <si>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</si>
  <si>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</si>
  <si>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</si>
  <si>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</si>
  <si>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</si>
  <si>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</si>
  <si>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</si>
  <si>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</si>
  <si>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</si>
  <si>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</si>
  <si>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</si>
  <si>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</si>
  <si>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</si>
  <si>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</si>
  <si>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</si>
  <si>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</si>
  <si>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</si>
  <si>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</si>
  <si>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</si>
  <si>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</si>
  <si>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</si>
  <si>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</si>
  <si>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</si>
  <si>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</si>
  <si>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</si>
  <si>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</si>
  <si>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</si>
  <si>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</si>
  <si>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</si>
  <si>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</si>
  <si>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</si>
  <si>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</si>
  <si>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</si>
  <si>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</si>
  <si>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</si>
  <si>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</si>
  <si>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</si>
  <si>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</si>
  <si>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</si>
  <si>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</si>
  <si>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</si>
  <si>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</si>
  <si>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</si>
  <si>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</si>
  <si>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</si>
  <si>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</si>
  <si>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</si>
  <si>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</si>
  <si>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</si>
  <si>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</si>
  <si>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</si>
  <si>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</si>
  <si>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</si>
  <si>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</si>
  <si>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</si>
  <si>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</si>
  <si>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</si>
  <si>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</si>
  <si>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</si>
  <si>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</si>
  <si>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</si>
  <si>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</si>
  <si>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</si>
  <si>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</si>
  <si>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</si>
  <si>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</si>
  <si>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</si>
  <si>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</si>
  <si>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</si>
  <si>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</si>
  <si>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</si>
  <si>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</si>
  <si>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</si>
  <si>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</si>
  <si>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</si>
  <si>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</si>
  <si>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</si>
  <si>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</si>
  <si>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</si>
  <si>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</si>
  <si>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</si>
  <si>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</si>
  <si>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</si>
  <si>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</si>
  <si>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</si>
  <si>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</si>
  <si>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</si>
  <si>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</si>
  <si>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</si>
  <si>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</si>
  <si>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</si>
  <si>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</si>
  <si>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</si>
  <si>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</si>
  <si>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</si>
  <si>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</si>
  <si>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</si>
  <si>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</si>
  <si>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</si>
  <si>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</si>
  <si>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</si>
  <si>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</si>
  <si>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</si>
  <si>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</si>
  <si>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</si>
  <si>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</si>
  <si>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</si>
  <si>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</si>
  <si>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</si>
  <si>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</si>
  <si>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</si>
  <si>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</si>
  <si>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</si>
  <si>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</si>
  <si>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</si>
  <si>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</si>
  <si>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</si>
  <si>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</si>
  <si>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</si>
  <si>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</si>
  <si>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</si>
  <si>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</si>
  <si>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</si>
  <si>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</si>
  <si>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</si>
  <si>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</si>
  <si>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</si>
  <si>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</si>
  <si>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</si>
  <si>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</si>
  <si>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</si>
  <si>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</si>
  <si>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</si>
  <si>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</si>
  <si>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</si>
  <si>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</si>
  <si>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</si>
  <si>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</si>
  <si>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</si>
  <si>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</si>
  <si>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</si>
  <si>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</si>
  <si>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</si>
  <si>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</si>
  <si>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</si>
  <si>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</si>
  <si>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</si>
  <si>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</si>
  <si>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</si>
  <si>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</si>
  <si>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</si>
  <si>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</si>
  <si>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</si>
  <si>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</si>
  <si>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</si>
  <si>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</si>
  <si>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</si>
  <si>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</si>
  <si>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</si>
  <si>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</si>
  <si>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</si>
  <si>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</si>
  <si>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</si>
  <si>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</si>
  <si>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</si>
  <si>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</si>
  <si>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</si>
  <si>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</si>
  <si>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</si>
  <si>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</si>
  <si>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</si>
  <si>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</si>
  <si>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</si>
  <si>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</si>
  <si>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</si>
  <si>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</si>
  <si>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</si>
  <si>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</si>
  <si>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</si>
  <si>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</si>
  <si>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</si>
  <si>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</si>
  <si>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</si>
  <si>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</si>
  <si>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</si>
  <si>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</si>
  <si>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</si>
  <si>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</si>
  <si>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</si>
  <si>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</si>
  <si>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</si>
  <si>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</si>
  <si>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</si>
  <si>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</si>
  <si>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</si>
  <si>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</si>
  <si>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</si>
  <si>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</si>
  <si>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</si>
  <si>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</si>
  <si>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</si>
  <si>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</si>
  <si>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</si>
  <si>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</si>
  <si>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</si>
  <si>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</si>
  <si>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</si>
  <si>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</si>
  <si>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</si>
  <si>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</si>
  <si>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</si>
  <si>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</si>
  <si>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</si>
  <si>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</si>
  <si>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</si>
  <si>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</si>
  <si>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</si>
  <si>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</si>
  <si>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</si>
  <si>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</si>
  <si>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</si>
  <si>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</si>
  <si>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</si>
  <si>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</si>
  <si>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</si>
  <si>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</si>
  <si>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</si>
  <si>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</si>
  <si>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</si>
  <si>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</si>
  <si>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</si>
  <si>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</si>
  <si>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</si>
  <si>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</si>
  <si>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</si>
  <si>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</si>
  <si>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</si>
  <si>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</si>
  <si>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</si>
  <si>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</si>
  <si>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</si>
  <si>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</si>
  <si>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</si>
  <si>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</si>
  <si>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</si>
  <si>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</si>
  <si>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</si>
  <si>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</si>
  <si>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</si>
  <si>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</si>
  <si>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</si>
  <si>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</si>
  <si>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</si>
  <si>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</si>
  <si>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</si>
  <si>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</si>
  <si>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</si>
  <si>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</si>
  <si>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</si>
  <si>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</si>
  <si>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</si>
  <si>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</si>
  <si>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</si>
  <si>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</si>
  <si>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</si>
  <si>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</si>
  <si>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</si>
  <si>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</si>
  <si>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</si>
  <si>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</si>
  <si>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</si>
  <si>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</si>
  <si>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</si>
  <si>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</si>
  <si>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</si>
  <si>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</si>
  <si>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Baterie umyvadlová, dřezová,záruka min.5 let</t>
  </si>
  <si>
    <t>Umyvadlo např.JIKA s otvorem pro stojánkovou baterii</t>
  </si>
  <si>
    <t xml:space="preserve">Vana akrylátova 1500*700 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</si>
  <si>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</si>
  <si>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</si>
  <si>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</si>
  <si>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</si>
  <si>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</si>
  <si>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</si>
  <si>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Obklad vnitř.stěn,keram.režný,hladký, MC, 30x20 cm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</si>
  <si>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</si>
  <si>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</si>
  <si>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</si>
  <si>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Dřez kuchyňský nerez s odkapávačem a otvorem pro dřezovou baterii</t>
  </si>
  <si>
    <t>80 mm tl. : (0,8+0,86)*2,65</t>
  </si>
  <si>
    <t>D+M Revizní dvířka  do  SDK příčky, lamino 800x900 mm(dekor dřevo)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</si>
  <si>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</si>
  <si>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</si>
  <si>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</si>
  <si>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</si>
  <si>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</si>
  <si>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</si>
  <si>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</si>
  <si>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</si>
  <si>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D+M zárubní a dveří např.SAPELLI - povrchová úprava fólie,odsouhlasí objednatel</t>
  </si>
  <si>
    <t>23</t>
  </si>
  <si>
    <t>23*1,1</t>
  </si>
  <si>
    <t>Obkládačka pórov. 600x200x6,8, dle výběru objednatele</t>
  </si>
  <si>
    <t>D+M Dvirka kontrolni 60x20 dle obkladu na magnet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</si>
  <si>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</si>
  <si>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</si>
  <si>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</si>
  <si>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</si>
  <si>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</si>
  <si>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</si>
  <si>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ventilátorů (koupelna, WC)</t>
  </si>
  <si>
    <t>D+M dopojení flexI hadicí odvětrání z koupelny a WC do  VZT potrubí v instalační šachtici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</si>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</sst>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3" fontId="3" fillId="0" borderId="39" xfId="0" applyNumberFormat="1" applyFont="1" applyBorder="1" applyAlignment="1">
      <alignment vertical="center"/>
    </xf>
    <xf numFmtId="0" fontId="19" fillId="3" borderId="36" xfId="2" applyFont="1" applyFill="1" applyBorder="1"/>
    <xf numFmtId="49" fontId="16" fillId="3" borderId="42" xfId="0" applyNumberFormat="1" applyFont="1" applyFill="1" applyBorder="1" applyAlignment="1">
      <alignment horizontal="left" vertical="top" wrapText="1"/>
    </xf>
    <xf numFmtId="0" fontId="16" fillId="3" borderId="42" xfId="0" applyFont="1" applyFill="1" applyBorder="1" applyAlignment="1">
      <alignment horizontal="center" vertical="top" shrinkToFit="1"/>
    </xf>
    <xf numFmtId="164" fontId="16" fillId="3" borderId="42" xfId="0" applyNumberFormat="1" applyFont="1" applyFill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3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8" t="s">
        <v>41</v>
      </c>
      <c r="B2" s="188"/>
      <c r="C2" s="188"/>
      <c r="D2" s="188"/>
      <c r="E2" s="188"/>
      <c r="F2" s="188"/>
      <c r="G2" s="18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3" zoomScaleNormal="100" zoomScaleSheetLayoutView="75" workbookViewId="0">
      <selection activeCell="R27" sqref="R27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9" t="s">
        <v>4</v>
      </c>
      <c r="C1" s="190"/>
      <c r="D1" s="190"/>
      <c r="E1" s="190"/>
      <c r="F1" s="190"/>
      <c r="G1" s="190"/>
      <c r="H1" s="190"/>
      <c r="I1" s="190"/>
      <c r="J1" s="191"/>
    </row>
    <row r="2" spans="1:15" ht="36" customHeight="1" x14ac:dyDescent="0.2">
      <c r="A2" s="2"/>
      <c r="B2" s="69" t="s">
        <v>24</v>
      </c>
      <c r="C2" s="70"/>
      <c r="D2" s="71" t="s">
        <v>50</v>
      </c>
      <c r="E2" s="198" t="s">
        <v>51</v>
      </c>
      <c r="F2" s="199"/>
      <c r="G2" s="199"/>
      <c r="H2" s="199"/>
      <c r="I2" s="199"/>
      <c r="J2" s="200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01" t="s">
        <v>46</v>
      </c>
      <c r="F3" s="202"/>
      <c r="G3" s="202"/>
      <c r="H3" s="202"/>
      <c r="I3" s="202"/>
      <c r="J3" s="203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12" t="s">
        <v>296</v>
      </c>
      <c r="F4" s="213"/>
      <c r="G4" s="213"/>
      <c r="H4" s="213"/>
      <c r="I4" s="213"/>
      <c r="J4" s="214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5"/>
      <c r="E11" s="205"/>
      <c r="F11" s="205"/>
      <c r="G11" s="205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10"/>
      <c r="E12" s="210"/>
      <c r="F12" s="210"/>
      <c r="G12" s="210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11"/>
      <c r="E13" s="211"/>
      <c r="F13" s="211"/>
      <c r="G13" s="211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4"/>
      <c r="F15" s="204"/>
      <c r="G15" s="206"/>
      <c r="H15" s="206"/>
      <c r="I15" s="206" t="s">
        <v>31</v>
      </c>
      <c r="J15" s="207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5"/>
      <c r="F16" s="196"/>
      <c r="G16" s="195"/>
      <c r="H16" s="196"/>
      <c r="I16" s="195">
        <f>SUMIF(F49:F66,A16,I49:I66)+SUMIF(F49:F66,"PSU",I49:I66)</f>
        <v>0</v>
      </c>
      <c r="J16" s="197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5"/>
      <c r="F17" s="196"/>
      <c r="G17" s="195"/>
      <c r="H17" s="196"/>
      <c r="I17" s="195">
        <f>SUMIF(F49:F66,A17,I49:I66)</f>
        <v>0</v>
      </c>
      <c r="J17" s="197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5"/>
      <c r="F18" s="196"/>
      <c r="G18" s="195"/>
      <c r="H18" s="196"/>
      <c r="I18" s="195">
        <f>SUMIF(F49:F66,A18,I49:I66)</f>
        <v>0</v>
      </c>
      <c r="J18" s="197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5"/>
      <c r="F19" s="196"/>
      <c r="G19" s="195"/>
      <c r="H19" s="196"/>
      <c r="I19" s="195">
        <f>SUMIF(F49:F66,A19,I49:I66)</f>
        <v>0</v>
      </c>
      <c r="J19" s="197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5"/>
      <c r="F20" s="196"/>
      <c r="G20" s="195"/>
      <c r="H20" s="196"/>
      <c r="I20" s="195">
        <f>SUMIF(F49:F66,A20,I49:I66)</f>
        <v>0</v>
      </c>
      <c r="J20" s="197"/>
    </row>
    <row r="21" spans="1:10" ht="23.25" customHeight="1" x14ac:dyDescent="0.2">
      <c r="A21" s="2"/>
      <c r="B21" s="63" t="s">
        <v>31</v>
      </c>
      <c r="C21" s="64"/>
      <c r="D21" s="65"/>
      <c r="E21" s="208"/>
      <c r="F21" s="209"/>
      <c r="G21" s="208"/>
      <c r="H21" s="209"/>
      <c r="I21" s="208">
        <f t="shared" ref="I21" si="0">SUM(I67)</f>
        <v>0</v>
      </c>
      <c r="J21" s="220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8">
        <f t="shared" ref="G23" si="1">SUM(I21)</f>
        <v>0</v>
      </c>
      <c r="H23" s="219"/>
      <c r="I23" s="219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6">
        <f>IF(A24&gt;50, ROUNDUP(A23, 0), ROUNDDOWN(A23, 0))</f>
        <v>0</v>
      </c>
      <c r="H24" s="217"/>
      <c r="I24" s="217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8">
        <f>ZakladDPHZaklVypocet</f>
        <v>0</v>
      </c>
      <c r="H25" s="219"/>
      <c r="I25" s="219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92">
        <f>IF(A26&gt;50, ROUNDUP(A25, 0), ROUNDDOWN(A25, 0))</f>
        <v>0</v>
      </c>
      <c r="H26" s="193"/>
      <c r="I26" s="193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4">
        <f>CenaCelkem-(ZakladDPHSni+DPHSni+ZakladDPHZakl+DPHZakl)</f>
        <v>0</v>
      </c>
      <c r="H27" s="194"/>
      <c r="I27" s="194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22">
        <f>ZakladDPHSniVypocet+ZakladDPHZaklVypocet</f>
        <v>0</v>
      </c>
      <c r="H28" s="222"/>
      <c r="I28" s="222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21">
        <f>IF(A29&gt;50, ROUNDUP(A27, 0), ROUNDDOWN(A27, 0))</f>
        <v>0</v>
      </c>
      <c r="H29" s="221"/>
      <c r="I29" s="221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45903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5" t="s">
        <v>2</v>
      </c>
      <c r="E35" s="215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23"/>
      <c r="D39" s="224"/>
      <c r="E39" s="224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5" t="s">
        <v>46</v>
      </c>
      <c r="D40" s="226"/>
      <c r="E40" s="226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23" t="s">
        <v>44</v>
      </c>
      <c r="D41" s="224"/>
      <c r="E41" s="224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7" t="s">
        <v>53</v>
      </c>
      <c r="C42" s="228"/>
      <c r="D42" s="228"/>
      <c r="E42" s="229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30" t="s">
        <v>58</v>
      </c>
      <c r="D49" s="231"/>
      <c r="E49" s="231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30" t="s">
        <v>60</v>
      </c>
      <c r="D50" s="231"/>
      <c r="E50" s="231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30" t="s">
        <v>62</v>
      </c>
      <c r="D51" s="231"/>
      <c r="E51" s="231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319</v>
      </c>
      <c r="C52" s="230" t="s">
        <v>320</v>
      </c>
      <c r="D52" s="231"/>
      <c r="E52" s="231"/>
      <c r="F52" s="125" t="s">
        <v>26</v>
      </c>
      <c r="G52" s="126"/>
      <c r="H52" s="126"/>
      <c r="I52" s="126">
        <f>SUM('01 02 Pol'!G26)</f>
        <v>0</v>
      </c>
      <c r="J52" s="181"/>
    </row>
    <row r="53" spans="1:10" ht="25.5" customHeight="1" x14ac:dyDescent="0.2">
      <c r="A53" s="115"/>
      <c r="B53" s="120" t="s">
        <v>63</v>
      </c>
      <c r="C53" s="230" t="s">
        <v>64</v>
      </c>
      <c r="D53" s="231"/>
      <c r="E53" s="231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30" t="s">
        <v>66</v>
      </c>
      <c r="D54" s="231"/>
      <c r="E54" s="231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30" t="s">
        <v>68</v>
      </c>
      <c r="D55" s="231"/>
      <c r="E55" s="231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30" t="s">
        <v>70</v>
      </c>
      <c r="D56" s="231"/>
      <c r="E56" s="231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30" t="s">
        <v>72</v>
      </c>
      <c r="D57" s="231"/>
      <c r="E57" s="231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30" t="s">
        <v>74</v>
      </c>
      <c r="D58" s="231"/>
      <c r="E58" s="231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30" t="s">
        <v>76</v>
      </c>
      <c r="D59" s="231"/>
      <c r="E59" s="231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30" t="s">
        <v>78</v>
      </c>
      <c r="D60" s="231"/>
      <c r="E60" s="231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30" t="s">
        <v>80</v>
      </c>
      <c r="D61" s="231"/>
      <c r="E61" s="231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30" t="s">
        <v>82</v>
      </c>
      <c r="D62" s="231"/>
      <c r="E62" s="231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30" t="s">
        <v>84</v>
      </c>
      <c r="D63" s="231"/>
      <c r="E63" s="231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30" t="s">
        <v>86</v>
      </c>
      <c r="D64" s="231"/>
      <c r="E64" s="231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30" t="s">
        <v>88</v>
      </c>
      <c r="D65" s="231"/>
      <c r="E65" s="231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30" t="s">
        <v>29</v>
      </c>
      <c r="D66" s="231"/>
      <c r="E66" s="231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2" t="s">
        <v>7</v>
      </c>
      <c r="B1" s="232"/>
      <c r="C1" s="233"/>
      <c r="D1" s="232"/>
      <c r="E1" s="232"/>
      <c r="F1" s="232"/>
      <c r="G1" s="232"/>
    </row>
    <row r="2" spans="1:7" ht="24.95" customHeight="1" x14ac:dyDescent="0.2">
      <c r="A2" s="67" t="s">
        <v>8</v>
      </c>
      <c r="B2" s="66"/>
      <c r="C2" s="234"/>
      <c r="D2" s="234"/>
      <c r="E2" s="234"/>
      <c r="F2" s="234"/>
      <c r="G2" s="235"/>
    </row>
    <row r="3" spans="1:7" ht="24.95" customHeight="1" x14ac:dyDescent="0.2">
      <c r="A3" s="67" t="s">
        <v>9</v>
      </c>
      <c r="B3" s="66"/>
      <c r="C3" s="234"/>
      <c r="D3" s="234"/>
      <c r="E3" s="234"/>
      <c r="F3" s="234"/>
      <c r="G3" s="235"/>
    </row>
    <row r="4" spans="1:7" ht="24.95" customHeight="1" x14ac:dyDescent="0.2">
      <c r="A4" s="67" t="s">
        <v>10</v>
      </c>
      <c r="B4" s="66"/>
      <c r="C4" s="234"/>
      <c r="D4" s="234"/>
      <c r="E4" s="234"/>
      <c r="F4" s="234"/>
      <c r="G4" s="23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workbookViewId="0">
      <pane ySplit="7" topLeftCell="A8" activePane="bottomLeft" state="frozen"/>
      <selection pane="bottomLeft" activeCell="AS8" sqref="AS8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9" t="s">
        <v>51</v>
      </c>
      <c r="D2" s="250"/>
      <c r="E2" s="250"/>
      <c r="F2" s="250"/>
      <c r="G2" s="251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9" t="s">
        <v>46</v>
      </c>
      <c r="D3" s="250"/>
      <c r="E3" s="250"/>
      <c r="F3" s="250"/>
      <c r="G3" s="251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52" t="s">
        <v>296</v>
      </c>
      <c r="D4" s="253"/>
      <c r="E4" s="253"/>
      <c r="F4" s="253"/>
      <c r="G4" s="254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298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302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295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306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319</v>
      </c>
      <c r="C26" s="182" t="s">
        <v>320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321</v>
      </c>
      <c r="C27" s="183" t="s">
        <v>324</v>
      </c>
      <c r="D27" s="184" t="s">
        <v>325</v>
      </c>
      <c r="E27" s="185">
        <v>1</v>
      </c>
      <c r="F27" s="186"/>
      <c r="G27" s="187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322</v>
      </c>
      <c r="C28" s="183" t="s">
        <v>323</v>
      </c>
      <c r="D28" s="184" t="s">
        <v>138</v>
      </c>
      <c r="E28" s="185">
        <v>2</v>
      </c>
      <c r="F28" s="186"/>
      <c r="G28" s="187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305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304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152</v>
      </c>
      <c r="C36" s="176" t="s">
        <v>153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154</v>
      </c>
      <c r="T36" s="148" t="s">
        <v>155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156</v>
      </c>
      <c r="C37" s="176" t="s">
        <v>157</v>
      </c>
      <c r="D37" s="167" t="s">
        <v>158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154</v>
      </c>
      <c r="T37" s="148" t="s">
        <v>155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159</v>
      </c>
      <c r="C38" s="176" t="s">
        <v>160</v>
      </c>
      <c r="D38" s="167" t="s">
        <v>158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154</v>
      </c>
      <c r="T38" s="148" t="s">
        <v>161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162</v>
      </c>
      <c r="C39" s="176" t="s">
        <v>303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154</v>
      </c>
      <c r="T39" s="148" t="s">
        <v>155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163</v>
      </c>
      <c r="C40" s="176" t="s">
        <v>316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154</v>
      </c>
      <c r="T40" s="148" t="s">
        <v>161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164</v>
      </c>
      <c r="C42" s="176" t="s">
        <v>165</v>
      </c>
      <c r="D42" s="167" t="s">
        <v>166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167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168</v>
      </c>
      <c r="C44" s="174" t="s">
        <v>318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169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308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170</v>
      </c>
      <c r="C48" s="176" t="s">
        <v>171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172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173</v>
      </c>
      <c r="C49" s="176" t="s">
        <v>174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172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175</v>
      </c>
      <c r="C50" s="176" t="s">
        <v>176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177</v>
      </c>
      <c r="C51" s="176" t="s">
        <v>178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172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179</v>
      </c>
      <c r="C52" s="174" t="s">
        <v>180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154</v>
      </c>
      <c r="T52" s="148" t="s">
        <v>155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181</v>
      </c>
      <c r="C53" s="177" t="s">
        <v>182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183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184</v>
      </c>
      <c r="C55" s="176" t="s">
        <v>185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172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186</v>
      </c>
      <c r="C56" s="176" t="s">
        <v>187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172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188</v>
      </c>
      <c r="C57" s="176" t="s">
        <v>189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172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190</v>
      </c>
      <c r="C58" s="176" t="s">
        <v>191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192</v>
      </c>
      <c r="C59" s="176" t="s">
        <v>193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172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194</v>
      </c>
      <c r="C60" s="176" t="s">
        <v>195</v>
      </c>
      <c r="D60" s="167" t="s">
        <v>196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172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197</v>
      </c>
      <c r="C61" s="176" t="s">
        <v>198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172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199</v>
      </c>
      <c r="C62" s="176" t="s">
        <v>200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172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201</v>
      </c>
      <c r="C63" s="176" t="s">
        <v>202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172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203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154</v>
      </c>
      <c r="T64" s="148" t="s">
        <v>161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204</v>
      </c>
      <c r="C65" s="177" t="s">
        <v>205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183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206</v>
      </c>
      <c r="C67" s="176" t="s">
        <v>207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155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208</v>
      </c>
      <c r="D68" s="167" t="s">
        <v>158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154</v>
      </c>
      <c r="T68" s="148" t="s">
        <v>161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209</v>
      </c>
      <c r="C69" s="174" t="s">
        <v>210</v>
      </c>
      <c r="D69" s="161" t="s">
        <v>158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154</v>
      </c>
      <c r="T69" s="148" t="s">
        <v>161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211</v>
      </c>
      <c r="C70" s="177" t="s">
        <v>212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183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213</v>
      </c>
      <c r="C72" s="176" t="s">
        <v>214</v>
      </c>
      <c r="D72" s="167" t="s">
        <v>215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216</v>
      </c>
      <c r="C73" s="176" t="s">
        <v>217</v>
      </c>
      <c r="D73" s="167" t="s">
        <v>215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218</v>
      </c>
      <c r="C74" s="176" t="s">
        <v>219</v>
      </c>
      <c r="D74" s="167" t="s">
        <v>215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172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220</v>
      </c>
      <c r="C75" s="176" t="s">
        <v>221</v>
      </c>
      <c r="D75" s="167" t="s">
        <v>215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172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222</v>
      </c>
      <c r="C76" s="176" t="s">
        <v>223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224</v>
      </c>
      <c r="C77" s="176" t="s">
        <v>225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172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226</v>
      </c>
      <c r="C78" s="176" t="s">
        <v>227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172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228</v>
      </c>
      <c r="C79" s="176" t="s">
        <v>309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172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65">
        <v>50</v>
      </c>
      <c r="B80" s="166" t="s">
        <v>229</v>
      </c>
      <c r="C80" s="176" t="s">
        <v>288</v>
      </c>
      <c r="D80" s="167" t="s">
        <v>158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154</v>
      </c>
      <c r="T80" s="148" t="s">
        <v>161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230</v>
      </c>
      <c r="C81" s="176" t="s">
        <v>289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154</v>
      </c>
      <c r="T81" s="148" t="s">
        <v>155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231</v>
      </c>
      <c r="C82" s="176" t="s">
        <v>301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154</v>
      </c>
      <c r="T82" s="148" t="s">
        <v>155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232</v>
      </c>
      <c r="C83" s="176" t="s">
        <v>311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154</v>
      </c>
      <c r="T83" s="148" t="s">
        <v>161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233</v>
      </c>
      <c r="C84" s="176" t="s">
        <v>234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154</v>
      </c>
      <c r="T84" s="148" t="s">
        <v>161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235</v>
      </c>
      <c r="C85" s="176" t="s">
        <v>307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154</v>
      </c>
      <c r="T85" s="148" t="s">
        <v>155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232</v>
      </c>
      <c r="C86" s="176" t="s">
        <v>310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154</v>
      </c>
      <c r="T86" s="148" t="s">
        <v>155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236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232</v>
      </c>
      <c r="C87" s="176" t="s">
        <v>290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154</v>
      </c>
      <c r="T87" s="148" t="s">
        <v>155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236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232</v>
      </c>
      <c r="C88" s="174" t="s">
        <v>294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154</v>
      </c>
      <c r="T88" s="148" t="s">
        <v>155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236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237</v>
      </c>
      <c r="C89" s="177" t="s">
        <v>238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183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239</v>
      </c>
      <c r="C91" s="176" t="s">
        <v>312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154</v>
      </c>
      <c r="T91" s="148" t="s">
        <v>155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240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241</v>
      </c>
      <c r="C93" s="174" t="s">
        <v>242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172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243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244</v>
      </c>
      <c r="C95" s="176" t="s">
        <v>299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245</v>
      </c>
      <c r="T95" s="148" t="s">
        <v>245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172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246</v>
      </c>
      <c r="C96" s="174" t="s">
        <v>291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172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243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247</v>
      </c>
      <c r="C98" s="174" t="s">
        <v>300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154</v>
      </c>
      <c r="T98" s="148" t="s">
        <v>161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248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249</v>
      </c>
      <c r="C100" s="177" t="s">
        <v>250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183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1.82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39.54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251</v>
      </c>
      <c r="C102" s="174" t="s">
        <v>292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172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313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252</v>
      </c>
      <c r="C104" s="174" t="s">
        <v>297</v>
      </c>
      <c r="D104" s="161" t="s">
        <v>119</v>
      </c>
      <c r="E104" s="162">
        <v>28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1.56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37.74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172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313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253</v>
      </c>
      <c r="C106" s="176" t="s">
        <v>317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172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254</v>
      </c>
      <c r="C107" s="174" t="s">
        <v>315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255</v>
      </c>
      <c r="S107" s="148" t="s">
        <v>120</v>
      </c>
      <c r="T107" s="148" t="s">
        <v>155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240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314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256</v>
      </c>
      <c r="C109" s="177" t="s">
        <v>257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183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258</v>
      </c>
      <c r="C111" s="174" t="s">
        <v>259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172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260</v>
      </c>
      <c r="C113" s="176" t="s">
        <v>293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172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261</v>
      </c>
      <c r="C115" s="176" t="s">
        <v>262</v>
      </c>
      <c r="D115" s="167" t="s">
        <v>158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154</v>
      </c>
      <c r="T115" s="148" t="s">
        <v>155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263</v>
      </c>
      <c r="C117" s="176" t="s">
        <v>264</v>
      </c>
      <c r="D117" s="167" t="s">
        <v>166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265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266</v>
      </c>
      <c r="C118" s="176" t="s">
        <v>267</v>
      </c>
      <c r="D118" s="167" t="s">
        <v>166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265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268</v>
      </c>
      <c r="C119" s="176" t="s">
        <v>269</v>
      </c>
      <c r="D119" s="167" t="s">
        <v>166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265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270</v>
      </c>
      <c r="C120" s="176" t="s">
        <v>271</v>
      </c>
      <c r="D120" s="167" t="s">
        <v>166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265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272</v>
      </c>
      <c r="C121" s="176" t="s">
        <v>273</v>
      </c>
      <c r="D121" s="167" t="s">
        <v>166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265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274</v>
      </c>
      <c r="C122" s="176" t="s">
        <v>275</v>
      </c>
      <c r="D122" s="167" t="s">
        <v>166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265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276</v>
      </c>
      <c r="C124" s="176" t="s">
        <v>277</v>
      </c>
      <c r="D124" s="167" t="s">
        <v>278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155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279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280</v>
      </c>
      <c r="C125" s="176" t="s">
        <v>281</v>
      </c>
      <c r="D125" s="167" t="s">
        <v>278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154</v>
      </c>
      <c r="T125" s="148" t="s">
        <v>155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279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282</v>
      </c>
      <c r="C126" s="174" t="s">
        <v>283</v>
      </c>
      <c r="D126" s="161" t="s">
        <v>278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154</v>
      </c>
      <c r="T126" s="148" t="s">
        <v>155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279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284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5" t="s">
        <v>285</v>
      </c>
      <c r="B130" s="255"/>
      <c r="C130" s="256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6"/>
      <c r="B131" s="237"/>
      <c r="C131" s="238"/>
      <c r="D131" s="237"/>
      <c r="E131" s="237"/>
      <c r="F131" s="237"/>
      <c r="G131" s="23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286</v>
      </c>
    </row>
    <row r="132" spans="1:33" x14ac:dyDescent="0.2">
      <c r="A132" s="240"/>
      <c r="B132" s="241"/>
      <c r="C132" s="242"/>
      <c r="D132" s="241"/>
      <c r="E132" s="241"/>
      <c r="F132" s="241"/>
      <c r="G132" s="24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40"/>
      <c r="B133" s="241"/>
      <c r="C133" s="242"/>
      <c r="D133" s="241"/>
      <c r="E133" s="241"/>
      <c r="F133" s="241"/>
      <c r="G133" s="24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0"/>
      <c r="B134" s="241"/>
      <c r="C134" s="242"/>
      <c r="D134" s="241"/>
      <c r="E134" s="241"/>
      <c r="F134" s="241"/>
      <c r="G134" s="24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44"/>
      <c r="B135" s="245"/>
      <c r="C135" s="246"/>
      <c r="D135" s="245"/>
      <c r="E135" s="245"/>
      <c r="F135" s="245"/>
      <c r="G135" s="24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287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2025-07-09T11:50:20Z</cp:lastPrinted>
  <dcterms:created xsi:type="dcterms:W3CDTF">2009-04-08T07:15:50Z</dcterms:created>
  <dcterms:modified xsi:type="dcterms:W3CDTF">2025-09-03T05:15:56Z</dcterms:modified>
</cp:coreProperties>
</file>