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Pol'!$A$1:$W$131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51" i="1" s="1"/>
  <c r="I25" i="12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I53" i="1" s="1"/>
  <c r="G39" i="12"/>
  <c r="M39" s="1"/>
  <c r="M38" s="1"/>
  <c r="I39"/>
  <c r="I38" s="1"/>
  <c r="K39"/>
  <c r="K38" s="1"/>
  <c r="O39"/>
  <c r="O38" s="1"/>
  <c r="Q39"/>
  <c r="Q38" s="1"/>
  <c r="V39"/>
  <c r="V38" s="1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M69" s="1"/>
  <c r="I69"/>
  <c r="K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M95" s="1"/>
  <c r="I95"/>
  <c r="K95"/>
  <c r="O95"/>
  <c r="Q95"/>
  <c r="V95"/>
  <c r="G97"/>
  <c r="M97" s="1"/>
  <c r="I97"/>
  <c r="K97"/>
  <c r="O97"/>
  <c r="Q97"/>
  <c r="V97"/>
  <c r="G99"/>
  <c r="I99"/>
  <c r="K99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M104" s="1"/>
  <c r="I104"/>
  <c r="K104"/>
  <c r="O104"/>
  <c r="Q104"/>
  <c r="V104"/>
  <c r="G106"/>
  <c r="M106" s="1"/>
  <c r="I106"/>
  <c r="K106"/>
  <c r="O106"/>
  <c r="Q106"/>
  <c r="V106"/>
  <c r="G108"/>
  <c r="M108" s="1"/>
  <c r="M107" s="1"/>
  <c r="I108"/>
  <c r="I107" s="1"/>
  <c r="K108"/>
  <c r="K107" s="1"/>
  <c r="O108"/>
  <c r="O107" s="1"/>
  <c r="Q108"/>
  <c r="Q107" s="1"/>
  <c r="V108"/>
  <c r="V107" s="1"/>
  <c r="G110"/>
  <c r="M110" s="1"/>
  <c r="I110"/>
  <c r="K110"/>
  <c r="O110"/>
  <c r="Q110"/>
  <c r="V110"/>
  <c r="G11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AF121"/>
  <c r="I20" i="1"/>
  <c r="M25" i="12" l="1"/>
  <c r="M24" s="1"/>
  <c r="K89"/>
  <c r="K98"/>
  <c r="Q116"/>
  <c r="Q51"/>
  <c r="I109"/>
  <c r="I116"/>
  <c r="K109"/>
  <c r="G68"/>
  <c r="I58" i="1" s="1"/>
  <c r="G63" i="12"/>
  <c r="I57" i="1" s="1"/>
  <c r="G51" i="12"/>
  <c r="I56" i="1" s="1"/>
  <c r="G26" i="12"/>
  <c r="I52" i="1" s="1"/>
  <c r="K8" i="12"/>
  <c r="O44"/>
  <c r="V26"/>
  <c r="O116"/>
  <c r="Q109"/>
  <c r="G41" i="1"/>
  <c r="G39"/>
  <c r="G42" s="1"/>
  <c r="G25" s="1"/>
  <c r="A25" s="1"/>
  <c r="A26" s="1"/>
  <c r="G26" s="1"/>
  <c r="K116" i="12"/>
  <c r="G107"/>
  <c r="I62" i="1" s="1"/>
  <c r="I18" s="1"/>
  <c r="V98" i="12"/>
  <c r="V89"/>
  <c r="O68"/>
  <c r="I51"/>
  <c r="O51"/>
  <c r="O8"/>
  <c r="G40" i="1"/>
  <c r="V116" i="12"/>
  <c r="V109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09"/>
  <c r="G109"/>
  <c r="I63" i="1" s="1"/>
  <c r="Q98" i="12"/>
  <c r="I98"/>
  <c r="O98"/>
  <c r="Q89"/>
  <c r="I89"/>
  <c r="O89"/>
  <c r="V68"/>
  <c r="K63"/>
  <c r="V51"/>
  <c r="V44"/>
  <c r="K26"/>
  <c r="Q26"/>
  <c r="I26"/>
  <c r="G8"/>
  <c r="Q8"/>
  <c r="M89"/>
  <c r="M116"/>
  <c r="AE121"/>
  <c r="G116"/>
  <c r="I64" i="1" s="1"/>
  <c r="I19" s="1"/>
  <c r="M111" i="12"/>
  <c r="M109" s="1"/>
  <c r="M99"/>
  <c r="M98" s="1"/>
  <c r="G89"/>
  <c r="I60" i="1" s="1"/>
  <c r="M88" i="12"/>
  <c r="M87" s="1"/>
  <c r="M64"/>
  <c r="M63" s="1"/>
  <c r="M52"/>
  <c r="M51" s="1"/>
  <c r="M29"/>
  <c r="M26" s="1"/>
  <c r="M17"/>
  <c r="M8" s="1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1" i="12"/>
  <c r="F40" i="1"/>
  <c r="H40" s="1"/>
  <c r="I40" s="1"/>
  <c r="F39"/>
  <c r="F41"/>
  <c r="H41" s="1"/>
  <c r="I41" s="1"/>
  <c r="I16" l="1"/>
  <c r="I21" s="1"/>
  <c r="I65"/>
  <c r="F42"/>
  <c r="H39"/>
  <c r="I39" l="1"/>
  <c r="I42" s="1"/>
  <c r="H42"/>
  <c r="G23"/>
  <c r="A23" s="1"/>
  <c r="A24" s="1"/>
  <c r="G24" s="1"/>
  <c r="A27" s="1"/>
  <c r="A29" s="1"/>
  <c r="G29" s="1"/>
  <c r="G27" s="1"/>
  <c r="G28"/>
  <c r="J64"/>
  <c r="J53"/>
  <c r="J58"/>
  <c r="J50"/>
  <c r="J60"/>
  <c r="J54"/>
  <c r="J62"/>
  <c r="J51"/>
  <c r="J59"/>
  <c r="J52"/>
  <c r="J57"/>
  <c r="J61"/>
  <c r="J63"/>
  <c r="J55"/>
  <c r="J49"/>
  <c r="J56"/>
  <c r="J65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<sst xmlns="http://schemas.openxmlformats.org/spreadsheetml/2006/main" count="738" uniqueCount="315">
  <si>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</si>
  <si>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</si>
  <si>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</si>
  <si>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</si>
  <si>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</si>
  <si>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</si>
  <si>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</si>
  <si>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</si>
  <si>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</si>
  <si>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</si>
  <si>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</si>
  <si>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</si>
  <si>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</si>
  <si>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</si>
  <si>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</si>
  <si>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</si>
  <si>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</si>
  <si>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</si>
  <si>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</si>
  <si>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</si>
  <si>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</si>
  <si>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</si>
  <si>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</si>
  <si>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</si>
  <si>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</si>
  <si>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</si>
  <si>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</si>
  <si>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</si>
  <si>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</si>
  <si>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</si>
  <si>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</si>
  <si>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</si>
  <si>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</si>
  <si>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</si>
  <si>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</si>
  <si>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</si>
  <si>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</si>
  <si>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</si>
  <si>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</si>
  <si>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</si>
  <si>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</si>
  <si>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</si>
  <si>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</si>
  <si>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</si>
  <si>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</si>
  <si>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</si>
  <si>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</si>
  <si>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</si>
  <si>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</si>
  <si>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</si>
  <si>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</si>
  <si>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</si>
  <si>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</si>
  <si>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</si>
  <si>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</si>
  <si>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</si>
  <si>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</si>
  <si>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</si>
  <si>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</si>
  <si>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</si>
  <si>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</si>
  <si>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</si>
  <si>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</si>
  <si>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</si>
  <si>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</si>
  <si>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</si>
  <si>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</si>
  <si>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</si>
  <si>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</si>
  <si>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</si>
  <si>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</si>
  <si>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</si>
  <si>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</si>
  <si>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</si>
  <si>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</si>
  <si>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</si>
  <si>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</si>
  <si>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</si>
  <si>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</si>
  <si>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</si>
  <si>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</si>
  <si>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</si>
  <si>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</si>
  <si>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</si>
  <si>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</si>
  <si>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</si>
  <si>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</si>
  <si>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</si>
  <si>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</si>
  <si>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</si>
  <si>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</si>
  <si>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</si>
  <si>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</si>
  <si>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</si>
  <si>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</si>
  <si>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</si>
  <si>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</si>
  <si>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</si>
  <si>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</si>
  <si>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</si>
  <si>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</si>
  <si>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</si>
  <si>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</si>
  <si>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</si>
  <si>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</si>
  <si>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</si>
  <si>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</si>
  <si>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</si>
  <si>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</si>
  <si>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</si>
  <si>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</si>
  <si>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</si>
  <si>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</si>
  <si>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</si>
  <si>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</si>
  <si>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</si>
  <si>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</si>
  <si>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</si>
  <si>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</si>
  <si>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</si>
  <si>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</si>
  <si>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</si>
  <si>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</si>
  <si>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</si>
  <si>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</si>
  <si>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</si>
  <si>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</si>
  <si>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</si>
  <si>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</si>
  <si>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</si>
  <si>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</si>
  <si>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</si>
  <si>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</si>
  <si>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</si>
  <si>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</si>
  <si>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</si>
  <si>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</si>
  <si>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</si>
  <si>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</si>
  <si>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</si>
  <si>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</si>
  <si>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</si>
  <si>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</si>
  <si>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</si>
  <si>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</si>
  <si>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</si>
  <si>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</si>
  <si>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</si>
  <si>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</si>
  <si>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</si>
  <si>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</si>
  <si>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</si>
  <si>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</si>
  <si>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</si>
  <si>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</si>
  <si>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</si>
  <si>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</si>
  <si>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</si>
  <si>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</si>
  <si>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</si>
  <si>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</si>
  <si>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</si>
  <si>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</si>
  <si>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</si>
  <si>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</si>
  <si>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</si>
  <si>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</si>
  <si>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</si>
  <si>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</si>
  <si>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</si>
  <si>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</si>
  <si>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</si>
  <si>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</si>
  <si>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</si>
  <si>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</si>
  <si>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</si>
  <si>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</si>
  <si>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</si>
  <si>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</si>
  <si>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</si>
  <si>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</si>
  <si>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</si>
  <si>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</si>
  <si>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</si>
  <si>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</si>
  <si>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</si>
  <si>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</si>
  <si>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</si>
  <si>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</si>
  <si>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</si>
  <si>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</si>
  <si>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</si>
  <si>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</si>
  <si>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</si>
  <si>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</si>
  <si>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</si>
  <si>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</si>
  <si>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</si>
  <si>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</si>
  <si>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</si>
  <si>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</si>
  <si>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</si>
  <si>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</si>
  <si>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</si>
  <si>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</si>
  <si>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</si>
  <si>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</si>
  <si>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</si>
  <si>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</si>
  <si>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</si>
  <si>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</si>
  <si>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</si>
  <si>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</si>
  <si>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</si>
  <si>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</si>
  <si>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</si>
  <si>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</si>
  <si>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</si>
  <si>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</si>
  <si>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</si>
  <si>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</si>
  <si>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</si>
  <si>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</si>
  <si>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</si>
  <si>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</si>
  <si>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</si>
  <si>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</si>
  <si>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</si>
  <si>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</si>
  <si>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</si>
  <si>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</si>
  <si>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</si>
  <si>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</si>
  <si>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</si>
  <si>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</si>
  <si>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</si>
  <si>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</si>
  <si>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</si>
  <si>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</si>
  <si>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</si>
  <si>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</si>
  <si>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</si>
  <si>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</si>
  <si>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</si>
  <si>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</si>
  <si>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</si>
  <si>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</si>
  <si>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</si>
  <si>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</si>
  <si>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</si>
  <si>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</si>
  <si>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</si>
  <si>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</si>
  <si>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</si>
  <si>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</si>
  <si>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</si>
  <si>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</si>
  <si>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</si>
  <si>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</si>
  <si>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</si>
  <si>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</si>
  <si>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</si>
  <si>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</si>
  <si>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</si>
  <si>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</si>
  <si>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</si>
  <si>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</si>
  <si>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</si>
  <si>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</si>
  <si>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</si>
  <si>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</si>
  <si>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</si>
  <si>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</si>
  <si>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</si>
  <si>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</si>
  <si>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</si>
  <si>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</si>
  <si>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</si>
  <si>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</si>
  <si>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</si>
  <si>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</si>
  <si>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</si>
  <si>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</si>
  <si>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</si>
  <si>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</si>
  <si>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</si>
  <si>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</si>
  <si>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</si>
  <si>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</si>
  <si>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</si>
  <si>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</si>
  <si>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</si>
  <si>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</si>
  <si>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</si>
  <si>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</si>
  <si>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</si>
  <si>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</si>
  <si>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</si>
  <si>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</si>
  <si>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</si>
  <si>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</si>
  <si>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</si>
  <si>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</si>
  <si>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</si>
  <si>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</si>
  <si>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</si>
  <si>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</si>
  <si>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</si>
  <si>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</si>
  <si>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</si>
  <si>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</si>
  <si>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Nohy k vaně</t>
  </si>
  <si>
    <t xml:space="preserve">Rozpočet Volgogradská </t>
  </si>
  <si>
    <t>D+M Revizní dvířka např.HACO do  SDK příčky, 800x800 mm</t>
  </si>
  <si>
    <t>Stěrka hydroizolační těsnicí hmotou,např. Aquafin 2 K, proti vlhkosti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</si>
</sst>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46" zoomScaleNormal="100" zoomScaleSheetLayoutView="75" workbookViewId="0">
      <selection activeCell="B62" sqref="B62:J6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312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SUMIF(F49:F64,A16,I49:I64)+SUMIF(F49:F64,"PSU",I49:I64)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SUMIF(F49:F64,A17,I49:I64)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SUMIF(F49:F64,A18,I49:I64)</f>
        <v>0</v>
      </c>
      <c r="J18" s="203"/>
    </row>
    <row r="19" spans="1:10" ht="23.25" customHeight="1">
      <c r="A19" s="141" t="s">
        <v>88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SUMIF(F49:F64,A19,I49:I64)</f>
        <v>0</v>
      </c>
      <c r="J19" s="203"/>
    </row>
    <row r="20" spans="1:10" ht="23.25" customHeight="1">
      <c r="A20" s="141" t="s">
        <v>89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SUMIF(F49:F64,A20,I49:I64)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43398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Pol'!AE121</f>
        <v>0</v>
      </c>
      <c r="G39" s="106">
        <f>'01 02 Pol'!AF121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Pol'!AE121</f>
        <v>0</v>
      </c>
      <c r="G40" s="111">
        <f>'01 02 Pol'!AF121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Pol'!AE121</f>
        <v>0</v>
      </c>
      <c r="G41" s="107">
        <f>'01 02 Pol'!AF121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IF(I65=0,"",I50/I65*100)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IF(I65=0,"",I51/I65*100)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IF(I65=0,"",I52/I65*100)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IF(I65=0,"",I53/I65*100)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IF(I65=0,"",I54/I65*100)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IF(I65=0,"",I55/I65*100)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IF(I65=0,"",I56/I65*100)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IF(I65=0,"",I57/I65*100)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IF(I65=0,"",I58/I65*100)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IF(I65=0,"",I59/I65*100)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IF(I65=0,"",I60/I65*100)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IF(I65=0,"",I61/I65*100)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28</v>
      </c>
      <c r="G62" s="138"/>
      <c r="H62" s="138"/>
      <c r="I62" s="138">
        <f>'01 02 Pol'!G107</f>
        <v>0</v>
      </c>
      <c r="J62" s="135" t="str">
        <f>IF(I65=0,"",I62/I65*100)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87</v>
      </c>
      <c r="G63" s="138"/>
      <c r="H63" s="138"/>
      <c r="I63" s="138">
        <f>'01 02 Pol'!G109</f>
        <v>0</v>
      </c>
      <c r="J63" s="135" t="str">
        <f>IF(I65=0,"",I63/I65*100)</f>
        <v/>
      </c>
    </row>
    <row r="64" spans="1:10" ht="25.5" customHeight="1">
      <c r="A64" s="127"/>
      <c r="B64" s="132" t="s">
        <v>88</v>
      </c>
      <c r="C64" s="236" t="s">
        <v>29</v>
      </c>
      <c r="D64" s="237"/>
      <c r="E64" s="237"/>
      <c r="F64" s="137" t="s">
        <v>88</v>
      </c>
      <c r="G64" s="138"/>
      <c r="H64" s="138"/>
      <c r="I64" s="138">
        <f>'01 02 Pol'!G116</f>
        <v>0</v>
      </c>
      <c r="J64" s="135" t="str">
        <f>IF(I65=0,"",I64/I65*100)</f>
        <v/>
      </c>
    </row>
    <row r="65" spans="1:10" ht="25.5" customHeight="1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>
      <c r="F66" s="92"/>
      <c r="G66" s="91"/>
      <c r="H66" s="92"/>
      <c r="I66" s="91"/>
      <c r="J66" s="93"/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4:E6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6"/>
  <sheetViews>
    <sheetView tabSelected="1" workbookViewId="0">
      <pane ySplit="7" topLeftCell="A83" activePane="bottomLeft" state="frozen"/>
      <selection pane="bottomLeft" activeCell="A119" sqref="A119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90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91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91</v>
      </c>
      <c r="AG3" t="s">
        <v>92</v>
      </c>
    </row>
    <row r="4" spans="1:60" ht="24.95" customHeight="1">
      <c r="A4" s="144" t="s">
        <v>10</v>
      </c>
      <c r="B4" s="145" t="s">
        <v>43</v>
      </c>
      <c r="C4" s="258" t="s">
        <v>312</v>
      </c>
      <c r="D4" s="259"/>
      <c r="E4" s="259"/>
      <c r="F4" s="259"/>
      <c r="G4" s="260"/>
      <c r="AG4" t="s">
        <v>93</v>
      </c>
    </row>
    <row r="5" spans="1:60">
      <c r="D5" s="142"/>
    </row>
    <row r="6" spans="1:60" ht="38.25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115</v>
      </c>
    </row>
    <row r="9" spans="1:60" ht="22.5" outlineLevel="1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129</v>
      </c>
      <c r="C15" s="187" t="s">
        <v>130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131</v>
      </c>
      <c r="T15" s="161" t="s">
        <v>132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133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134</v>
      </c>
      <c r="C17" s="187" t="s">
        <v>135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136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137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138</v>
      </c>
      <c r="C20" s="189" t="s">
        <v>139</v>
      </c>
      <c r="D20" s="180" t="s">
        <v>140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114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115</v>
      </c>
    </row>
    <row r="22" spans="1:60" outlineLevel="1">
      <c r="A22" s="172">
        <v>6</v>
      </c>
      <c r="B22" s="173" t="s">
        <v>141</v>
      </c>
      <c r="C22" s="187" t="s">
        <v>142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143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114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115</v>
      </c>
    </row>
    <row r="25" spans="1:60" outlineLevel="1">
      <c r="A25" s="178">
        <v>7</v>
      </c>
      <c r="B25" s="179" t="s">
        <v>144</v>
      </c>
      <c r="C25" s="189" t="s">
        <v>145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114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115</v>
      </c>
    </row>
    <row r="27" spans="1:60" outlineLevel="1">
      <c r="A27" s="172">
        <v>8</v>
      </c>
      <c r="B27" s="173" t="s">
        <v>146</v>
      </c>
      <c r="C27" s="187" t="s">
        <v>147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148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149</v>
      </c>
      <c r="C29" s="189" t="s">
        <v>150</v>
      </c>
      <c r="D29" s="180" t="s">
        <v>118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154</v>
      </c>
      <c r="C31" s="187" t="s">
        <v>155</v>
      </c>
      <c r="D31" s="174" t="s">
        <v>118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119</v>
      </c>
      <c r="T31" s="161" t="s">
        <v>119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156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157</v>
      </c>
      <c r="C33" s="189" t="s">
        <v>158</v>
      </c>
      <c r="D33" s="180" t="s">
        <v>140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167</v>
      </c>
      <c r="C36" s="189" t="s">
        <v>313</v>
      </c>
      <c r="D36" s="180" t="s">
        <v>140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168</v>
      </c>
      <c r="C37" s="189" t="s">
        <v>169</v>
      </c>
      <c r="D37" s="180" t="s">
        <v>140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114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115</v>
      </c>
    </row>
    <row r="39" spans="1:60" outlineLevel="1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114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115</v>
      </c>
    </row>
    <row r="41" spans="1:60" ht="22.5" outlineLevel="1">
      <c r="A41" s="172">
        <v>18</v>
      </c>
      <c r="B41" s="173" t="s">
        <v>174</v>
      </c>
      <c r="C41" s="187" t="s">
        <v>314</v>
      </c>
      <c r="D41" s="174" t="s">
        <v>118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119</v>
      </c>
      <c r="T41" s="161" t="s">
        <v>119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114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115</v>
      </c>
    </row>
    <row r="45" spans="1:60" outlineLevel="1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119</v>
      </c>
      <c r="T45" s="161" t="s">
        <v>119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119</v>
      </c>
      <c r="T47" s="161" t="s">
        <v>119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185</v>
      </c>
      <c r="C48" s="189" t="s">
        <v>186</v>
      </c>
      <c r="D48" s="180" t="s">
        <v>140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187</v>
      </c>
      <c r="C49" s="187" t="s">
        <v>188</v>
      </c>
      <c r="D49" s="174" t="s">
        <v>140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119</v>
      </c>
      <c r="T50" s="161" t="s">
        <v>119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114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115</v>
      </c>
    </row>
    <row r="52" spans="1:60" outlineLevel="1">
      <c r="A52" s="178">
        <v>25</v>
      </c>
      <c r="B52" s="179" t="s">
        <v>192</v>
      </c>
      <c r="C52" s="189" t="s">
        <v>193</v>
      </c>
      <c r="D52" s="180" t="s">
        <v>140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119</v>
      </c>
      <c r="T52" s="161" t="s">
        <v>119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194</v>
      </c>
      <c r="C53" s="189" t="s">
        <v>195</v>
      </c>
      <c r="D53" s="180" t="s">
        <v>140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200</v>
      </c>
      <c r="C56" s="189" t="s">
        <v>201</v>
      </c>
      <c r="D56" s="180" t="s">
        <v>140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205</v>
      </c>
      <c r="C58" s="189" t="s">
        <v>206</v>
      </c>
      <c r="D58" s="180" t="s">
        <v>140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119</v>
      </c>
      <c r="T59" s="161" t="s">
        <v>119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119</v>
      </c>
      <c r="T62" s="161" t="s">
        <v>119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114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115</v>
      </c>
    </row>
    <row r="64" spans="1:60" outlineLevel="1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119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216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119</v>
      </c>
      <c r="T67" s="161" t="s">
        <v>119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114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115</v>
      </c>
    </row>
    <row r="69" spans="1:60" outlineLevel="1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119</v>
      </c>
      <c r="T69" s="161" t="s">
        <v>119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230</v>
      </c>
      <c r="C73" s="189" t="s">
        <v>231</v>
      </c>
      <c r="D73" s="180" t="s">
        <v>140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232</v>
      </c>
      <c r="C74" s="189" t="s">
        <v>233</v>
      </c>
      <c r="D74" s="180" t="s">
        <v>140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234</v>
      </c>
      <c r="C75" s="189" t="s">
        <v>235</v>
      </c>
      <c r="D75" s="180" t="s">
        <v>140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236</v>
      </c>
      <c r="C76" s="189" t="s">
        <v>237</v>
      </c>
      <c r="D76" s="180" t="s">
        <v>140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119</v>
      </c>
      <c r="T76" s="161" t="s">
        <v>119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238</v>
      </c>
      <c r="C77" s="189" t="s">
        <v>302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239</v>
      </c>
      <c r="C78" s="189" t="s">
        <v>303</v>
      </c>
      <c r="D78" s="180" t="s">
        <v>140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240</v>
      </c>
      <c r="C79" s="189" t="s">
        <v>241</v>
      </c>
      <c r="D79" s="180" t="s">
        <v>140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160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242</v>
      </c>
      <c r="C80" s="189" t="s">
        <v>304</v>
      </c>
      <c r="D80" s="180" t="s">
        <v>140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243</v>
      </c>
      <c r="C81" s="189" t="s">
        <v>244</v>
      </c>
      <c r="D81" s="180" t="s">
        <v>140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166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245</v>
      </c>
      <c r="C82" s="189" t="s">
        <v>246</v>
      </c>
      <c r="D82" s="180" t="s">
        <v>140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242</v>
      </c>
      <c r="C83" s="189" t="s">
        <v>247</v>
      </c>
      <c r="D83" s="180" t="s">
        <v>140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242</v>
      </c>
      <c r="C84" s="189" t="s">
        <v>305</v>
      </c>
      <c r="D84" s="180" t="s">
        <v>140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242</v>
      </c>
      <c r="C85" s="187" t="s">
        <v>311</v>
      </c>
      <c r="D85" s="174" t="s">
        <v>140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159</v>
      </c>
      <c r="T85" s="161" t="s">
        <v>160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119</v>
      </c>
      <c r="T86" s="161" t="s">
        <v>119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114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115</v>
      </c>
    </row>
    <row r="88" spans="1:60" ht="22.5" outlineLevel="1">
      <c r="A88" s="178">
        <v>58</v>
      </c>
      <c r="B88" s="179" t="s">
        <v>251</v>
      </c>
      <c r="C88" s="189" t="s">
        <v>306</v>
      </c>
      <c r="D88" s="180" t="s">
        <v>140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159</v>
      </c>
      <c r="T88" s="161" t="s">
        <v>160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114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115</v>
      </c>
    </row>
    <row r="90" spans="1:60" outlineLevel="1">
      <c r="A90" s="172">
        <v>59</v>
      </c>
      <c r="B90" s="173" t="s">
        <v>253</v>
      </c>
      <c r="C90" s="187" t="s">
        <v>254</v>
      </c>
      <c r="D90" s="174" t="s">
        <v>118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119</v>
      </c>
      <c r="T90" s="161" t="s">
        <v>119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256</v>
      </c>
      <c r="C92" s="189" t="s">
        <v>257</v>
      </c>
      <c r="D92" s="180" t="s">
        <v>118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259</v>
      </c>
      <c r="C93" s="187" t="s">
        <v>307</v>
      </c>
      <c r="D93" s="174" t="s">
        <v>118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119</v>
      </c>
      <c r="T93" s="161" t="s">
        <v>119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260</v>
      </c>
      <c r="C95" s="187" t="s">
        <v>308</v>
      </c>
      <c r="D95" s="174" t="s">
        <v>118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159</v>
      </c>
      <c r="T95" s="161" t="s">
        <v>166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114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115</v>
      </c>
    </row>
    <row r="99" spans="1:60" ht="22.5" outlineLevel="1">
      <c r="A99" s="172">
        <v>64</v>
      </c>
      <c r="B99" s="173" t="s">
        <v>264</v>
      </c>
      <c r="C99" s="187" t="s">
        <v>309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266</v>
      </c>
      <c r="C101" s="187" t="s">
        <v>267</v>
      </c>
      <c r="D101" s="174" t="s">
        <v>118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268</v>
      </c>
      <c r="C103" s="189" t="s">
        <v>269</v>
      </c>
      <c r="D103" s="180" t="s">
        <v>153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270</v>
      </c>
      <c r="C104" s="187" t="s">
        <v>310</v>
      </c>
      <c r="D104" s="174" t="s">
        <v>118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119</v>
      </c>
      <c r="T104" s="161" t="s">
        <v>160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119</v>
      </c>
      <c r="T106" s="161" t="s">
        <v>119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114</v>
      </c>
      <c r="B107" s="167" t="s">
        <v>83</v>
      </c>
      <c r="C107" s="186" t="s">
        <v>84</v>
      </c>
      <c r="D107" s="168"/>
      <c r="E107" s="169"/>
      <c r="F107" s="170"/>
      <c r="G107" s="171">
        <f>SUMIF(AG108:AG108,"&lt;&gt;NOR",G108:G108)</f>
        <v>0</v>
      </c>
      <c r="H107" s="165"/>
      <c r="I107" s="165">
        <f>SUM(I108:I108)</f>
        <v>0</v>
      </c>
      <c r="J107" s="165"/>
      <c r="K107" s="165">
        <f>SUM(K108:K108)</f>
        <v>0</v>
      </c>
      <c r="L107" s="165"/>
      <c r="M107" s="165">
        <f>SUM(M108:M108)</f>
        <v>0</v>
      </c>
      <c r="N107" s="165"/>
      <c r="O107" s="165">
        <f>SUM(O108:O108)</f>
        <v>0</v>
      </c>
      <c r="P107" s="165"/>
      <c r="Q107" s="165">
        <f>SUM(Q108:Q108)</f>
        <v>0</v>
      </c>
      <c r="R107" s="165"/>
      <c r="S107" s="165"/>
      <c r="T107" s="165"/>
      <c r="U107" s="165"/>
      <c r="V107" s="165">
        <f>SUM(V108:V108)</f>
        <v>0</v>
      </c>
      <c r="W107" s="165"/>
      <c r="AG107" t="s">
        <v>115</v>
      </c>
    </row>
    <row r="108" spans="1:60" outlineLevel="1">
      <c r="A108" s="178">
        <v>69</v>
      </c>
      <c r="B108" s="179" t="s">
        <v>275</v>
      </c>
      <c r="C108" s="189" t="s">
        <v>276</v>
      </c>
      <c r="D108" s="180" t="s">
        <v>163</v>
      </c>
      <c r="E108" s="181">
        <v>1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159</v>
      </c>
      <c r="T108" s="161" t="s">
        <v>160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>
      <c r="A109" s="166" t="s">
        <v>114</v>
      </c>
      <c r="B109" s="167" t="s">
        <v>85</v>
      </c>
      <c r="C109" s="186" t="s">
        <v>86</v>
      </c>
      <c r="D109" s="168"/>
      <c r="E109" s="169"/>
      <c r="F109" s="170"/>
      <c r="G109" s="171">
        <f>SUMIF(AG110:AG115,"&lt;&gt;NOR",G110:G115)</f>
        <v>0</v>
      </c>
      <c r="H109" s="165"/>
      <c r="I109" s="165">
        <f>SUM(I110:I115)</f>
        <v>0</v>
      </c>
      <c r="J109" s="165"/>
      <c r="K109" s="165">
        <f>SUM(K110:K115)</f>
        <v>0</v>
      </c>
      <c r="L109" s="165"/>
      <c r="M109" s="165">
        <f>SUM(M110:M115)</f>
        <v>0</v>
      </c>
      <c r="N109" s="165"/>
      <c r="O109" s="165">
        <f>SUM(O110:O115)</f>
        <v>0</v>
      </c>
      <c r="P109" s="165"/>
      <c r="Q109" s="165">
        <f>SUM(Q110:Q115)</f>
        <v>0</v>
      </c>
      <c r="R109" s="165"/>
      <c r="S109" s="165"/>
      <c r="T109" s="165"/>
      <c r="U109" s="165"/>
      <c r="V109" s="165">
        <f>SUM(V110:V115)</f>
        <v>7.68</v>
      </c>
      <c r="W109" s="165"/>
      <c r="AG109" t="s">
        <v>115</v>
      </c>
    </row>
    <row r="110" spans="1:60" outlineLevel="1">
      <c r="A110" s="178">
        <v>70</v>
      </c>
      <c r="B110" s="179" t="s">
        <v>277</v>
      </c>
      <c r="C110" s="189" t="s">
        <v>278</v>
      </c>
      <c r="D110" s="180" t="s">
        <v>172</v>
      </c>
      <c r="E110" s="181">
        <v>1.774</v>
      </c>
      <c r="F110" s="182"/>
      <c r="G110" s="183">
        <f t="shared" ref="G110:G115" si="21">ROUND(E110*F110,2)</f>
        <v>0</v>
      </c>
      <c r="H110" s="162"/>
      <c r="I110" s="161">
        <f t="shared" ref="I110:I115" si="22">ROUND(E110*H110,2)</f>
        <v>0</v>
      </c>
      <c r="J110" s="162"/>
      <c r="K110" s="161">
        <f t="shared" ref="K110:K115" si="23">ROUND(E110*J110,2)</f>
        <v>0</v>
      </c>
      <c r="L110" s="161">
        <v>15</v>
      </c>
      <c r="M110" s="161">
        <f t="shared" ref="M110:M115" si="24">G110*(1+L110/100)</f>
        <v>0</v>
      </c>
      <c r="N110" s="161">
        <v>0</v>
      </c>
      <c r="O110" s="161">
        <f t="shared" ref="O110:O115" si="25">ROUND(E110*N110,2)</f>
        <v>0</v>
      </c>
      <c r="P110" s="161">
        <v>0</v>
      </c>
      <c r="Q110" s="161">
        <f t="shared" ref="Q110:Q115" si="26">ROUND(E110*P110,2)</f>
        <v>0</v>
      </c>
      <c r="R110" s="161"/>
      <c r="S110" s="161" t="s">
        <v>119</v>
      </c>
      <c r="T110" s="161" t="s">
        <v>119</v>
      </c>
      <c r="U110" s="161">
        <v>0.93300000000000005</v>
      </c>
      <c r="V110" s="161">
        <f t="shared" ref="V110:V115" si="27">ROUND(E110*U110,2)</f>
        <v>1.66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78">
        <v>71</v>
      </c>
      <c r="B111" s="179" t="s">
        <v>280</v>
      </c>
      <c r="C111" s="189" t="s">
        <v>281</v>
      </c>
      <c r="D111" s="180" t="s">
        <v>172</v>
      </c>
      <c r="E111" s="181">
        <v>5.3220000000000001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0.65300000000000002</v>
      </c>
      <c r="V111" s="161">
        <f t="shared" si="27"/>
        <v>3.48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279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78">
        <v>72</v>
      </c>
      <c r="B112" s="179" t="s">
        <v>282</v>
      </c>
      <c r="C112" s="189" t="s">
        <v>283</v>
      </c>
      <c r="D112" s="180" t="s">
        <v>172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0.49</v>
      </c>
      <c r="V112" s="161">
        <f t="shared" si="27"/>
        <v>0.87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78">
        <v>73</v>
      </c>
      <c r="B113" s="179" t="s">
        <v>284</v>
      </c>
      <c r="C113" s="189" t="s">
        <v>285</v>
      </c>
      <c r="D113" s="180" t="s">
        <v>172</v>
      </c>
      <c r="E113" s="181">
        <v>15.965999999999999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8">
        <v>74</v>
      </c>
      <c r="B114" s="179" t="s">
        <v>286</v>
      </c>
      <c r="C114" s="189" t="s">
        <v>287</v>
      </c>
      <c r="D114" s="180" t="s">
        <v>172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119</v>
      </c>
      <c r="T114" s="161" t="s">
        <v>119</v>
      </c>
      <c r="U114" s="161">
        <v>0.94199999999999995</v>
      </c>
      <c r="V114" s="161">
        <f t="shared" si="27"/>
        <v>1.67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279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75</v>
      </c>
      <c r="B115" s="179" t="s">
        <v>288</v>
      </c>
      <c r="C115" s="189" t="s">
        <v>289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119</v>
      </c>
      <c r="T115" s="161" t="s">
        <v>119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>
      <c r="A116" s="166" t="s">
        <v>114</v>
      </c>
      <c r="B116" s="167" t="s">
        <v>88</v>
      </c>
      <c r="C116" s="186" t="s">
        <v>29</v>
      </c>
      <c r="D116" s="168"/>
      <c r="E116" s="169"/>
      <c r="F116" s="170"/>
      <c r="G116" s="171">
        <f>SUMIF(AG117:AG119,"&lt;&gt;NOR",G117:G119)</f>
        <v>0</v>
      </c>
      <c r="H116" s="165"/>
      <c r="I116" s="165">
        <f>SUM(I117:I119)</f>
        <v>0</v>
      </c>
      <c r="J116" s="165"/>
      <c r="K116" s="165">
        <f>SUM(K117:K119)</f>
        <v>0</v>
      </c>
      <c r="L116" s="165"/>
      <c r="M116" s="165">
        <f>SUM(M117:M119)</f>
        <v>0</v>
      </c>
      <c r="N116" s="165"/>
      <c r="O116" s="165">
        <f>SUM(O117:O119)</f>
        <v>0</v>
      </c>
      <c r="P116" s="165"/>
      <c r="Q116" s="165">
        <f>SUM(Q117:Q119)</f>
        <v>0</v>
      </c>
      <c r="R116" s="165"/>
      <c r="S116" s="165"/>
      <c r="T116" s="165"/>
      <c r="U116" s="165"/>
      <c r="V116" s="165">
        <f>SUM(V117:V119)</f>
        <v>0</v>
      </c>
      <c r="W116" s="165"/>
      <c r="AG116" t="s">
        <v>115</v>
      </c>
    </row>
    <row r="117" spans="1:60" outlineLevel="1">
      <c r="A117" s="178">
        <v>76</v>
      </c>
      <c r="B117" s="179" t="s">
        <v>290</v>
      </c>
      <c r="C117" s="189" t="s">
        <v>291</v>
      </c>
      <c r="D117" s="180" t="s">
        <v>292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119</v>
      </c>
      <c r="T117" s="161" t="s">
        <v>160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293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77</v>
      </c>
      <c r="B118" s="179" t="s">
        <v>294</v>
      </c>
      <c r="C118" s="189" t="s">
        <v>295</v>
      </c>
      <c r="D118" s="180" t="s">
        <v>292</v>
      </c>
      <c r="E118" s="181">
        <v>1</v>
      </c>
      <c r="F118" s="182"/>
      <c r="G118" s="183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159</v>
      </c>
      <c r="T118" s="161" t="s">
        <v>160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293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2">
        <v>78</v>
      </c>
      <c r="B119" s="173" t="s">
        <v>296</v>
      </c>
      <c r="C119" s="187" t="s">
        <v>297</v>
      </c>
      <c r="D119" s="174" t="s">
        <v>292</v>
      </c>
      <c r="E119" s="175">
        <v>1</v>
      </c>
      <c r="F119" s="176"/>
      <c r="G119" s="177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159</v>
      </c>
      <c r="T119" s="161" t="s">
        <v>160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293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v>15</v>
      </c>
      <c r="AF120">
        <v>21</v>
      </c>
    </row>
    <row r="121" spans="1:60">
      <c r="A121" s="154"/>
      <c r="B121" s="155" t="s">
        <v>31</v>
      </c>
      <c r="C121" s="192"/>
      <c r="D121" s="156"/>
      <c r="E121" s="157"/>
      <c r="F121" s="157"/>
      <c r="G121" s="185" t="e">
        <f>G8+G21+G24+G26+G38+G40+G44+G51+G63+G68+G87+G89+G98+#REF!+G107+G109+G116</f>
        <v>#REF!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AE121">
        <f>SUMIF(L7:L119,AE120,G7:G119)</f>
        <v>0</v>
      </c>
      <c r="AF121">
        <f>SUMIF(L7:L119,AF120,G7:G119)</f>
        <v>0</v>
      </c>
      <c r="AG121" t="s">
        <v>298</v>
      </c>
    </row>
    <row r="122" spans="1:60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>
      <c r="A124" s="261" t="s">
        <v>299</v>
      </c>
      <c r="B124" s="261"/>
      <c r="C124" s="262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>
      <c r="A125" s="242"/>
      <c r="B125" s="243"/>
      <c r="C125" s="244"/>
      <c r="D125" s="243"/>
      <c r="E125" s="243"/>
      <c r="F125" s="243"/>
      <c r="G125" s="24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G125" t="s">
        <v>300</v>
      </c>
    </row>
    <row r="126" spans="1:60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50"/>
      <c r="B129" s="251"/>
      <c r="C129" s="252"/>
      <c r="D129" s="251"/>
      <c r="E129" s="251"/>
      <c r="F129" s="251"/>
      <c r="G129" s="253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5"/>
      <c r="B130" s="6"/>
      <c r="C130" s="191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C131" s="193"/>
      <c r="D131" s="142"/>
      <c r="AG131" t="s">
        <v>301</v>
      </c>
    </row>
    <row r="132" spans="1:33">
      <c r="D132" s="142"/>
    </row>
    <row r="133" spans="1:33">
      <c r="D133" s="142"/>
    </row>
    <row r="134" spans="1:33">
      <c r="D134" s="142"/>
    </row>
    <row r="135" spans="1:33">
      <c r="D135" s="142"/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</sheetData>
  <mergeCells count="6">
    <mergeCell ref="A125:G129"/>
    <mergeCell ref="A1:G1"/>
    <mergeCell ref="C2:G2"/>
    <mergeCell ref="C3:G3"/>
    <mergeCell ref="C4:G4"/>
    <mergeCell ref="A124:C1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2014-02-28T09:52:57Z</cp:lastPrinted>
  <dcterms:created xsi:type="dcterms:W3CDTF">2009-04-08T07:15:50Z</dcterms:created>
  <dcterms:modified xsi:type="dcterms:W3CDTF">2018-10-25T08:56:01Z</dcterms:modified>
</cp:coreProperties>
</file>