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Plocha\ELEKTRO ROZPOČTY\"/>
    </mc:Choice>
  </mc:AlternateContent>
  <xr:revisionPtr revIDLastSave="0" documentId="13_ncr:1_{1DD06443-33BD-472C-B38C-C46B9D787441}" xr6:coauthVersionLast="46" xr6:coauthVersionMax="47" xr10:uidLastSave="{00000000-0000-0000-0000-000000000000}"/>
  <bookViews>
    <workbookView xWindow="28680" yWindow="-5490" windowWidth="38640" windowHeight="21240" activeTab="2" xr2:uid="{AE41FE83-E316-48D3-B651-790A2F764A0F}"/>
  </bookViews>
  <sheets>
    <sheet name="Titulní list" sheetId="1" r:id="rId1"/>
    <sheet name="Rekapitulace" sheetId="3" r:id="rId2"/>
    <sheet name="Položk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3" l="1"/>
  <c r="D19" i="3"/>
  <c r="D20" i="3" s="1"/>
  <c r="D6" i="3"/>
  <c r="D8" i="3"/>
  <c r="G12" i="2"/>
  <c r="D15" i="2" s="1"/>
  <c r="C5" i="3" s="1"/>
  <c r="D5" i="3" s="1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4" i="2"/>
  <c r="G5" i="2"/>
  <c r="G6" i="2"/>
  <c r="G7" i="2"/>
  <c r="G8" i="2"/>
  <c r="G9" i="2"/>
  <c r="G3" i="2"/>
  <c r="G50" i="2" l="1"/>
  <c r="D56" i="2" s="1"/>
  <c r="C7" i="3" s="1"/>
  <c r="C9" i="3" s="1"/>
  <c r="G75" i="2"/>
  <c r="D78" i="2" s="1"/>
  <c r="C12" i="3" s="1"/>
  <c r="C13" i="3" s="1"/>
  <c r="C22" i="3" l="1"/>
  <c r="D7" i="3"/>
  <c r="D9" i="3" s="1"/>
  <c r="D12" i="3"/>
  <c r="D13" i="3" s="1"/>
  <c r="D22" i="3" s="1"/>
  <c r="D26" i="3" s="1"/>
  <c r="D27" i="3" s="1"/>
  <c r="D28" i="3" s="1"/>
</calcChain>
</file>

<file path=xl/sharedStrings.xml><?xml version="1.0" encoding="utf-8"?>
<sst xmlns="http://schemas.openxmlformats.org/spreadsheetml/2006/main" count="254" uniqueCount="180">
  <si>
    <t>Nabídka číslo:</t>
  </si>
  <si>
    <t>N23-0007</t>
  </si>
  <si>
    <t>název:</t>
  </si>
  <si>
    <t>HALA DUBINA - PZTS</t>
  </si>
  <si>
    <t>Investor:</t>
  </si>
  <si>
    <t>Vypracoval:</t>
  </si>
  <si>
    <t>Petr Daněk</t>
  </si>
  <si>
    <t>Dne:</t>
  </si>
  <si>
    <t>27.01.2023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</si>
  <si>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</si>
  <si>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</si>
  <si>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</si>
  <si>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</si>
  <si>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</si>
  <si>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</si>
  <si>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</si>
  <si>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</si>
  <si>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</si>
  <si>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210010003</t>
  </si>
  <si>
    <t>trubka oheb.el.inst. typ 23 R=23mm (PO)</t>
  </si>
  <si>
    <t>m</t>
  </si>
  <si>
    <t>210020922</t>
  </si>
  <si>
    <t>protipožár.ucpávka průchod stěnou tl. 30cm</t>
  </si>
  <si>
    <t>m2</t>
  </si>
  <si>
    <t>210810046</t>
  </si>
  <si>
    <t>CXKH-Rm 3Cx2.5 mm2 750V (PU)</t>
  </si>
  <si>
    <t>211010010</t>
  </si>
  <si>
    <t>osaz.hmožd.do zdi tvrd.kamene/žel.bet. HM 8</t>
  </si>
  <si>
    <t>ks</t>
  </si>
  <si>
    <t>215121150</t>
  </si>
  <si>
    <t>jistič 1-pól. nn /do 25A ve skříni</t>
  </si>
  <si>
    <t>215591216</t>
  </si>
  <si>
    <t>příchytka kabelová kov</t>
  </si>
  <si>
    <t>220270224</t>
  </si>
  <si>
    <t xml:space="preserve"> Kabel PZTS obvodů</t>
  </si>
  <si>
    <t>Celkem za ceník:</t>
  </si>
  <si>
    <t xml:space="preserve">                        Základ DPH   Základ 21% Základ 15% Základ 0%</t>
  </si>
  <si>
    <t>Materiály</t>
  </si>
  <si>
    <t>O 1</t>
  </si>
  <si>
    <t>00012</t>
  </si>
  <si>
    <t>CXKE-R  3CX2,5</t>
  </si>
  <si>
    <t xml:space="preserve">  KS</t>
  </si>
  <si>
    <t>O 2</t>
  </si>
  <si>
    <t>010 0201700132</t>
  </si>
  <si>
    <t>Dominus3-L-02 - sestava ústředny CCU-CORE, CCU-PWR, box, zdroj, přepěťová ochrana, prostor pro AKU 28 Ah, (bez licence), CCU-CORE, modul ústředny D3 PZTS+EKV, IP, USB, CID, SIA, 4xADN, 8x vstup, CCU-PWR, zdroj ústředny 5A  ,D3-BOX-L-CCU-02, box pro ú</t>
  </si>
  <si>
    <t>O 3</t>
  </si>
  <si>
    <t>014 0704022232</t>
  </si>
  <si>
    <t xml:space="preserve">AKU 28-12 - akumulátor 12V/28 Ah, 175x166x125 mm, 9,5 kg                  </t>
  </si>
  <si>
    <t>O 4</t>
  </si>
  <si>
    <t>015 0201709310</t>
  </si>
  <si>
    <t xml:space="preserve">Licence Dominus3 - STANDARD (500 zón, 50 dveří, 500 uživatelů)                       </t>
  </si>
  <si>
    <t>O 5</t>
  </si>
  <si>
    <t>016 0201709010</t>
  </si>
  <si>
    <t xml:space="preserve">SetDom3 CONFIG - licence konfiguračního softwaru pro ústředny Dominus3      </t>
  </si>
  <si>
    <t>O 6</t>
  </si>
  <si>
    <t>017 0201709020</t>
  </si>
  <si>
    <t xml:space="preserve">SetDom3 ACCESS - licence konfiguračního softwaru přístupového systému Dominus3       </t>
  </si>
  <si>
    <t>O 7</t>
  </si>
  <si>
    <t>018 0201600220</t>
  </si>
  <si>
    <t xml:space="preserve">KSENIA gemino4, deska GSM/GPRS komunikátoru, 2x SIM, audio, 4x IN            </t>
  </si>
  <si>
    <t>O 8</t>
  </si>
  <si>
    <t>019 0201600270</t>
  </si>
  <si>
    <t xml:space="preserve">KSENIA gemino / lares - 1,5m programovací kabel z klávesnice        </t>
  </si>
  <si>
    <t>O 9</t>
  </si>
  <si>
    <t>021 0201708611</t>
  </si>
  <si>
    <t xml:space="preserve">D3-BOX-XL-PWR-10, systémový zdroj 12V/10A v boxu rozměru 444x444x182mm, prostor pro AKU 40 Ah, vybavený se zdroji                                                                                       </t>
  </si>
  <si>
    <t>O 10</t>
  </si>
  <si>
    <t>022 0704022232</t>
  </si>
  <si>
    <t xml:space="preserve">AKU 28-12 - akumulátor 12V/28 Ah, 175x166x125 mm, 9,5 kg                     </t>
  </si>
  <si>
    <t>O 11</t>
  </si>
  <si>
    <t>023 0201702010</t>
  </si>
  <si>
    <t xml:space="preserve">CTR-STD - koncentrátor, 8x vstup, 1x výstup 30V/1A, 1x analog IN a OUT 0-10V, Dallas      </t>
  </si>
  <si>
    <t>O 12</t>
  </si>
  <si>
    <t>024 0201702110</t>
  </si>
  <si>
    <t xml:space="preserve">CTR-RE8 - deska 8x relé 30V/2A pro koncentrátor     </t>
  </si>
  <si>
    <t>O 13</t>
  </si>
  <si>
    <t>025 0201708010</t>
  </si>
  <si>
    <t xml:space="preserve">D3-BOX-S, montážní box 220x220x50 mm pro 1x modul a rozšiřující kartu, montáž na povrch     </t>
  </si>
  <si>
    <t>O 14</t>
  </si>
  <si>
    <t>026 0201704211</t>
  </si>
  <si>
    <t>KPD-HID-AL-B - dotykový ovládací panel, RGBW, černá, multiplatformní čtečka HID, 1x Wiegand, 2x relé 30V/1A, 4x</t>
  </si>
  <si>
    <t>O 15</t>
  </si>
  <si>
    <t>028 0204073285</t>
  </si>
  <si>
    <t xml:space="preserve">MG-MET55T, m.k.,vratový-zátěžový,povrch,kov,105x44x12mm,reak. 75mm           </t>
  </si>
  <si>
    <t>O 16</t>
  </si>
  <si>
    <t>029 0204043020</t>
  </si>
  <si>
    <t xml:space="preserve">BG16DF, det.tříštění a řezání skla, 360°/16m, 100x75x30mm, digital     </t>
  </si>
  <si>
    <t>O 17</t>
  </si>
  <si>
    <t>030 0204010510</t>
  </si>
  <si>
    <t xml:space="preserve">KX15DT1,digital PIR+MW detektor,kulová čočka 85°/15m,EOL rez.,st.         </t>
  </si>
  <si>
    <t>O 18</t>
  </si>
  <si>
    <t>031 0210012050</t>
  </si>
  <si>
    <t xml:space="preserve">RKZ 113, instalační krabice povrch.,10 dvojitých šroubovacích sv.                    </t>
  </si>
  <si>
    <t>O 19</t>
  </si>
  <si>
    <t>032 0201600514</t>
  </si>
  <si>
    <t xml:space="preserve">KSENIA imago, venkovní siréna bílá s modrou optickou částí         </t>
  </si>
  <si>
    <t>O 20</t>
  </si>
  <si>
    <t>033 0704021020</t>
  </si>
  <si>
    <t xml:space="preserve">AKU 1.3-6 - akumulátor 6V/1,3 Ah, 97x24x52 mm, 0,3 kg                </t>
  </si>
  <si>
    <t>O 21</t>
  </si>
  <si>
    <t>036 0601030420</t>
  </si>
  <si>
    <t xml:space="preserve">SUPERBUS AB01, stíněný kabel 2x1mm + 2x2x0,5mm, zesílené nap. žíly (sběrnice PZTS), Eca       </t>
  </si>
  <si>
    <t>O 22</t>
  </si>
  <si>
    <t>037 0601010021</t>
  </si>
  <si>
    <t xml:space="preserve">FI-H06, stíněný šestižilový kabel pro PZTS, Eca              </t>
  </si>
  <si>
    <t>O 23</t>
  </si>
  <si>
    <t>043 0601081200</t>
  </si>
  <si>
    <t>UTP 4x2x0,52 cat5</t>
  </si>
  <si>
    <t>O 24</t>
  </si>
  <si>
    <t>SUPERBUS</t>
  </si>
  <si>
    <t>O 25</t>
  </si>
  <si>
    <t>160042</t>
  </si>
  <si>
    <t>JISTIC JEDNOPOL.LSN 16B/1</t>
  </si>
  <si>
    <t>Ks</t>
  </si>
  <si>
    <t>O 26</t>
  </si>
  <si>
    <t>1740306</t>
  </si>
  <si>
    <t>TRUBKA OHEBNA 2323/LPE-1    320</t>
  </si>
  <si>
    <t>M</t>
  </si>
  <si>
    <t>O 27</t>
  </si>
  <si>
    <t>240005</t>
  </si>
  <si>
    <t>HM.+VRUT 910/SD/8X50/ 2351099</t>
  </si>
  <si>
    <t>O 28</t>
  </si>
  <si>
    <t>Ocelové oko - kotvící kabel</t>
  </si>
  <si>
    <t>O 29</t>
  </si>
  <si>
    <t>799561</t>
  </si>
  <si>
    <t>Požární ucpávka - BALENÍ HMOTY PRO UCPÁVKU 5kg</t>
  </si>
  <si>
    <t>Celkem za materiály:</t>
  </si>
  <si>
    <t xml:space="preserve">                Základ DPH Základ 21% Základ 15% Základ 0%</t>
  </si>
  <si>
    <t xml:space="preserve">                            Základ DPH   Základ 21% Základ 15% Základ 0%</t>
  </si>
  <si>
    <t>Práce v HZS</t>
  </si>
  <si>
    <t/>
  </si>
  <si>
    <t>Revize elektro</t>
  </si>
  <si>
    <t>hod.</t>
  </si>
  <si>
    <t>Kompletace el.zařízení</t>
  </si>
  <si>
    <t>Kompletační činost</t>
  </si>
  <si>
    <t>Naprogramování ústředny, SW</t>
  </si>
  <si>
    <t>Spolupráce s rev.technikem</t>
  </si>
  <si>
    <t>Zaškolení obsluhy</t>
  </si>
  <si>
    <t>Projektová dokumentace pro realizaci</t>
  </si>
  <si>
    <t>Projektová dokumentace provedení stavby</t>
  </si>
  <si>
    <t>Inženýrská činnost projektanta</t>
  </si>
  <si>
    <t>Plošina, lešení + doprava ( soubor ) cena komplet za stavbu.</t>
  </si>
  <si>
    <t>Montážní práce PZTS - technologie</t>
  </si>
  <si>
    <t>Značení - POŽÁRNÍHO PROSTUPU , ZÁPIS DO KNIHY PROSTUPŮ.</t>
  </si>
  <si>
    <t>Sekací práce</t>
  </si>
  <si>
    <t>Celkem za práci v HZS:</t>
  </si>
  <si>
    <t xml:space="preserve">                              Základ DPH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</si>
  <si>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</si>
  <si>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</si>
  <si>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</si>
  <si>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</si>
  <si>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</si>
  <si>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</si>
  <si>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</si>
  <si>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</si>
  <si>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 xml:space="preserve">  Podíl přidružených výkonů z C21M a navázaného materiálu</t>
  </si>
  <si>
    <t>Ostatní materiál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</si>
  <si>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</si>
  <si>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</si>
  <si>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</si>
  <si>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</si>
  <si>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</si>
  <si>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</si>
  <si>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</si>
  <si>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</si>
  <si>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</si>
  <si>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</si>
  <si>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</si>
  <si>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</si>
  <si>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</si>
  <si>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</si>
  <si>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</si>
  <si>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</si>
  <si>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</si>
  <si>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 xml:space="preserve">Cena za ceník celkem: </t>
  </si>
  <si>
    <t xml:space="preserve">Prořez (5,00%): </t>
  </si>
  <si>
    <t xml:space="preserve">Cena za materiály celkem: </t>
  </si>
  <si>
    <t xml:space="preserve">Cena za práci v HZS celkem: </t>
  </si>
  <si>
    <t>DOPLNIT CENA V KČ,-</t>
  </si>
  <si>
    <t>DOPOČTENA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</si>
</sst>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2" fontId="1" fillId="3" borderId="0" xfId="0" applyNumberFormat="1" applyFont="1" applyFill="1" applyAlignment="1" applyProtection="1">
      <alignment vertical="top"/>
      <protection locked="0"/>
    </xf>
    <xf numFmtId="2" fontId="1" fillId="3" borderId="0" xfId="0" applyNumberFormat="1" applyFont="1" applyFill="1" applyAlignment="1" applyProtection="1">
      <alignment horizontal="righ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EEE16-CC56-490C-B461-2478D7761102}">
  <dimension ref="A1:C11"/>
  <sheetViews>
    <sheetView workbookViewId="0">
      <selection activeCell="B25" sqref="B25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3"/>
      <c r="B1" s="43"/>
      <c r="C1" s="43"/>
    </row>
    <row r="2" spans="1:3" ht="15" x14ac:dyDescent="0.25">
      <c r="A2" s="44"/>
      <c r="B2" s="44"/>
      <c r="C2" s="44"/>
    </row>
    <row r="3" spans="1:3" ht="15.75" thickBot="1" x14ac:dyDescent="0.3">
      <c r="A3" s="45"/>
      <c r="B3" s="45"/>
      <c r="C3" s="45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45A4B-ECBD-415B-8B9E-FDCF37DB8616}">
  <dimension ref="A1:E32"/>
  <sheetViews>
    <sheetView workbookViewId="0">
      <selection activeCell="C6" sqref="C6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6" t="s">
        <v>151</v>
      </c>
      <c r="B1" s="46"/>
      <c r="C1" s="46"/>
      <c r="D1" s="46"/>
      <c r="E1" s="46"/>
    </row>
    <row r="3" spans="1:5" x14ac:dyDescent="0.25">
      <c r="A3" s="11" t="s">
        <v>147</v>
      </c>
      <c r="B3" s="21" t="s">
        <v>12</v>
      </c>
      <c r="C3" s="11" t="s">
        <v>148</v>
      </c>
      <c r="D3" s="11" t="s">
        <v>149</v>
      </c>
      <c r="E3" s="11" t="s">
        <v>150</v>
      </c>
    </row>
    <row r="4" spans="1:5" x14ac:dyDescent="0.25">
      <c r="A4" s="24" t="s">
        <v>152</v>
      </c>
      <c r="B4" s="25" t="s">
        <v>153</v>
      </c>
      <c r="C4" s="26"/>
      <c r="D4" s="26"/>
      <c r="E4" s="26"/>
    </row>
    <row r="5" spans="1:5" x14ac:dyDescent="0.25">
      <c r="A5" s="2">
        <v>1</v>
      </c>
      <c r="B5" s="22" t="s">
        <v>154</v>
      </c>
      <c r="C5" s="39">
        <f>Položky!D15</f>
        <v>0</v>
      </c>
      <c r="D5" s="39">
        <f>C5</f>
        <v>0</v>
      </c>
      <c r="E5" s="23"/>
    </row>
    <row r="6" spans="1:5" x14ac:dyDescent="0.25">
      <c r="A6" s="2">
        <v>2</v>
      </c>
      <c r="B6" s="22" t="s">
        <v>155</v>
      </c>
      <c r="C6" s="47">
        <v>0</v>
      </c>
      <c r="D6" s="39">
        <f t="shared" ref="D6:D8" si="0">C6</f>
        <v>0</v>
      </c>
      <c r="E6" s="23"/>
    </row>
    <row r="7" spans="1:5" x14ac:dyDescent="0.25">
      <c r="A7" s="2">
        <v>3</v>
      </c>
      <c r="B7" s="22" t="s">
        <v>156</v>
      </c>
      <c r="C7" s="39">
        <f>Položky!D56</f>
        <v>0</v>
      </c>
      <c r="D7" s="39">
        <f t="shared" si="0"/>
        <v>0</v>
      </c>
      <c r="E7" s="23"/>
    </row>
    <row r="8" spans="1:5" x14ac:dyDescent="0.25">
      <c r="A8" s="2">
        <v>4</v>
      </c>
      <c r="B8" s="22" t="s">
        <v>157</v>
      </c>
      <c r="C8" s="47">
        <v>0</v>
      </c>
      <c r="D8" s="39">
        <f t="shared" si="0"/>
        <v>0</v>
      </c>
      <c r="E8" s="23"/>
    </row>
    <row r="9" spans="1:5" x14ac:dyDescent="0.25">
      <c r="A9" s="27"/>
      <c r="B9" s="28" t="s">
        <v>158</v>
      </c>
      <c r="C9" s="40">
        <f>SUM(C5:C8)</f>
        <v>0</v>
      </c>
      <c r="D9" s="40">
        <f>SUM(D5:D8)</f>
        <v>0</v>
      </c>
      <c r="E9" s="29"/>
    </row>
    <row r="10" spans="1:5" x14ac:dyDescent="0.25">
      <c r="A10" s="2"/>
      <c r="B10" s="22"/>
      <c r="C10" s="23"/>
      <c r="D10" s="23"/>
      <c r="E10" s="23"/>
    </row>
    <row r="11" spans="1:5" x14ac:dyDescent="0.25">
      <c r="A11" s="24" t="s">
        <v>159</v>
      </c>
      <c r="B11" s="25" t="s">
        <v>160</v>
      </c>
      <c r="C11" s="26"/>
      <c r="D11" s="26"/>
      <c r="E11" s="26"/>
    </row>
    <row r="12" spans="1:5" x14ac:dyDescent="0.25">
      <c r="A12" s="2">
        <v>5</v>
      </c>
      <c r="B12" s="22" t="s">
        <v>161</v>
      </c>
      <c r="C12" s="39">
        <f>Položky!D78</f>
        <v>0</v>
      </c>
      <c r="D12" s="39">
        <f>C12</f>
        <v>0</v>
      </c>
      <c r="E12" s="23"/>
    </row>
    <row r="13" spans="1:5" x14ac:dyDescent="0.25">
      <c r="A13" s="27"/>
      <c r="B13" s="28" t="s">
        <v>162</v>
      </c>
      <c r="C13" s="40">
        <f>SUM(C12)</f>
        <v>0</v>
      </c>
      <c r="D13" s="40">
        <f>SUM(D12)</f>
        <v>0</v>
      </c>
      <c r="E13" s="29"/>
    </row>
    <row r="14" spans="1:5" x14ac:dyDescent="0.25">
      <c r="A14" s="2"/>
      <c r="B14" s="22"/>
      <c r="C14" s="23"/>
      <c r="D14" s="23"/>
      <c r="E14" s="23"/>
    </row>
    <row r="15" spans="1:5" x14ac:dyDescent="0.25">
      <c r="A15" s="24" t="s">
        <v>163</v>
      </c>
      <c r="B15" s="25" t="s">
        <v>164</v>
      </c>
      <c r="C15" s="26"/>
      <c r="D15" s="26"/>
      <c r="E15" s="26"/>
    </row>
    <row r="16" spans="1:5" x14ac:dyDescent="0.25">
      <c r="A16" s="27"/>
      <c r="B16" s="28" t="s">
        <v>165</v>
      </c>
      <c r="C16" s="29"/>
      <c r="D16" s="29"/>
      <c r="E16" s="29"/>
    </row>
    <row r="17" spans="1:5" x14ac:dyDescent="0.25">
      <c r="A17" s="2"/>
      <c r="B17" s="22"/>
      <c r="C17" s="23"/>
      <c r="D17" s="23"/>
      <c r="E17" s="23"/>
    </row>
    <row r="18" spans="1:5" x14ac:dyDescent="0.25">
      <c r="A18" s="24" t="s">
        <v>166</v>
      </c>
      <c r="B18" s="25" t="s">
        <v>167</v>
      </c>
      <c r="C18" s="26"/>
      <c r="D18" s="26"/>
      <c r="E18" s="26"/>
    </row>
    <row r="19" spans="1:5" x14ac:dyDescent="0.25">
      <c r="A19" s="2">
        <v>6</v>
      </c>
      <c r="B19" s="22" t="s">
        <v>168</v>
      </c>
      <c r="C19" s="47">
        <v>0</v>
      </c>
      <c r="D19" s="39">
        <f>C19</f>
        <v>0</v>
      </c>
      <c r="E19" s="23"/>
    </row>
    <row r="20" spans="1:5" x14ac:dyDescent="0.25">
      <c r="A20" s="27"/>
      <c r="B20" s="28" t="s">
        <v>169</v>
      </c>
      <c r="C20" s="40">
        <f>SUM(C19)</f>
        <v>0</v>
      </c>
      <c r="D20" s="40">
        <f>SUM(D19)</f>
        <v>0</v>
      </c>
      <c r="E20" s="29"/>
    </row>
    <row r="21" spans="1:5" ht="12" thickBot="1" x14ac:dyDescent="0.3">
      <c r="A21" s="2"/>
      <c r="B21" s="22"/>
      <c r="C21" s="23"/>
      <c r="D21" s="23"/>
      <c r="E21" s="23"/>
    </row>
    <row r="22" spans="1:5" ht="12" thickTop="1" x14ac:dyDescent="0.25">
      <c r="A22" s="30"/>
      <c r="B22" s="31" t="s">
        <v>170</v>
      </c>
      <c r="C22" s="41">
        <f>C20+C13+C9</f>
        <v>0</v>
      </c>
      <c r="D22" s="41">
        <f>D20+D13+D9</f>
        <v>0</v>
      </c>
      <c r="E22" s="32">
        <v>0</v>
      </c>
    </row>
    <row r="25" spans="1:5" ht="12" x14ac:dyDescent="0.25">
      <c r="B25" s="33"/>
      <c r="D25" s="34" t="s">
        <v>149</v>
      </c>
    </row>
    <row r="26" spans="1:5" ht="12" x14ac:dyDescent="0.25">
      <c r="B26" s="33" t="s">
        <v>171</v>
      </c>
      <c r="D26" s="42">
        <f>D22</f>
        <v>0</v>
      </c>
    </row>
    <row r="27" spans="1:5" ht="12" x14ac:dyDescent="0.25">
      <c r="B27" s="33" t="s">
        <v>172</v>
      </c>
      <c r="D27" s="42">
        <f>D26*0.21</f>
        <v>0</v>
      </c>
    </row>
    <row r="28" spans="1:5" ht="12" x14ac:dyDescent="0.25">
      <c r="B28" s="33" t="s">
        <v>173</v>
      </c>
      <c r="D28" s="42">
        <f>SUM(D26:D27)</f>
        <v>0</v>
      </c>
    </row>
    <row r="31" spans="1:5" ht="12" x14ac:dyDescent="0.25">
      <c r="A31" s="35"/>
      <c r="B31" s="33" t="s">
        <v>178</v>
      </c>
    </row>
    <row r="32" spans="1:5" ht="12" x14ac:dyDescent="0.25">
      <c r="A32" s="36"/>
      <c r="B32" s="33" t="s">
        <v>179</v>
      </c>
    </row>
  </sheetData>
  <sheetProtection algorithmName="SHA-512" hashValue="MisPL6zOHRxwJWP0EO+vwrqcE3IUgSePVRQVyJ7de6Yvs35y3ROA46JwXp0FH0hP+JzcGnDwvS/33QOVeKiUMQ==" saltValue="7lrF6qHsKq8B3L43883xyg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62C18-27CC-4369-8403-D6CE5F47F5D2}">
  <dimension ref="A1:H78"/>
  <sheetViews>
    <sheetView tabSelected="1" topLeftCell="A43" workbookViewId="0">
      <selection activeCell="D65" sqref="D65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6" t="s">
        <v>9</v>
      </c>
      <c r="B1" s="46"/>
      <c r="C1" s="46"/>
      <c r="D1" s="46"/>
      <c r="E1" s="46"/>
      <c r="F1" s="46"/>
      <c r="G1" s="46"/>
      <c r="H1" s="46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ht="22.5" x14ac:dyDescent="0.25">
      <c r="A3" s="13">
        <v>1</v>
      </c>
      <c r="B3" s="14" t="s">
        <v>18</v>
      </c>
      <c r="C3" s="14" t="s">
        <v>19</v>
      </c>
      <c r="D3" s="48">
        <v>0</v>
      </c>
      <c r="E3" s="15">
        <v>1650</v>
      </c>
      <c r="F3" s="14" t="s">
        <v>20</v>
      </c>
      <c r="G3" s="37">
        <f>D3*E3</f>
        <v>0</v>
      </c>
      <c r="H3" s="16">
        <v>0.21</v>
      </c>
    </row>
    <row r="4" spans="1:8" ht="33.75" x14ac:dyDescent="0.25">
      <c r="A4" s="13">
        <v>2</v>
      </c>
      <c r="B4" s="14" t="s">
        <v>21</v>
      </c>
      <c r="C4" s="14" t="s">
        <v>22</v>
      </c>
      <c r="D4" s="48">
        <v>0</v>
      </c>
      <c r="E4" s="15">
        <v>1</v>
      </c>
      <c r="F4" s="14" t="s">
        <v>23</v>
      </c>
      <c r="G4" s="37">
        <f t="shared" ref="G4:G9" si="0">D4*E4</f>
        <v>0</v>
      </c>
      <c r="H4" s="16">
        <v>0.21</v>
      </c>
    </row>
    <row r="5" spans="1:8" ht="22.5" x14ac:dyDescent="0.25">
      <c r="A5" s="13">
        <v>3</v>
      </c>
      <c r="B5" s="14" t="s">
        <v>24</v>
      </c>
      <c r="C5" s="14" t="s">
        <v>25</v>
      </c>
      <c r="D5" s="48">
        <v>0</v>
      </c>
      <c r="E5" s="15">
        <v>25</v>
      </c>
      <c r="F5" s="14" t="s">
        <v>20</v>
      </c>
      <c r="G5" s="37">
        <f t="shared" si="0"/>
        <v>0</v>
      </c>
      <c r="H5" s="16">
        <v>0.21</v>
      </c>
    </row>
    <row r="6" spans="1:8" ht="33.75" x14ac:dyDescent="0.25">
      <c r="A6" s="13">
        <v>4</v>
      </c>
      <c r="B6" s="14" t="s">
        <v>26</v>
      </c>
      <c r="C6" s="14" t="s">
        <v>27</v>
      </c>
      <c r="D6" s="48">
        <v>0</v>
      </c>
      <c r="E6" s="15">
        <v>1650</v>
      </c>
      <c r="F6" s="14" t="s">
        <v>28</v>
      </c>
      <c r="G6" s="37">
        <f t="shared" si="0"/>
        <v>0</v>
      </c>
      <c r="H6" s="16">
        <v>0.21</v>
      </c>
    </row>
    <row r="7" spans="1:8" ht="22.5" x14ac:dyDescent="0.25">
      <c r="A7" s="13">
        <v>5</v>
      </c>
      <c r="B7" s="14" t="s">
        <v>29</v>
      </c>
      <c r="C7" s="14" t="s">
        <v>30</v>
      </c>
      <c r="D7" s="48">
        <v>0</v>
      </c>
      <c r="E7" s="15">
        <v>2</v>
      </c>
      <c r="F7" s="14" t="s">
        <v>28</v>
      </c>
      <c r="G7" s="37">
        <f t="shared" si="0"/>
        <v>0</v>
      </c>
      <c r="H7" s="16">
        <v>0.21</v>
      </c>
    </row>
    <row r="8" spans="1:8" ht="22.5" x14ac:dyDescent="0.25">
      <c r="A8" s="13">
        <v>6</v>
      </c>
      <c r="B8" s="14" t="s">
        <v>31</v>
      </c>
      <c r="C8" s="14" t="s">
        <v>32</v>
      </c>
      <c r="D8" s="48">
        <v>0</v>
      </c>
      <c r="E8" s="15">
        <v>1650</v>
      </c>
      <c r="F8" s="14" t="s">
        <v>28</v>
      </c>
      <c r="G8" s="37">
        <f t="shared" si="0"/>
        <v>0</v>
      </c>
      <c r="H8" s="16">
        <v>0.21</v>
      </c>
    </row>
    <row r="9" spans="1:8" x14ac:dyDescent="0.25">
      <c r="A9" s="13">
        <v>7</v>
      </c>
      <c r="B9" s="14" t="s">
        <v>33</v>
      </c>
      <c r="C9" s="14" t="s">
        <v>34</v>
      </c>
      <c r="D9" s="48">
        <v>0</v>
      </c>
      <c r="E9" s="15">
        <v>2600</v>
      </c>
      <c r="F9" s="14" t="s">
        <v>20</v>
      </c>
      <c r="G9" s="37">
        <f t="shared" si="0"/>
        <v>0</v>
      </c>
      <c r="H9" s="16">
        <v>0.21</v>
      </c>
    </row>
    <row r="10" spans="1:8" x14ac:dyDescent="0.25">
      <c r="H10" s="2"/>
    </row>
    <row r="11" spans="1:8" ht="12" thickBot="1" x14ac:dyDescent="0.3">
      <c r="A11" s="17" t="s">
        <v>35</v>
      </c>
    </row>
    <row r="12" spans="1:8" ht="12.75" thickTop="1" x14ac:dyDescent="0.25">
      <c r="A12" s="18"/>
      <c r="B12" s="18"/>
      <c r="C12" s="18"/>
      <c r="D12" s="18"/>
      <c r="E12" s="18"/>
      <c r="F12" s="18"/>
      <c r="G12" s="38">
        <f>SUM(G3:G11)</f>
        <v>0</v>
      </c>
      <c r="H12" s="18"/>
    </row>
    <row r="14" spans="1:8" ht="12.75" x14ac:dyDescent="0.25">
      <c r="A14" s="20" t="s">
        <v>36</v>
      </c>
    </row>
    <row r="15" spans="1:8" ht="12" x14ac:dyDescent="0.25">
      <c r="A15" s="19" t="s">
        <v>174</v>
      </c>
      <c r="D15" s="39">
        <f>G12</f>
        <v>0</v>
      </c>
    </row>
    <row r="17" spans="1:8" ht="15.75" x14ac:dyDescent="0.25">
      <c r="A17" s="46" t="s">
        <v>37</v>
      </c>
      <c r="B17" s="46"/>
      <c r="C17" s="46"/>
      <c r="D17" s="46"/>
      <c r="E17" s="46"/>
      <c r="F17" s="46"/>
      <c r="G17" s="46"/>
      <c r="H17" s="46"/>
    </row>
    <row r="18" spans="1:8" x14ac:dyDescent="0.25">
      <c r="A18" s="11" t="s">
        <v>10</v>
      </c>
      <c r="B18" s="12" t="s">
        <v>11</v>
      </c>
      <c r="C18" s="12" t="s">
        <v>12</v>
      </c>
      <c r="D18" s="11" t="s">
        <v>13</v>
      </c>
      <c r="E18" s="11" t="s">
        <v>14</v>
      </c>
      <c r="F18" s="12" t="s">
        <v>15</v>
      </c>
      <c r="G18" s="11" t="s">
        <v>16</v>
      </c>
      <c r="H18" s="11" t="s">
        <v>17</v>
      </c>
    </row>
    <row r="19" spans="1:8" x14ac:dyDescent="0.25">
      <c r="A19" s="13" t="s">
        <v>38</v>
      </c>
      <c r="B19" s="14" t="s">
        <v>39</v>
      </c>
      <c r="C19" s="14" t="s">
        <v>40</v>
      </c>
      <c r="D19" s="48">
        <v>0</v>
      </c>
      <c r="E19" s="15">
        <v>25</v>
      </c>
      <c r="F19" s="14" t="s">
        <v>41</v>
      </c>
      <c r="G19" s="37">
        <f t="shared" ref="G19:G47" si="1">D19*E19</f>
        <v>0</v>
      </c>
      <c r="H19" s="16">
        <v>0.21</v>
      </c>
    </row>
    <row r="20" spans="1:8" ht="157.5" x14ac:dyDescent="0.25">
      <c r="A20" s="13" t="s">
        <v>42</v>
      </c>
      <c r="B20" s="14" t="s">
        <v>43</v>
      </c>
      <c r="C20" s="14" t="s">
        <v>44</v>
      </c>
      <c r="D20" s="48">
        <v>0</v>
      </c>
      <c r="E20" s="15">
        <v>1</v>
      </c>
      <c r="F20" s="14" t="s">
        <v>41</v>
      </c>
      <c r="G20" s="37">
        <f t="shared" si="1"/>
        <v>0</v>
      </c>
      <c r="H20" s="16">
        <v>0.21</v>
      </c>
    </row>
    <row r="21" spans="1:8" ht="45" x14ac:dyDescent="0.25">
      <c r="A21" s="13" t="s">
        <v>45</v>
      </c>
      <c r="B21" s="14" t="s">
        <v>46</v>
      </c>
      <c r="C21" s="14" t="s">
        <v>47</v>
      </c>
      <c r="D21" s="48">
        <v>0</v>
      </c>
      <c r="E21" s="15">
        <v>1</v>
      </c>
      <c r="F21" s="14" t="s">
        <v>41</v>
      </c>
      <c r="G21" s="37">
        <f t="shared" si="1"/>
        <v>0</v>
      </c>
      <c r="H21" s="16">
        <v>0.21</v>
      </c>
    </row>
    <row r="22" spans="1:8" ht="45" x14ac:dyDescent="0.25">
      <c r="A22" s="13" t="s">
        <v>48</v>
      </c>
      <c r="B22" s="14" t="s">
        <v>49</v>
      </c>
      <c r="C22" s="14" t="s">
        <v>50</v>
      </c>
      <c r="D22" s="48">
        <v>0</v>
      </c>
      <c r="E22" s="15">
        <v>1</v>
      </c>
      <c r="F22" s="14" t="s">
        <v>41</v>
      </c>
      <c r="G22" s="37">
        <f t="shared" si="1"/>
        <v>0</v>
      </c>
      <c r="H22" s="16">
        <v>0.21</v>
      </c>
    </row>
    <row r="23" spans="1:8" ht="45" x14ac:dyDescent="0.25">
      <c r="A23" s="13" t="s">
        <v>51</v>
      </c>
      <c r="B23" s="14" t="s">
        <v>52</v>
      </c>
      <c r="C23" s="14" t="s">
        <v>53</v>
      </c>
      <c r="D23" s="48">
        <v>0</v>
      </c>
      <c r="E23" s="15">
        <v>1</v>
      </c>
      <c r="F23" s="14" t="s">
        <v>41</v>
      </c>
      <c r="G23" s="37">
        <f t="shared" si="1"/>
        <v>0</v>
      </c>
      <c r="H23" s="16">
        <v>0.21</v>
      </c>
    </row>
    <row r="24" spans="1:8" ht="56.25" x14ac:dyDescent="0.25">
      <c r="A24" s="13" t="s">
        <v>54</v>
      </c>
      <c r="B24" s="14" t="s">
        <v>55</v>
      </c>
      <c r="C24" s="14" t="s">
        <v>56</v>
      </c>
      <c r="D24" s="48">
        <v>0</v>
      </c>
      <c r="E24" s="15">
        <v>1</v>
      </c>
      <c r="F24" s="14" t="s">
        <v>41</v>
      </c>
      <c r="G24" s="37">
        <f t="shared" si="1"/>
        <v>0</v>
      </c>
      <c r="H24" s="16">
        <v>0.21</v>
      </c>
    </row>
    <row r="25" spans="1:8" ht="45" x14ac:dyDescent="0.25">
      <c r="A25" s="13" t="s">
        <v>57</v>
      </c>
      <c r="B25" s="14" t="s">
        <v>58</v>
      </c>
      <c r="C25" s="14" t="s">
        <v>59</v>
      </c>
      <c r="D25" s="48">
        <v>0</v>
      </c>
      <c r="E25" s="15">
        <v>1</v>
      </c>
      <c r="F25" s="14" t="s">
        <v>41</v>
      </c>
      <c r="G25" s="37">
        <f t="shared" si="1"/>
        <v>0</v>
      </c>
      <c r="H25" s="16">
        <v>0.21</v>
      </c>
    </row>
    <row r="26" spans="1:8" ht="33.75" x14ac:dyDescent="0.25">
      <c r="A26" s="13" t="s">
        <v>60</v>
      </c>
      <c r="B26" s="14" t="s">
        <v>61</v>
      </c>
      <c r="C26" s="14" t="s">
        <v>62</v>
      </c>
      <c r="D26" s="48">
        <v>0</v>
      </c>
      <c r="E26" s="15">
        <v>1</v>
      </c>
      <c r="F26" s="14" t="s">
        <v>41</v>
      </c>
      <c r="G26" s="37">
        <f t="shared" si="1"/>
        <v>0</v>
      </c>
      <c r="H26" s="16">
        <v>0.21</v>
      </c>
    </row>
    <row r="27" spans="1:8" ht="90" x14ac:dyDescent="0.25">
      <c r="A27" s="13" t="s">
        <v>63</v>
      </c>
      <c r="B27" s="14" t="s">
        <v>64</v>
      </c>
      <c r="C27" s="14" t="s">
        <v>65</v>
      </c>
      <c r="D27" s="48">
        <v>0</v>
      </c>
      <c r="E27" s="15">
        <v>5</v>
      </c>
      <c r="F27" s="14" t="s">
        <v>41</v>
      </c>
      <c r="G27" s="37">
        <f t="shared" si="1"/>
        <v>0</v>
      </c>
      <c r="H27" s="16">
        <v>0.21</v>
      </c>
    </row>
    <row r="28" spans="1:8" ht="45" x14ac:dyDescent="0.25">
      <c r="A28" s="13" t="s">
        <v>66</v>
      </c>
      <c r="B28" s="14" t="s">
        <v>67</v>
      </c>
      <c r="C28" s="14" t="s">
        <v>68</v>
      </c>
      <c r="D28" s="48">
        <v>0</v>
      </c>
      <c r="E28" s="15">
        <v>5</v>
      </c>
      <c r="F28" s="14" t="s">
        <v>41</v>
      </c>
      <c r="G28" s="37">
        <f t="shared" si="1"/>
        <v>0</v>
      </c>
      <c r="H28" s="16">
        <v>0.21</v>
      </c>
    </row>
    <row r="29" spans="1:8" ht="56.25" x14ac:dyDescent="0.25">
      <c r="A29" s="13" t="s">
        <v>69</v>
      </c>
      <c r="B29" s="14" t="s">
        <v>70</v>
      </c>
      <c r="C29" s="14" t="s">
        <v>71</v>
      </c>
      <c r="D29" s="48">
        <v>0</v>
      </c>
      <c r="E29" s="15">
        <v>14</v>
      </c>
      <c r="F29" s="14" t="s">
        <v>41</v>
      </c>
      <c r="G29" s="37">
        <f t="shared" si="1"/>
        <v>0</v>
      </c>
      <c r="H29" s="16">
        <v>0.21</v>
      </c>
    </row>
    <row r="30" spans="1:8" ht="33.75" x14ac:dyDescent="0.25">
      <c r="A30" s="13" t="s">
        <v>72</v>
      </c>
      <c r="B30" s="14" t="s">
        <v>73</v>
      </c>
      <c r="C30" s="14" t="s">
        <v>74</v>
      </c>
      <c r="D30" s="48">
        <v>0</v>
      </c>
      <c r="E30" s="15">
        <v>2</v>
      </c>
      <c r="F30" s="14" t="s">
        <v>41</v>
      </c>
      <c r="G30" s="37">
        <f t="shared" si="1"/>
        <v>0</v>
      </c>
      <c r="H30" s="16">
        <v>0.21</v>
      </c>
    </row>
    <row r="31" spans="1:8" ht="56.25" x14ac:dyDescent="0.25">
      <c r="A31" s="13" t="s">
        <v>75</v>
      </c>
      <c r="B31" s="14" t="s">
        <v>76</v>
      </c>
      <c r="C31" s="14" t="s">
        <v>77</v>
      </c>
      <c r="D31" s="48">
        <v>0</v>
      </c>
      <c r="E31" s="15">
        <v>14</v>
      </c>
      <c r="F31" s="14" t="s">
        <v>41</v>
      </c>
      <c r="G31" s="37">
        <f t="shared" si="1"/>
        <v>0</v>
      </c>
      <c r="H31" s="16">
        <v>0.21</v>
      </c>
    </row>
    <row r="32" spans="1:8" ht="67.5" x14ac:dyDescent="0.25">
      <c r="A32" s="13" t="s">
        <v>78</v>
      </c>
      <c r="B32" s="14" t="s">
        <v>79</v>
      </c>
      <c r="C32" s="14" t="s">
        <v>80</v>
      </c>
      <c r="D32" s="48">
        <v>0</v>
      </c>
      <c r="E32" s="15">
        <v>2</v>
      </c>
      <c r="F32" s="14" t="s">
        <v>41</v>
      </c>
      <c r="G32" s="37">
        <f t="shared" si="1"/>
        <v>0</v>
      </c>
      <c r="H32" s="16">
        <v>0.21</v>
      </c>
    </row>
    <row r="33" spans="1:8" ht="56.25" x14ac:dyDescent="0.25">
      <c r="A33" s="13" t="s">
        <v>81</v>
      </c>
      <c r="B33" s="14" t="s">
        <v>82</v>
      </c>
      <c r="C33" s="14" t="s">
        <v>83</v>
      </c>
      <c r="D33" s="48">
        <v>0</v>
      </c>
      <c r="E33" s="15">
        <v>23</v>
      </c>
      <c r="F33" s="14" t="s">
        <v>41</v>
      </c>
      <c r="G33" s="37">
        <f t="shared" si="1"/>
        <v>0</v>
      </c>
      <c r="H33" s="16">
        <v>0.21</v>
      </c>
    </row>
    <row r="34" spans="1:8" ht="33.75" x14ac:dyDescent="0.25">
      <c r="A34" s="13" t="s">
        <v>84</v>
      </c>
      <c r="B34" s="14" t="s">
        <v>85</v>
      </c>
      <c r="C34" s="14" t="s">
        <v>86</v>
      </c>
      <c r="D34" s="48">
        <v>0</v>
      </c>
      <c r="E34" s="15">
        <v>6</v>
      </c>
      <c r="F34" s="14" t="s">
        <v>41</v>
      </c>
      <c r="G34" s="37">
        <f t="shared" si="1"/>
        <v>0</v>
      </c>
      <c r="H34" s="16">
        <v>0.21</v>
      </c>
    </row>
    <row r="35" spans="1:8" ht="45" x14ac:dyDescent="0.25">
      <c r="A35" s="13" t="s">
        <v>87</v>
      </c>
      <c r="B35" s="14" t="s">
        <v>88</v>
      </c>
      <c r="C35" s="14" t="s">
        <v>89</v>
      </c>
      <c r="D35" s="48">
        <v>0</v>
      </c>
      <c r="E35" s="15">
        <v>34</v>
      </c>
      <c r="F35" s="14" t="s">
        <v>41</v>
      </c>
      <c r="G35" s="37">
        <f t="shared" si="1"/>
        <v>0</v>
      </c>
      <c r="H35" s="16">
        <v>0.21</v>
      </c>
    </row>
    <row r="36" spans="1:8" ht="45" x14ac:dyDescent="0.25">
      <c r="A36" s="13" t="s">
        <v>90</v>
      </c>
      <c r="B36" s="14" t="s">
        <v>91</v>
      </c>
      <c r="C36" s="14" t="s">
        <v>92</v>
      </c>
      <c r="D36" s="48">
        <v>0</v>
      </c>
      <c r="E36" s="15">
        <v>23</v>
      </c>
      <c r="F36" s="14" t="s">
        <v>41</v>
      </c>
      <c r="G36" s="37">
        <f t="shared" si="1"/>
        <v>0</v>
      </c>
      <c r="H36" s="16">
        <v>0.21</v>
      </c>
    </row>
    <row r="37" spans="1:8" ht="33.75" x14ac:dyDescent="0.25">
      <c r="A37" s="13" t="s">
        <v>93</v>
      </c>
      <c r="B37" s="14" t="s">
        <v>94</v>
      </c>
      <c r="C37" s="14" t="s">
        <v>95</v>
      </c>
      <c r="D37" s="48">
        <v>0</v>
      </c>
      <c r="E37" s="15">
        <v>1</v>
      </c>
      <c r="F37" s="14" t="s">
        <v>41</v>
      </c>
      <c r="G37" s="37">
        <f t="shared" si="1"/>
        <v>0</v>
      </c>
      <c r="H37" s="16">
        <v>0.21</v>
      </c>
    </row>
    <row r="38" spans="1:8" ht="33.75" x14ac:dyDescent="0.25">
      <c r="A38" s="13" t="s">
        <v>96</v>
      </c>
      <c r="B38" s="14" t="s">
        <v>97</v>
      </c>
      <c r="C38" s="14" t="s">
        <v>98</v>
      </c>
      <c r="D38" s="48">
        <v>0</v>
      </c>
      <c r="E38" s="15">
        <v>1</v>
      </c>
      <c r="F38" s="14" t="s">
        <v>41</v>
      </c>
      <c r="G38" s="37">
        <f t="shared" si="1"/>
        <v>0</v>
      </c>
      <c r="H38" s="16">
        <v>0.21</v>
      </c>
    </row>
    <row r="39" spans="1:8" ht="56.25" x14ac:dyDescent="0.25">
      <c r="A39" s="13" t="s">
        <v>99</v>
      </c>
      <c r="B39" s="14" t="s">
        <v>100</v>
      </c>
      <c r="C39" s="14" t="s">
        <v>101</v>
      </c>
      <c r="D39" s="48">
        <v>0</v>
      </c>
      <c r="E39" s="15">
        <v>1</v>
      </c>
      <c r="F39" s="14" t="s">
        <v>41</v>
      </c>
      <c r="G39" s="37">
        <f t="shared" si="1"/>
        <v>0</v>
      </c>
      <c r="H39" s="16">
        <v>0.21</v>
      </c>
    </row>
    <row r="40" spans="1:8" ht="33.75" x14ac:dyDescent="0.25">
      <c r="A40" s="13" t="s">
        <v>102</v>
      </c>
      <c r="B40" s="14" t="s">
        <v>103</v>
      </c>
      <c r="C40" s="14" t="s">
        <v>104</v>
      </c>
      <c r="D40" s="48">
        <v>0</v>
      </c>
      <c r="E40" s="15">
        <v>1</v>
      </c>
      <c r="F40" s="14" t="s">
        <v>41</v>
      </c>
      <c r="G40" s="37">
        <f t="shared" si="1"/>
        <v>0</v>
      </c>
      <c r="H40" s="16">
        <v>0.21</v>
      </c>
    </row>
    <row r="41" spans="1:8" ht="22.5" x14ac:dyDescent="0.25">
      <c r="A41" s="13" t="s">
        <v>105</v>
      </c>
      <c r="B41" s="14" t="s">
        <v>106</v>
      </c>
      <c r="C41" s="14" t="s">
        <v>107</v>
      </c>
      <c r="D41" s="48">
        <v>0</v>
      </c>
      <c r="E41" s="15">
        <v>1750</v>
      </c>
      <c r="F41" s="14" t="s">
        <v>20</v>
      </c>
      <c r="G41" s="37">
        <f t="shared" si="1"/>
        <v>0</v>
      </c>
      <c r="H41" s="16">
        <v>0.21</v>
      </c>
    </row>
    <row r="42" spans="1:8" ht="22.5" x14ac:dyDescent="0.25">
      <c r="A42" s="13" t="s">
        <v>108</v>
      </c>
      <c r="B42" s="14" t="s">
        <v>106</v>
      </c>
      <c r="C42" s="14" t="s">
        <v>109</v>
      </c>
      <c r="D42" s="48">
        <v>0</v>
      </c>
      <c r="E42" s="15">
        <v>850</v>
      </c>
      <c r="F42" s="14" t="s">
        <v>20</v>
      </c>
      <c r="G42" s="37">
        <f t="shared" si="1"/>
        <v>0</v>
      </c>
      <c r="H42" s="16">
        <v>0.21</v>
      </c>
    </row>
    <row r="43" spans="1:8" ht="22.5" x14ac:dyDescent="0.25">
      <c r="A43" s="13" t="s">
        <v>110</v>
      </c>
      <c r="B43" s="14" t="s">
        <v>111</v>
      </c>
      <c r="C43" s="14" t="s">
        <v>112</v>
      </c>
      <c r="D43" s="48">
        <v>0</v>
      </c>
      <c r="E43" s="15">
        <v>1</v>
      </c>
      <c r="F43" s="14" t="s">
        <v>113</v>
      </c>
      <c r="G43" s="37">
        <f t="shared" si="1"/>
        <v>0</v>
      </c>
      <c r="H43" s="16">
        <v>0.21</v>
      </c>
    </row>
    <row r="44" spans="1:8" ht="22.5" x14ac:dyDescent="0.25">
      <c r="A44" s="13" t="s">
        <v>114</v>
      </c>
      <c r="B44" s="14" t="s">
        <v>115</v>
      </c>
      <c r="C44" s="14" t="s">
        <v>116</v>
      </c>
      <c r="D44" s="48">
        <v>0</v>
      </c>
      <c r="E44" s="15">
        <v>1650</v>
      </c>
      <c r="F44" s="14" t="s">
        <v>117</v>
      </c>
      <c r="G44" s="37">
        <f t="shared" si="1"/>
        <v>0</v>
      </c>
      <c r="H44" s="16">
        <v>0.21</v>
      </c>
    </row>
    <row r="45" spans="1:8" ht="33.75" x14ac:dyDescent="0.25">
      <c r="A45" s="13" t="s">
        <v>118</v>
      </c>
      <c r="B45" s="14" t="s">
        <v>119</v>
      </c>
      <c r="C45" s="14" t="s">
        <v>120</v>
      </c>
      <c r="D45" s="48">
        <v>0</v>
      </c>
      <c r="E45" s="15">
        <v>1650</v>
      </c>
      <c r="F45" s="14" t="s">
        <v>41</v>
      </c>
      <c r="G45" s="37">
        <f t="shared" si="1"/>
        <v>0</v>
      </c>
      <c r="H45" s="16">
        <v>0.21</v>
      </c>
    </row>
    <row r="46" spans="1:8" ht="22.5" x14ac:dyDescent="0.25">
      <c r="A46" s="13" t="s">
        <v>121</v>
      </c>
      <c r="B46" s="14" t="s">
        <v>119</v>
      </c>
      <c r="C46" s="14" t="s">
        <v>122</v>
      </c>
      <c r="D46" s="48">
        <v>0</v>
      </c>
      <c r="E46" s="15">
        <v>1650</v>
      </c>
      <c r="F46" s="14" t="s">
        <v>41</v>
      </c>
      <c r="G46" s="37">
        <f t="shared" si="1"/>
        <v>0</v>
      </c>
      <c r="H46" s="16">
        <v>0.21</v>
      </c>
    </row>
    <row r="47" spans="1:8" ht="33.75" x14ac:dyDescent="0.25">
      <c r="A47" s="13" t="s">
        <v>123</v>
      </c>
      <c r="B47" s="14" t="s">
        <v>124</v>
      </c>
      <c r="C47" s="14" t="s">
        <v>125</v>
      </c>
      <c r="D47" s="48">
        <v>0</v>
      </c>
      <c r="E47" s="15">
        <v>1</v>
      </c>
      <c r="F47" s="14" t="s">
        <v>41</v>
      </c>
      <c r="G47" s="37">
        <f t="shared" si="1"/>
        <v>0</v>
      </c>
      <c r="H47" s="16">
        <v>0.21</v>
      </c>
    </row>
    <row r="48" spans="1:8" x14ac:dyDescent="0.25">
      <c r="H48" s="2"/>
    </row>
    <row r="49" spans="1:8" ht="12" thickBot="1" x14ac:dyDescent="0.3">
      <c r="A49" s="17" t="s">
        <v>126</v>
      </c>
    </row>
    <row r="50" spans="1:8" ht="12.75" thickTop="1" x14ac:dyDescent="0.25">
      <c r="A50" s="18"/>
      <c r="B50" s="18"/>
      <c r="C50" s="18"/>
      <c r="D50" s="18"/>
      <c r="E50" s="18"/>
      <c r="F50" s="18"/>
      <c r="G50" s="38">
        <f>SUM(G19:G49)</f>
        <v>0</v>
      </c>
      <c r="H50" s="18"/>
    </row>
    <row r="52" spans="1:8" ht="12.75" x14ac:dyDescent="0.25">
      <c r="A52" s="20" t="s">
        <v>127</v>
      </c>
    </row>
    <row r="53" spans="1:8" ht="12" x14ac:dyDescent="0.25">
      <c r="A53" s="19" t="s">
        <v>175</v>
      </c>
      <c r="D53" s="48">
        <v>0</v>
      </c>
    </row>
    <row r="55" spans="1:8" ht="12.75" x14ac:dyDescent="0.25">
      <c r="A55" s="20" t="s">
        <v>128</v>
      </c>
    </row>
    <row r="56" spans="1:8" ht="12" x14ac:dyDescent="0.25">
      <c r="A56" s="19" t="s">
        <v>176</v>
      </c>
      <c r="D56" s="39">
        <f>D53+G50</f>
        <v>0</v>
      </c>
    </row>
    <row r="58" spans="1:8" ht="15.75" x14ac:dyDescent="0.25">
      <c r="A58" s="46" t="s">
        <v>129</v>
      </c>
      <c r="B58" s="46"/>
      <c r="C58" s="46"/>
      <c r="D58" s="46"/>
      <c r="E58" s="46"/>
      <c r="F58" s="46"/>
      <c r="G58" s="46"/>
      <c r="H58" s="46"/>
    </row>
    <row r="59" spans="1:8" x14ac:dyDescent="0.25">
      <c r="A59" s="11" t="s">
        <v>10</v>
      </c>
      <c r="B59" s="12" t="s">
        <v>11</v>
      </c>
      <c r="C59" s="12" t="s">
        <v>12</v>
      </c>
      <c r="D59" s="11" t="s">
        <v>13</v>
      </c>
      <c r="E59" s="11" t="s">
        <v>14</v>
      </c>
      <c r="F59" s="12" t="s">
        <v>15</v>
      </c>
      <c r="G59" s="11" t="s">
        <v>16</v>
      </c>
      <c r="H59" s="11" t="s">
        <v>17</v>
      </c>
    </row>
    <row r="60" spans="1:8" x14ac:dyDescent="0.25">
      <c r="A60" s="13">
        <v>1</v>
      </c>
      <c r="B60" s="14" t="s">
        <v>130</v>
      </c>
      <c r="C60" s="14" t="s">
        <v>131</v>
      </c>
      <c r="D60" s="48">
        <v>0</v>
      </c>
      <c r="E60" s="15">
        <v>5</v>
      </c>
      <c r="F60" s="14" t="s">
        <v>132</v>
      </c>
      <c r="G60" s="37">
        <f t="shared" ref="G60:G72" si="2">D60*E60</f>
        <v>0</v>
      </c>
      <c r="H60" s="16">
        <v>0.21</v>
      </c>
    </row>
    <row r="61" spans="1:8" x14ac:dyDescent="0.25">
      <c r="A61" s="13">
        <v>2</v>
      </c>
      <c r="B61" s="14" t="s">
        <v>130</v>
      </c>
      <c r="C61" s="14" t="s">
        <v>133</v>
      </c>
      <c r="D61" s="48">
        <v>0</v>
      </c>
      <c r="E61" s="15">
        <v>210</v>
      </c>
      <c r="F61" s="14" t="s">
        <v>132</v>
      </c>
      <c r="G61" s="37">
        <f t="shared" si="2"/>
        <v>0</v>
      </c>
      <c r="H61" s="16">
        <v>0.21</v>
      </c>
    </row>
    <row r="62" spans="1:8" x14ac:dyDescent="0.25">
      <c r="A62" s="13">
        <v>3</v>
      </c>
      <c r="B62" s="14" t="s">
        <v>130</v>
      </c>
      <c r="C62" s="14" t="s">
        <v>134</v>
      </c>
      <c r="D62" s="48">
        <v>0</v>
      </c>
      <c r="E62" s="15">
        <v>190</v>
      </c>
      <c r="F62" s="14" t="s">
        <v>132</v>
      </c>
      <c r="G62" s="37">
        <f t="shared" si="2"/>
        <v>0</v>
      </c>
      <c r="H62" s="16">
        <v>0.21</v>
      </c>
    </row>
    <row r="63" spans="1:8" ht="22.5" x14ac:dyDescent="0.25">
      <c r="A63" s="13">
        <v>4</v>
      </c>
      <c r="B63" s="14" t="s">
        <v>130</v>
      </c>
      <c r="C63" s="14" t="s">
        <v>135</v>
      </c>
      <c r="D63" s="48">
        <v>0</v>
      </c>
      <c r="E63" s="15">
        <v>65</v>
      </c>
      <c r="F63" s="14" t="s">
        <v>132</v>
      </c>
      <c r="G63" s="37">
        <f t="shared" si="2"/>
        <v>0</v>
      </c>
      <c r="H63" s="16">
        <v>0.21</v>
      </c>
    </row>
    <row r="64" spans="1:8" ht="22.5" x14ac:dyDescent="0.25">
      <c r="A64" s="13">
        <v>5</v>
      </c>
      <c r="B64" s="14" t="s">
        <v>130</v>
      </c>
      <c r="C64" s="14" t="s">
        <v>136</v>
      </c>
      <c r="D64" s="48">
        <v>0</v>
      </c>
      <c r="E64" s="15">
        <v>20</v>
      </c>
      <c r="F64" s="14" t="s">
        <v>132</v>
      </c>
      <c r="G64" s="37">
        <f t="shared" si="2"/>
        <v>0</v>
      </c>
      <c r="H64" s="16">
        <v>0.21</v>
      </c>
    </row>
    <row r="65" spans="1:8" x14ac:dyDescent="0.25">
      <c r="A65" s="13">
        <v>6</v>
      </c>
      <c r="B65" s="14" t="s">
        <v>130</v>
      </c>
      <c r="C65" s="14" t="s">
        <v>137</v>
      </c>
      <c r="D65" s="48">
        <v>0</v>
      </c>
      <c r="E65" s="15">
        <v>20</v>
      </c>
      <c r="F65" s="14" t="s">
        <v>132</v>
      </c>
      <c r="G65" s="37">
        <f t="shared" si="2"/>
        <v>0</v>
      </c>
      <c r="H65" s="16">
        <v>0.21</v>
      </c>
    </row>
    <row r="66" spans="1:8" ht="33.75" x14ac:dyDescent="0.25">
      <c r="A66" s="13">
        <v>7</v>
      </c>
      <c r="B66" s="14" t="s">
        <v>130</v>
      </c>
      <c r="C66" s="14" t="s">
        <v>138</v>
      </c>
      <c r="D66" s="48">
        <v>0</v>
      </c>
      <c r="E66" s="15">
        <v>20</v>
      </c>
      <c r="F66" s="14" t="s">
        <v>132</v>
      </c>
      <c r="G66" s="37">
        <f t="shared" si="2"/>
        <v>0</v>
      </c>
      <c r="H66" s="16">
        <v>0.21</v>
      </c>
    </row>
    <row r="67" spans="1:8" ht="33.75" x14ac:dyDescent="0.25">
      <c r="A67" s="13">
        <v>8</v>
      </c>
      <c r="B67" s="14" t="s">
        <v>130</v>
      </c>
      <c r="C67" s="14" t="s">
        <v>139</v>
      </c>
      <c r="D67" s="48">
        <v>0</v>
      </c>
      <c r="E67" s="15">
        <v>60</v>
      </c>
      <c r="F67" s="14" t="s">
        <v>132</v>
      </c>
      <c r="G67" s="37">
        <f t="shared" si="2"/>
        <v>0</v>
      </c>
      <c r="H67" s="16">
        <v>0.21</v>
      </c>
    </row>
    <row r="68" spans="1:8" ht="22.5" x14ac:dyDescent="0.25">
      <c r="A68" s="13">
        <v>9</v>
      </c>
      <c r="B68" s="14" t="s">
        <v>130</v>
      </c>
      <c r="C68" s="14" t="s">
        <v>140</v>
      </c>
      <c r="D68" s="48">
        <v>0</v>
      </c>
      <c r="E68" s="15">
        <v>90</v>
      </c>
      <c r="F68" s="14" t="s">
        <v>132</v>
      </c>
      <c r="G68" s="37">
        <f t="shared" si="2"/>
        <v>0</v>
      </c>
      <c r="H68" s="16">
        <v>0.21</v>
      </c>
    </row>
    <row r="69" spans="1:8" ht="45" x14ac:dyDescent="0.25">
      <c r="A69" s="13">
        <v>10</v>
      </c>
      <c r="B69" s="14" t="s">
        <v>130</v>
      </c>
      <c r="C69" s="14" t="s">
        <v>141</v>
      </c>
      <c r="D69" s="48">
        <v>0</v>
      </c>
      <c r="E69" s="15">
        <v>1</v>
      </c>
      <c r="F69" s="14" t="s">
        <v>132</v>
      </c>
      <c r="G69" s="37">
        <f t="shared" si="2"/>
        <v>0</v>
      </c>
      <c r="H69" s="16">
        <v>0.21</v>
      </c>
    </row>
    <row r="70" spans="1:8" ht="22.5" x14ac:dyDescent="0.25">
      <c r="A70" s="13">
        <v>11</v>
      </c>
      <c r="B70" s="14" t="s">
        <v>130</v>
      </c>
      <c r="C70" s="14" t="s">
        <v>142</v>
      </c>
      <c r="D70" s="48">
        <v>0</v>
      </c>
      <c r="E70" s="15">
        <v>290</v>
      </c>
      <c r="F70" s="14" t="s">
        <v>132</v>
      </c>
      <c r="G70" s="37">
        <f t="shared" si="2"/>
        <v>0</v>
      </c>
      <c r="H70" s="16">
        <v>0.21</v>
      </c>
    </row>
    <row r="71" spans="1:8" ht="33.75" x14ac:dyDescent="0.25">
      <c r="A71" s="13">
        <v>12</v>
      </c>
      <c r="B71" s="14" t="s">
        <v>130</v>
      </c>
      <c r="C71" s="14" t="s">
        <v>143</v>
      </c>
      <c r="D71" s="48">
        <v>0</v>
      </c>
      <c r="E71" s="15">
        <v>10</v>
      </c>
      <c r="F71" s="14" t="s">
        <v>132</v>
      </c>
      <c r="G71" s="37">
        <f t="shared" si="2"/>
        <v>0</v>
      </c>
      <c r="H71" s="16">
        <v>0.21</v>
      </c>
    </row>
    <row r="72" spans="1:8" x14ac:dyDescent="0.25">
      <c r="A72" s="13">
        <v>13</v>
      </c>
      <c r="B72" s="14" t="s">
        <v>130</v>
      </c>
      <c r="C72" s="14" t="s">
        <v>144</v>
      </c>
      <c r="D72" s="48">
        <v>0</v>
      </c>
      <c r="E72" s="15">
        <v>90</v>
      </c>
      <c r="F72" s="14" t="s">
        <v>132</v>
      </c>
      <c r="G72" s="37">
        <f t="shared" si="2"/>
        <v>0</v>
      </c>
      <c r="H72" s="16">
        <v>0.21</v>
      </c>
    </row>
    <row r="73" spans="1:8" x14ac:dyDescent="0.25">
      <c r="H73" s="2"/>
    </row>
    <row r="74" spans="1:8" ht="12" thickBot="1" x14ac:dyDescent="0.3">
      <c r="A74" s="17" t="s">
        <v>145</v>
      </c>
    </row>
    <row r="75" spans="1:8" ht="12.75" thickTop="1" x14ac:dyDescent="0.25">
      <c r="A75" s="18"/>
      <c r="B75" s="18"/>
      <c r="C75" s="18"/>
      <c r="D75" s="18"/>
      <c r="E75" s="18"/>
      <c r="F75" s="18"/>
      <c r="G75" s="38">
        <f>SUM(G60:G74)</f>
        <v>0</v>
      </c>
      <c r="H75" s="18"/>
    </row>
    <row r="77" spans="1:8" ht="12.75" x14ac:dyDescent="0.25">
      <c r="A77" s="20" t="s">
        <v>146</v>
      </c>
    </row>
    <row r="78" spans="1:8" ht="12" x14ac:dyDescent="0.25">
      <c r="A78" s="19" t="s">
        <v>177</v>
      </c>
      <c r="D78" s="39">
        <f>G75</f>
        <v>0</v>
      </c>
    </row>
  </sheetData>
  <sheetProtection algorithmName="SHA-512" hashValue="lNALqiAI5GZmGeEC2frsM/QGWt/wfb9ljVcLhDSLKY3I+dmbhyA3fgyyjPCC7InCsVvum6EFV1FTrA659uZCBA==" saltValue="SLAvZDCkRLCSpdTZgWPF9A==" spinCount="100000" sheet="1" objects="1" scenarios="1" selectLockedCells="1"/>
  <mergeCells count="3">
    <mergeCell ref="A1:H1"/>
    <mergeCell ref="A17:H17"/>
    <mergeCell ref="A58:H58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</dc:creator>
  <cp:lastModifiedBy>Martin</cp:lastModifiedBy>
  <dcterms:created xsi:type="dcterms:W3CDTF">2023-01-27T06:04:57Z</dcterms:created>
  <dcterms:modified xsi:type="dcterms:W3CDTF">2023-11-01T14:56:31Z</dcterms:modified>
</cp:coreProperties>
</file>