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19.26\na profil\"/>
    </mc:Choice>
  </mc:AlternateContent>
  <xr:revisionPtr revIDLastSave="0" documentId="8_{16DE7BA1-B0D3-4596-A5D3-7DF3E2ABCA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1a" sheetId="4" r:id="rId2"/>
  </sheets>
  <definedNames>
    <definedName name="_xlnm.Print_Area" localSheetId="0">List1!$A$1:$D$368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D144" i="1"/>
  <c r="D143" i="1"/>
  <c r="D130" i="1"/>
  <c r="D129" i="1"/>
  <c r="D132" i="1"/>
  <c r="D131" i="1"/>
  <c r="D120" i="1"/>
  <c r="D119" i="1"/>
  <c r="D118" i="1"/>
  <c r="D117" i="1"/>
  <c r="D116" i="1"/>
  <c r="D115" i="1"/>
  <c r="D114" i="1"/>
  <c r="D113" i="1"/>
  <c r="D73" i="1"/>
  <c r="D68" i="1"/>
  <c r="D69" i="1"/>
  <c r="D67" i="1"/>
  <c r="D21" i="1"/>
  <c r="D17" i="1"/>
  <c r="D13" i="1"/>
  <c r="D14" i="1"/>
  <c r="D134" i="1" l="1"/>
  <c r="D133" i="1"/>
  <c r="D128" i="1"/>
  <c r="D126" i="1" l="1"/>
  <c r="D127" i="1"/>
  <c r="D125" i="1"/>
  <c r="D91" i="1"/>
  <c r="D90" i="1"/>
  <c r="D89" i="1"/>
  <c r="D88" i="1"/>
  <c r="D87" i="1"/>
  <c r="D86" i="1"/>
  <c r="D85" i="1"/>
  <c r="D84" i="1"/>
  <c r="D18" i="1"/>
  <c r="D19" i="1"/>
  <c r="D63" i="1" l="1"/>
  <c r="D25" i="1" l="1"/>
  <c r="D26" i="1"/>
  <c r="D27" i="1"/>
  <c r="D28" i="1"/>
  <c r="D29" i="1"/>
  <c r="D30" i="1"/>
  <c r="D31" i="1"/>
  <c r="D32" i="1"/>
  <c r="D33" i="1"/>
  <c r="D34" i="1"/>
  <c r="D57" i="1"/>
  <c r="D58" i="1"/>
  <c r="D59" i="1"/>
  <c r="D61" i="1"/>
  <c r="D62" i="1"/>
  <c r="D64" i="1"/>
  <c r="D65" i="1"/>
  <c r="D66" i="1"/>
  <c r="D70" i="1"/>
  <c r="D71" i="1"/>
  <c r="D103" i="1"/>
  <c r="D104" i="1"/>
  <c r="D105" i="1"/>
  <c r="D106" i="1"/>
  <c r="D107" i="1"/>
  <c r="D108" i="1"/>
  <c r="D109" i="1"/>
  <c r="D110" i="1"/>
  <c r="D111" i="1"/>
  <c r="D112" i="1"/>
  <c r="D121" i="1"/>
  <c r="D172" i="1"/>
  <c r="D173" i="1"/>
  <c r="D174" i="1"/>
  <c r="D175" i="1"/>
  <c r="D176" i="1"/>
  <c r="D177" i="1"/>
  <c r="D178" i="1"/>
  <c r="D179" i="1"/>
  <c r="D180" i="1"/>
  <c r="D224" i="1"/>
  <c r="D226" i="1"/>
  <c r="D228" i="1"/>
  <c r="D256" i="1"/>
  <c r="D257" i="1"/>
  <c r="D258" i="1"/>
  <c r="D260" i="1"/>
  <c r="D261" i="1"/>
  <c r="D262" i="1"/>
  <c r="D263" i="1"/>
  <c r="D303" i="1"/>
  <c r="D304" i="1"/>
  <c r="D305" i="1"/>
  <c r="D355" i="1"/>
  <c r="D356" i="1"/>
  <c r="B302" i="1"/>
  <c r="D302" i="1" s="1"/>
  <c r="B225" i="1"/>
  <c r="D225" i="1" s="1"/>
  <c r="B227" i="1"/>
  <c r="D227" i="1" s="1"/>
  <c r="B223" i="1"/>
  <c r="D186" i="1"/>
  <c r="D185" i="1"/>
  <c r="D184" i="1"/>
  <c r="D123" i="1" l="1"/>
  <c r="D122" i="1"/>
  <c r="D72" i="1"/>
  <c r="D74" i="1"/>
  <c r="D39" i="1"/>
  <c r="D145" i="1" l="1"/>
  <c r="D146" i="1"/>
  <c r="D35" i="1"/>
  <c r="D36" i="1"/>
  <c r="D37" i="1"/>
  <c r="D38" i="1"/>
  <c r="D40" i="1"/>
  <c r="D124" i="1"/>
  <c r="D135" i="1"/>
  <c r="D48" i="1" l="1"/>
  <c r="D102" i="1"/>
  <c r="D101" i="1"/>
  <c r="D100" i="1"/>
  <c r="D99" i="1"/>
  <c r="D97" i="1"/>
  <c r="D96" i="1"/>
  <c r="D94" i="1"/>
  <c r="D93" i="1"/>
  <c r="D92" i="1"/>
  <c r="D142" i="1"/>
  <c r="D141" i="1"/>
  <c r="D41" i="1"/>
  <c r="D24" i="1"/>
  <c r="D56" i="1"/>
  <c r="D55" i="1"/>
  <c r="D54" i="1"/>
  <c r="D53" i="1"/>
  <c r="D52" i="1"/>
  <c r="D81" i="1"/>
  <c r="D82" i="1"/>
  <c r="D83" i="1"/>
  <c r="D95" i="1"/>
  <c r="D98" i="1"/>
  <c r="D183" i="1"/>
  <c r="D182" i="1"/>
  <c r="D181" i="1"/>
  <c r="D171" i="1"/>
  <c r="D170" i="1"/>
  <c r="D169" i="1"/>
  <c r="D168" i="1"/>
  <c r="D167" i="1"/>
  <c r="D166" i="1"/>
  <c r="D165" i="1"/>
  <c r="D164" i="1"/>
  <c r="D163" i="1"/>
  <c r="D162" i="1"/>
  <c r="D358" i="1"/>
  <c r="D357" i="1"/>
  <c r="D354" i="1"/>
  <c r="D353" i="1"/>
  <c r="D346" i="1"/>
  <c r="D345" i="1"/>
  <c r="D344" i="1"/>
  <c r="D343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01" i="1"/>
  <c r="D315" i="1"/>
  <c r="D314" i="1"/>
  <c r="D313" i="1"/>
  <c r="D312" i="1"/>
  <c r="D306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74" i="1"/>
  <c r="D273" i="1"/>
  <c r="D272" i="1"/>
  <c r="D271" i="1"/>
  <c r="D270" i="1"/>
  <c r="D239" i="1"/>
  <c r="D254" i="1"/>
  <c r="D230" i="1"/>
  <c r="D359" i="1" l="1"/>
  <c r="D347" i="1"/>
  <c r="D337" i="1"/>
  <c r="D307" i="1"/>
  <c r="D275" i="1"/>
  <c r="D316" i="1"/>
  <c r="D187" i="1"/>
  <c r="D190" i="1" s="1"/>
  <c r="D191" i="1" s="1"/>
  <c r="D317" i="1"/>
  <c r="D338" i="1"/>
  <c r="D276" i="1"/>
  <c r="D348" i="1"/>
  <c r="D149" i="1"/>
  <c r="D148" i="1"/>
  <c r="D147" i="1"/>
  <c r="D12" i="1"/>
  <c r="D264" i="1"/>
  <c r="D259" i="1"/>
  <c r="D255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8" i="1"/>
  <c r="D220" i="1"/>
  <c r="D219" i="1"/>
  <c r="D229" i="1"/>
  <c r="D223" i="1"/>
  <c r="D222" i="1"/>
  <c r="D221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50" i="1" l="1"/>
  <c r="D265" i="1"/>
  <c r="D231" i="1"/>
  <c r="D362" i="1" s="1"/>
  <c r="D80" i="1"/>
  <c r="D136" i="1" s="1"/>
  <c r="D51" i="1"/>
  <c r="D50" i="1"/>
  <c r="D49" i="1"/>
  <c r="D47" i="1"/>
  <c r="D23" i="1"/>
  <c r="D22" i="1"/>
  <c r="D20" i="1"/>
  <c r="D16" i="1"/>
  <c r="D15" i="1"/>
  <c r="D42" i="1" s="1"/>
  <c r="D75" i="1" l="1"/>
  <c r="D153" i="1" s="1"/>
  <c r="D154" i="1" s="1"/>
  <c r="D3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Blahuta Lukáš Mgr.</author>
  </authors>
  <commentList>
    <comment ref="A8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2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3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89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90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  <comment ref="A91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Blahuta Lukáš Mgr.:</t>
        </r>
        <r>
          <rPr>
            <sz val="9"/>
            <color indexed="81"/>
            <rFont val="Tahoma"/>
            <family val="2"/>
            <charset val="238"/>
          </rPr>
          <t xml:space="preserve">
Pozn.: Zpomalovací prahy musí být dodány v kvalitě pro použití na území ČR.</t>
        </r>
      </text>
    </comment>
  </commentList>
</comments>
</file>

<file path=xl/sharedStrings.xml><?xml version="1.0" encoding="utf-8"?>
<sst xmlns="http://schemas.openxmlformats.org/spreadsheetml/2006/main" count="403" uniqueCount="280">
  <si>
    <t>Položka</t>
  </si>
  <si>
    <t>ks/rok</t>
  </si>
  <si>
    <t>Cena za jednotku bez DPH</t>
  </si>
  <si>
    <t>Celková cena za rok bez DPH</t>
  </si>
  <si>
    <t>(typ FeZn) Kč</t>
  </si>
  <si>
    <t xml:space="preserve">                          Kč</t>
  </si>
  <si>
    <t>CELKEM</t>
  </si>
  <si>
    <t>ks,bm</t>
  </si>
  <si>
    <t>rok</t>
  </si>
  <si>
    <t xml:space="preserve"> Kč</t>
  </si>
  <si>
    <t>m2</t>
  </si>
  <si>
    <t>CENA BEZ DPH</t>
  </si>
  <si>
    <t>barva bílá (m2)</t>
  </si>
  <si>
    <t>barva žlutá (m2)</t>
  </si>
  <si>
    <t>plast bílý (m2)</t>
  </si>
  <si>
    <t>plast barevný (m2)</t>
  </si>
  <si>
    <t>ks</t>
  </si>
  <si>
    <t>ks,km</t>
  </si>
  <si>
    <t>B1</t>
  </si>
  <si>
    <t>ks/m</t>
  </si>
  <si>
    <t>IP 22</t>
  </si>
  <si>
    <t>B 1</t>
  </si>
  <si>
    <t>B 24</t>
  </si>
  <si>
    <t xml:space="preserve"> dopr. zrcadlo kulaté 900</t>
  </si>
  <si>
    <t xml:space="preserve"> dopr.zrc.obdél. 600 x 800</t>
  </si>
  <si>
    <t xml:space="preserve"> trojúhelník 900</t>
  </si>
  <si>
    <t xml:space="preserve"> osmiúhelník 700</t>
  </si>
  <si>
    <t xml:space="preserve"> čtverec 500 x 500</t>
  </si>
  <si>
    <t xml:space="preserve"> obdélník 700 x 500</t>
  </si>
  <si>
    <t xml:space="preserve"> obdélník 1000 x 750</t>
  </si>
  <si>
    <t xml:space="preserve"> obdélník 1500 x 1000</t>
  </si>
  <si>
    <t xml:space="preserve"> obdélník 500 x 150</t>
  </si>
  <si>
    <t xml:space="preserve"> obdélník 500 x 300</t>
  </si>
  <si>
    <t>IP 10 a</t>
  </si>
  <si>
    <t>B 1 + E 3 a</t>
  </si>
  <si>
    <t>Z 2 + VS 1 (5)</t>
  </si>
  <si>
    <t>IP 10 b</t>
  </si>
  <si>
    <t>B 28 + E 8</t>
  </si>
  <si>
    <t>IP 18 b</t>
  </si>
  <si>
    <t>IS 11 a + IS 11 b</t>
  </si>
  <si>
    <t>IP 22 + IS 11 b + IS 11 b</t>
  </si>
  <si>
    <t>IS 11 a + IS 11 b + IS 11 b</t>
  </si>
  <si>
    <t>IS 11 b</t>
  </si>
  <si>
    <t>Akumulátor</t>
  </si>
  <si>
    <t>Box na akumulátor</t>
  </si>
  <si>
    <t>IP 10 + E 3 a + E 7 b</t>
  </si>
  <si>
    <t>IS 11 c</t>
  </si>
  <si>
    <t>C 2 f</t>
  </si>
  <si>
    <t>B 1 + E 13</t>
  </si>
  <si>
    <t>IP 10</t>
  </si>
  <si>
    <t>IS 11 a</t>
  </si>
  <si>
    <t>montáž prahu</t>
  </si>
  <si>
    <t>montáž zrcadla</t>
  </si>
  <si>
    <t>vod.linie u chod.přech.</t>
  </si>
  <si>
    <t xml:space="preserve">Položka </t>
  </si>
  <si>
    <t>B 28</t>
  </si>
  <si>
    <t>IP22 + IS 11 b</t>
  </si>
  <si>
    <t>IS 11 b+ IS 11 b</t>
  </si>
  <si>
    <t>B 30</t>
  </si>
  <si>
    <t>Z 2</t>
  </si>
  <si>
    <t>Celkem</t>
  </si>
  <si>
    <t>IS 11 a (IP 22) + IS 11 c + E 13</t>
  </si>
  <si>
    <t>IS 11 a (IP 22) + E 13</t>
  </si>
  <si>
    <t>IS 11 a (IP 22)</t>
  </si>
  <si>
    <t>IP 10 a + E 30 a</t>
  </si>
  <si>
    <t>C 4 a</t>
  </si>
  <si>
    <t>C 3 + E 13</t>
  </si>
  <si>
    <t>trojúhelník 900</t>
  </si>
  <si>
    <t>kruh 700</t>
  </si>
  <si>
    <t>osmiúhelník 700</t>
  </si>
  <si>
    <t>čtverec 500 x 500</t>
  </si>
  <si>
    <t>obdélník 700 x 500</t>
  </si>
  <si>
    <t>obdélník 1000 x 750</t>
  </si>
  <si>
    <t>obdélník 1500 x 1000</t>
  </si>
  <si>
    <t>obdélník 500 x 150</t>
  </si>
  <si>
    <t>obdélník 500 x 300</t>
  </si>
  <si>
    <t>směrové 700 x 200</t>
  </si>
  <si>
    <t>světlo VS 1</t>
  </si>
  <si>
    <t xml:space="preserve">Nabídková cena bez DPH v Kč za 1 rok plnění – položky kat. C </t>
  </si>
  <si>
    <t>Nabídková cena bez DPH v Kč za 1 rok plnění – položky kat. A</t>
  </si>
  <si>
    <t>Zneplatnění stávajícího DZ</t>
  </si>
  <si>
    <t>Kategorie C.</t>
  </si>
  <si>
    <t>Z2</t>
  </si>
  <si>
    <t>B24 + E13</t>
  </si>
  <si>
    <t>B28 + E13 + E8d</t>
  </si>
  <si>
    <t>IZ8a</t>
  </si>
  <si>
    <t>IZ8b</t>
  </si>
  <si>
    <t>Celkem za 1 den</t>
  </si>
  <si>
    <t>B30</t>
  </si>
  <si>
    <t>B1 + E13</t>
  </si>
  <si>
    <t>Z2 + VS 1 (5)</t>
  </si>
  <si>
    <t>B24a,b + E13</t>
  </si>
  <si>
    <t>C2d,e,f</t>
  </si>
  <si>
    <t>IP22</t>
  </si>
  <si>
    <t>IS11a</t>
  </si>
  <si>
    <t>IP22 + IS11b</t>
  </si>
  <si>
    <t>IS11a + IS11b</t>
  </si>
  <si>
    <t>IS11b</t>
  </si>
  <si>
    <t>IS11b + IS11b</t>
  </si>
  <si>
    <t>B28 + E13 + E8</t>
  </si>
  <si>
    <t xml:space="preserve">B28 + E13 </t>
  </si>
  <si>
    <t xml:space="preserve">CELKEM za 13 dní </t>
  </si>
  <si>
    <t>Sloupek 2m</t>
  </si>
  <si>
    <t>Ohňostroj</t>
  </si>
  <si>
    <t>Rozsvícení Vánočního stromu</t>
  </si>
  <si>
    <t>Road Cirkus</t>
  </si>
  <si>
    <t>Svatováclavské slavnosti piva</t>
  </si>
  <si>
    <t>Pozn.: přehlídka minipivovarů na Zámku Zábřeh v Ostravě, konané v měsíci září</t>
  </si>
  <si>
    <t>Pozn.: moto show konané na ulici Horní, konané v měsíci září</t>
  </si>
  <si>
    <t>CELKEM za 4 dny</t>
  </si>
  <si>
    <t>IP10a</t>
  </si>
  <si>
    <t>C4b</t>
  </si>
  <si>
    <t>Z2 + VS1</t>
  </si>
  <si>
    <t>CELKEM za 11 dnů</t>
  </si>
  <si>
    <t>E13</t>
  </si>
  <si>
    <t xml:space="preserve">Pozn.: Rozsvícení vánočního stromu se historicky realizuje 1. adventní neděli v daném roce, na náměstí SNP </t>
  </si>
  <si>
    <t>Montáž a demontáž DZ (slavnosti piva)</t>
  </si>
  <si>
    <t xml:space="preserve">CELKEM </t>
  </si>
  <si>
    <t>Kategorie B.</t>
  </si>
  <si>
    <t xml:space="preserve">Pozn.: Přechodné dopravní značení pro zajištění označení nebezpečných situací na MK (např. propady UV, výtluky), rajónové čištění, ořezy a kácení stromů, drobné společ. akce.  </t>
  </si>
  <si>
    <t>parkovací doraz, žlutý</t>
  </si>
  <si>
    <t xml:space="preserve"> dopr.zrc.obdél. 800x1000</t>
  </si>
  <si>
    <t>demontáž zrcadla</t>
  </si>
  <si>
    <t>objímka na sloup VO</t>
  </si>
  <si>
    <t>uchycení na sloup VO</t>
  </si>
  <si>
    <t>demontáž prahu</t>
  </si>
  <si>
    <t>demontáž polštáře</t>
  </si>
  <si>
    <t>montáž polštáře</t>
  </si>
  <si>
    <t>kotevní materiál polštáře</t>
  </si>
  <si>
    <t>demontáž dorazu</t>
  </si>
  <si>
    <t>montáž dorazu</t>
  </si>
  <si>
    <t>kotevní materiál dorazu</t>
  </si>
  <si>
    <t>DOPRAVNÍ  ZNAČKY</t>
  </si>
  <si>
    <t>Kategorie A.</t>
  </si>
  <si>
    <t>Nové dopravní značky (materiál)</t>
  </si>
  <si>
    <t>Ostatní materiál</t>
  </si>
  <si>
    <t>Vodorovné dopravní značení - montáž, dodávka, předznačení</t>
  </si>
  <si>
    <t>Nabídková cena bez DPH v Kč za 1 rok plnění – položky kat. B</t>
  </si>
  <si>
    <t>Montážní práce a materiál</t>
  </si>
  <si>
    <t xml:space="preserve">ZAPŮJČENÍ PŘECHODNÉHO DOPRAVNÍHO ZNAČENÍ vč. všech příslušenství </t>
  </si>
  <si>
    <t xml:space="preserve">ZAPŮJČENÍ PŘECHODNÉHO DOPRAVNÍHO ZNAČENÍ vč. všech příslušenství na společenské akce pořádané městským obvodem </t>
  </si>
  <si>
    <t>směrové 700 x 200 (+ šipka)</t>
  </si>
  <si>
    <t>směrové 1100 x 330 (+ šipka)</t>
  </si>
  <si>
    <t>směrové 1100 x 500 (+ šipka)</t>
  </si>
  <si>
    <t>směrové 1300 x 330 (+ šipka)</t>
  </si>
  <si>
    <t>směrové 1300 x 500 (+ šipka)</t>
  </si>
  <si>
    <t xml:space="preserve"> obdélník 800 x 300</t>
  </si>
  <si>
    <t>obdélník 1000 x 500</t>
  </si>
  <si>
    <t xml:space="preserve"> dopr. zrcadlo kulaté 600</t>
  </si>
  <si>
    <t xml:space="preserve"> dopr. zrcadlo kulaté 750</t>
  </si>
  <si>
    <t xml:space="preserve"> dopr.zrc.obdél. 400 x 600</t>
  </si>
  <si>
    <t>Montáž Z11 betonáží</t>
  </si>
  <si>
    <t>Směrový sloupek 1200mm Z11a,b - bílý</t>
  </si>
  <si>
    <t>Směrový sloupek 1200mm Z11c,d - červený</t>
  </si>
  <si>
    <t>Směrový sloupek 1200mm Z11e,f - modrý</t>
  </si>
  <si>
    <t>Směrový sloupek 1200mm Z11g - červený</t>
  </si>
  <si>
    <t>Z 4</t>
  </si>
  <si>
    <t>Sloupek 2m, ČB polep</t>
  </si>
  <si>
    <t>Sloupek 1m, ČB polep</t>
  </si>
  <si>
    <t>Podstavec 28kg</t>
  </si>
  <si>
    <t>Podstavec 18kg</t>
  </si>
  <si>
    <t>montáž+demontáž Z4</t>
  </si>
  <si>
    <t>montáž+demontáž DZ nad 1m2</t>
  </si>
  <si>
    <t>Jednorázová úprava textu v IP22</t>
  </si>
  <si>
    <t>Jednorázová úprava textu v E13</t>
  </si>
  <si>
    <t>Montáž a demontáž Z4</t>
  </si>
  <si>
    <t>Montáž + demontáž Z4</t>
  </si>
  <si>
    <t>Podstavec 28 kg</t>
  </si>
  <si>
    <t>Podstavec 18 kg</t>
  </si>
  <si>
    <t>Zneplatnění DZ</t>
  </si>
  <si>
    <t>Demontáž zahrazovacího sloupku</t>
  </si>
  <si>
    <t>Zpětná montáž zahrazovacího sloupku</t>
  </si>
  <si>
    <t xml:space="preserve">Z 4 + VS 1 </t>
  </si>
  <si>
    <t xml:space="preserve">Z  4 </t>
  </si>
  <si>
    <t>Z4b</t>
  </si>
  <si>
    <t>Z4 + VS1</t>
  </si>
  <si>
    <t>montáž+demontáž DZ, Z2, VS1</t>
  </si>
  <si>
    <t>zahrazovací sloupek FeZn 60mm, délka 1,5m, červenobílý reflexní polep (7 letá fólie) v délce 1m, vč. víčka</t>
  </si>
  <si>
    <t>Provedení prolisovaná s dvojitým ohybem, retroreflexní folie třída 1, životnost 7 let</t>
  </si>
  <si>
    <t xml:space="preserve">Nabídková cena bez DPH v Kč za 3 roky plnění – položky kat. C </t>
  </si>
  <si>
    <t>Nabídková cena bez DPH v Kč za 3 roky plnění – položky kat. B</t>
  </si>
  <si>
    <t>Nabídková cena bez DPH v Kč za 3 roky plnění – položky kat. A</t>
  </si>
  <si>
    <t xml:space="preserve"> směrové 1000 x 200 - jednostranné</t>
  </si>
  <si>
    <t xml:space="preserve"> směrové 1000 x 200 - oboustranné</t>
  </si>
  <si>
    <t xml:space="preserve"> směrové 550 x 200 (+ šipka)</t>
  </si>
  <si>
    <t>čtverec 500 x 500 (fol.tř.3) zvýrazněný fluroescenčním rámem 750 x 750</t>
  </si>
  <si>
    <t>odstranění vdz - broušením</t>
  </si>
  <si>
    <t>odstranění vdz - začerněním</t>
  </si>
  <si>
    <t>zpomal. práh -konc.díl  210x420x50mm</t>
  </si>
  <si>
    <t>zpomal. práh-konc.díl, žlutý 210x420x50mm</t>
  </si>
  <si>
    <t>zpomal. práh-střední díl 500x420x50mm</t>
  </si>
  <si>
    <t>zpomal. práh-střední díl, žlutý 500x420x50mm</t>
  </si>
  <si>
    <t>kotevní materiál pro zpomal.práh</t>
  </si>
  <si>
    <t>zpomal. polštář-malý, žlutý 420x50mm</t>
  </si>
  <si>
    <t>Montáž a demontáž DZ, Z2, VS1 (vč. úpravy textu)</t>
  </si>
  <si>
    <t>Montáž a demontáž DZ nad 1m2 (vč.úpravy textu)</t>
  </si>
  <si>
    <t xml:space="preserve">CELKEM za 10 dní </t>
  </si>
  <si>
    <r>
      <t xml:space="preserve">Doba trvání akce – 10 dnů v roce (pro vánoční strom); </t>
    </r>
    <r>
      <rPr>
        <sz val="11"/>
        <rFont val="Calibri"/>
        <family val="2"/>
        <charset val="238"/>
        <scheme val="minor"/>
      </rPr>
      <t>pozn. montáže zahrnuty v předchozí tabulce</t>
    </r>
  </si>
  <si>
    <r>
      <t xml:space="preserve">Doba trvání akce – 13 dnů v roce (Road Cirkus); </t>
    </r>
    <r>
      <rPr>
        <sz val="11"/>
        <rFont val="Calibri"/>
        <family val="2"/>
        <charset val="238"/>
        <scheme val="minor"/>
      </rPr>
      <t>pozn. montáže zahrnuty v předchozí tabulce</t>
    </r>
  </si>
  <si>
    <t>DOPRAVNÍHO  ZNAČENÍ</t>
  </si>
  <si>
    <t>Statutární město Ostrava - městský obvod Ostrava - Jih</t>
  </si>
  <si>
    <t>Kč</t>
  </si>
  <si>
    <t>zahrazující červeno-bílá páska - vč. zahrazení (m)</t>
  </si>
  <si>
    <t xml:space="preserve">Doba trvání pronájmu na 1 den v roce (označení havarijní situace na komunikaci) </t>
  </si>
  <si>
    <t>Doba trvání akce – 1 den v roce (pro ohňostroj)</t>
  </si>
  <si>
    <t>Doba trvání akce – 1 den v roce (pro vánoční strom)</t>
  </si>
  <si>
    <t>Doba trvání akce – 1 den v roce (Road Cirkus)</t>
  </si>
  <si>
    <t>Doba trvání akce – 4 dny v roce (slavnosti piva)</t>
  </si>
  <si>
    <t>Doba trvání akce – 11 dnů v roce (slavnosti piva)</t>
  </si>
  <si>
    <t>montáž Al patky - vč.výkopu a betonáže (ks)</t>
  </si>
  <si>
    <r>
      <t xml:space="preserve">Pozn.: Konání ohňostroje se historicky realizuje </t>
    </r>
    <r>
      <rPr>
        <b/>
        <sz val="11"/>
        <color theme="1"/>
        <rFont val="Calibri"/>
        <family val="2"/>
        <charset val="238"/>
        <scheme val="minor"/>
      </rPr>
      <t>1. den v Novém roce, v 18:00 hod,</t>
    </r>
    <r>
      <rPr>
        <sz val="11"/>
        <color theme="1"/>
        <rFont val="Calibri"/>
        <family val="2"/>
        <charset val="238"/>
        <scheme val="minor"/>
      </rPr>
      <t xml:space="preserve"> na kruh. objezdu v Hrabůvce; dopravní značení se musí dopředu rozmístit a cca 2 hod před zahájením ohňostroje se DZ ustaví a po ukončení ohňostroje se DZ zruší (např. položí na zem, odveze se).</t>
    </r>
  </si>
  <si>
    <t>čtverec 500 x 500 (fol.tř.3) zvýrazněný fluorescenčním rámem 750 x 750</t>
  </si>
  <si>
    <t>trojúhelník 900 (fol.tř.3) zvýrazněný fluorescenčním rámem 1000 x 1000</t>
  </si>
  <si>
    <t>kruh 700 (fol.tř.3) zvýrazněný fluorescenčním rámem 1000 x 1000</t>
  </si>
  <si>
    <t>P4 900 (fol.tř.3) zvýrazněná fluorescenčním rámem 1250</t>
  </si>
  <si>
    <t>P6 700 (fol.tř.3) zvýrazněná fluorescenčním rámem 900</t>
  </si>
  <si>
    <t>demontáž sloupku z patky (ks)</t>
  </si>
  <si>
    <t>montáž sloupku do patky (ks)</t>
  </si>
  <si>
    <t>montáž sloupku - vč. výkopu a betonáže (ks)</t>
  </si>
  <si>
    <t>demontáž sloupku (ks)</t>
  </si>
  <si>
    <t>montáž DZ do 1 m2 (ks)</t>
  </si>
  <si>
    <t>rovnání sloupku (ks)</t>
  </si>
  <si>
    <t>rovnání DZ (ks)</t>
  </si>
  <si>
    <t>demontáž Al patky (ks)</t>
  </si>
  <si>
    <r>
      <t>kotevní šroub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Al patku - délka min. 330mm - vč. spoj. mat. (ks)</t>
    </r>
  </si>
  <si>
    <t>montáž DZ nad 1 m2 (ks)</t>
  </si>
  <si>
    <t>sloupek FeZn 60mm, délka 2,0m - 2,9m (ks)</t>
  </si>
  <si>
    <t>sloupek FeZn 60mm, délka 3,0m - 3,4m (ks)</t>
  </si>
  <si>
    <t>sloupek FeZn 60mm, délka 3,5m - 3,9m (ks)</t>
  </si>
  <si>
    <t>sloupek FeZn 60mm, délka 4m - 4,8m (ks)</t>
  </si>
  <si>
    <t xml:space="preserve"> víčko na sloupek (ks)</t>
  </si>
  <si>
    <t>patka Al 4 bodová (ks)</t>
  </si>
  <si>
    <t>patka Al 3 bodová (ks)</t>
  </si>
  <si>
    <t>montáž zahrazovacího sloupku - vč. výkopu a betonáže (ks)</t>
  </si>
  <si>
    <t xml:space="preserve">Sloupek 1m, ČB polep </t>
  </si>
  <si>
    <t xml:space="preserve"> čtverec 1000 x 1000</t>
  </si>
  <si>
    <t xml:space="preserve"> čtverec 750 x 750</t>
  </si>
  <si>
    <t>zpomal. práh -konc.díl  210x420x30mm</t>
  </si>
  <si>
    <t>zpomal. práh-konc.díl, žlutý 210x420x30mm</t>
  </si>
  <si>
    <t>zpomal. práh-střední díl 500x420x30mm</t>
  </si>
  <si>
    <t>zpomal. práh-střední díl, žlutý 500x420x30mm</t>
  </si>
  <si>
    <t>zpomal. práh -konc.díl  210x420x60mm</t>
  </si>
  <si>
    <t>zpomal. práh-konc.díl, žlutý 210x420x60mm</t>
  </si>
  <si>
    <t>zpomal. práh-střední díl 500x420x60mm</t>
  </si>
  <si>
    <t>zpomal. práh-střední díl, žlutý 500x420x60mm</t>
  </si>
  <si>
    <t>Baliseta Z11h</t>
  </si>
  <si>
    <t>montáž Balisety vč. kotvy</t>
  </si>
  <si>
    <t>demontáž Balisety</t>
  </si>
  <si>
    <t xml:space="preserve">Betonová zábrana (citybloc); 44 x 50 x 200 cm </t>
  </si>
  <si>
    <t>umístění Betonové zábrany</t>
  </si>
  <si>
    <t>odvoz Betonové zábrany (areál tech. služeb)</t>
  </si>
  <si>
    <t xml:space="preserve">Příloha č. 1 smlouvy </t>
  </si>
  <si>
    <t xml:space="preserve"> trojúhelník 700</t>
  </si>
  <si>
    <t xml:space="preserve"> kruh 500</t>
  </si>
  <si>
    <t xml:space="preserve"> kruh 700   </t>
  </si>
  <si>
    <t xml:space="preserve"> čtverec 400 x 400</t>
  </si>
  <si>
    <t xml:space="preserve"> obdélník 560 x 400</t>
  </si>
  <si>
    <t>demontáž DZ nad 1 m2 (ks)</t>
  </si>
  <si>
    <t>demontáž DZ do 1 m2 (ks)</t>
  </si>
  <si>
    <t xml:space="preserve"> objímka FeZn 60mm vč. spoj. mat. (ks)</t>
  </si>
  <si>
    <t xml:space="preserve"> objímka FeZn 70mm vč. spoj. mat. (ks)</t>
  </si>
  <si>
    <t xml:space="preserve"> objímka FeZn 60mm vč. spoj. mat.; pro uchycení DZ naproti sobě (ks)</t>
  </si>
  <si>
    <t xml:space="preserve"> objímka FeZn 30 - 50mm vč. spoj. mat. pro variabilní uchycení DZ (ks)</t>
  </si>
  <si>
    <t>dopr. kužel, černá základna, reflex., výš. 500 mm</t>
  </si>
  <si>
    <t>dopr. kužel, černá základna, reflex., výš. 300 mm</t>
  </si>
  <si>
    <t>dopr. kužel, černá základna, reflex., výš. 750 mm</t>
  </si>
  <si>
    <t>dopr. zařízení Z4, plastová, oboustranná</t>
  </si>
  <si>
    <t>dopr. zařízení Z5, plastová, oboustranná</t>
  </si>
  <si>
    <t>samostaný podstavec k DZ Z5</t>
  </si>
  <si>
    <t>Jekl FeZn dl. 1,5 m, reflexní polep</t>
  </si>
  <si>
    <t>Jekl FeZn dl. 2,0 m, reflexní polep</t>
  </si>
  <si>
    <t>montáž oranž. plast. flexi sloupku</t>
  </si>
  <si>
    <t>barva modrá (m2)</t>
  </si>
  <si>
    <t>barva červená (m2)</t>
  </si>
  <si>
    <r>
      <t xml:space="preserve">zámečnické práce - úprava sloupku FeZn 60mm do oblouku 90° včetně přípravy pro uchycení DZ; </t>
    </r>
    <r>
      <rPr>
        <sz val="11"/>
        <color theme="1"/>
        <rFont val="Calibri"/>
        <family val="2"/>
        <charset val="238"/>
        <scheme val="minor"/>
      </rPr>
      <t>vč. spoj. mat.  (ks)</t>
    </r>
  </si>
  <si>
    <t>mobilní plastový podstavec pro DZ, 28 kg</t>
  </si>
  <si>
    <t>mobilní plastový podstavec pro DZ, 18 kg</t>
  </si>
  <si>
    <t>oranžový plast. flexi sloupek Ø80 x 750mm, 3x reflexní pruh RA2</t>
  </si>
  <si>
    <t>VZ 19.26</t>
  </si>
  <si>
    <t>PŘIBLIŽNÝ  ROZSAH  PRACÍ  NA ÚDRŽBĚ  A  REALIZACI NOVÉHO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</si>
</sst>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2" xfId="0" applyBorder="1"/>
    <xf numFmtId="0" fontId="0" fillId="0" borderId="12" xfId="0" applyBorder="1"/>
    <xf numFmtId="0" fontId="1" fillId="0" borderId="14" xfId="0" applyFont="1" applyBorder="1"/>
    <xf numFmtId="0" fontId="1" fillId="0" borderId="0" xfId="0" applyFont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1" fillId="0" borderId="0" xfId="0" applyFont="1"/>
    <xf numFmtId="0" fontId="1" fillId="0" borderId="15" xfId="0" applyFont="1" applyBorder="1" applyAlignment="1">
      <alignment horizontal="center" vertical="center"/>
    </xf>
    <xf numFmtId="0" fontId="0" fillId="2" borderId="17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"/>
    </xf>
    <xf numFmtId="0" fontId="0" fillId="0" borderId="12" xfId="0" applyBorder="1" applyAlignment="1">
      <alignment vertical="top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13" xfId="0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4" fontId="1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0" fillId="0" borderId="18" xfId="0" applyBorder="1"/>
    <xf numFmtId="0" fontId="4" fillId="0" borderId="12" xfId="0" applyFont="1" applyBorder="1" applyAlignment="1">
      <alignment vertical="top" wrapText="1"/>
    </xf>
    <xf numFmtId="0" fontId="0" fillId="0" borderId="28" xfId="0" applyBorder="1"/>
    <xf numFmtId="0" fontId="0" fillId="0" borderId="12" xfId="0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3" fillId="4" borderId="12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4" fontId="1" fillId="0" borderId="15" xfId="0" applyNumberFormat="1" applyFont="1" applyBorder="1" applyAlignment="1">
      <alignment horizontal="center" vertical="center"/>
    </xf>
    <xf numFmtId="4" fontId="1" fillId="5" borderId="1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0" xfId="0" applyFont="1"/>
    <xf numFmtId="0" fontId="0" fillId="0" borderId="28" xfId="0" applyBorder="1" applyAlignment="1">
      <alignment wrapText="1"/>
    </xf>
    <xf numFmtId="0" fontId="6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5" fillId="0" borderId="30" xfId="0" applyNumberFormat="1" applyFont="1" applyBorder="1"/>
    <xf numFmtId="4" fontId="1" fillId="0" borderId="0" xfId="0" applyNumberFormat="1" applyFont="1" applyAlignment="1">
      <alignment horizontal="center" vertical="center"/>
    </xf>
    <xf numFmtId="0" fontId="4" fillId="0" borderId="13" xfId="0" applyFont="1" applyBorder="1"/>
    <xf numFmtId="0" fontId="4" fillId="0" borderId="28" xfId="0" applyFont="1" applyBorder="1"/>
    <xf numFmtId="0" fontId="4" fillId="0" borderId="3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3" borderId="20" xfId="0" applyFont="1" applyFill="1" applyBorder="1" applyAlignment="1">
      <alignment horizontal="center"/>
    </xf>
    <xf numFmtId="0" fontId="4" fillId="3" borderId="20" xfId="0" applyFont="1" applyFill="1" applyBorder="1"/>
    <xf numFmtId="0" fontId="4" fillId="3" borderId="13" xfId="0" applyFont="1" applyFill="1" applyBorder="1" applyAlignment="1">
      <alignment horizontal="center"/>
    </xf>
    <xf numFmtId="0" fontId="7" fillId="0" borderId="14" xfId="0" applyFont="1" applyBorder="1"/>
    <xf numFmtId="0" fontId="4" fillId="0" borderId="12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" fontId="0" fillId="0" borderId="15" xfId="0" applyNumberFormat="1" applyBorder="1" applyAlignment="1">
      <alignment vertical="center"/>
    </xf>
    <xf numFmtId="4" fontId="0" fillId="0" borderId="22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vertical="center"/>
    </xf>
    <xf numFmtId="4" fontId="7" fillId="5" borderId="16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4" fillId="0" borderId="20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7" borderId="17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4" fontId="4" fillId="0" borderId="20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2" xfId="0" applyNumberFormat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 applyProtection="1">
      <alignment horizontal="center" vertical="center"/>
      <protection locked="0"/>
    </xf>
    <xf numFmtId="4" fontId="4" fillId="0" borderId="31" xfId="0" applyNumberFormat="1" applyFont="1" applyBorder="1" applyAlignment="1" applyProtection="1">
      <alignment horizontal="center" vertical="center"/>
      <protection locked="0"/>
    </xf>
    <xf numFmtId="4" fontId="0" fillId="0" borderId="19" xfId="0" applyNumberFormat="1" applyBorder="1" applyAlignment="1" applyProtection="1">
      <alignment horizontal="center" vertical="center"/>
      <protection locked="0"/>
    </xf>
    <xf numFmtId="4" fontId="4" fillId="0" borderId="23" xfId="0" applyNumberFormat="1" applyFont="1" applyBorder="1" applyAlignment="1" applyProtection="1">
      <alignment horizontal="center" vertical="center"/>
      <protection locked="0"/>
    </xf>
    <xf numFmtId="4" fontId="4" fillId="0" borderId="27" xfId="0" applyNumberFormat="1" applyFont="1" applyBorder="1" applyAlignment="1" applyProtection="1">
      <alignment horizontal="center" vertical="center"/>
    </xf>
    <xf numFmtId="4" fontId="0" fillId="0" borderId="27" xfId="0" applyNumberFormat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6"/>
  <sheetViews>
    <sheetView tabSelected="1" zoomScaleNormal="100" workbookViewId="0">
      <selection activeCell="H224" sqref="H224"/>
    </sheetView>
  </sheetViews>
  <sheetFormatPr defaultRowHeight="15" x14ac:dyDescent="0.25"/>
  <cols>
    <col min="1" max="1" width="42.5703125" customWidth="1"/>
    <col min="2" max="2" width="15.42578125" customWidth="1"/>
    <col min="3" max="3" width="22.7109375" customWidth="1"/>
    <col min="4" max="4" width="25.140625" customWidth="1"/>
  </cols>
  <sheetData>
    <row r="1" spans="1:4" x14ac:dyDescent="0.25">
      <c r="D1" s="87" t="s">
        <v>278</v>
      </c>
    </row>
    <row r="2" spans="1:4" ht="15" customHeight="1" x14ac:dyDescent="0.25">
      <c r="B2" s="118" t="s">
        <v>251</v>
      </c>
      <c r="C2" s="118"/>
      <c r="D2" s="118"/>
    </row>
    <row r="3" spans="1:4" ht="15.75" thickBot="1" x14ac:dyDescent="0.3"/>
    <row r="4" spans="1:4" ht="27" customHeight="1" thickTop="1" x14ac:dyDescent="0.25">
      <c r="A4" s="124" t="s">
        <v>279</v>
      </c>
      <c r="B4" s="125"/>
      <c r="C4" s="125"/>
      <c r="D4" s="126"/>
    </row>
    <row r="5" spans="1:4" ht="19.5" customHeight="1" x14ac:dyDescent="0.25">
      <c r="A5" s="127" t="s">
        <v>199</v>
      </c>
      <c r="B5" s="128"/>
      <c r="C5" s="128"/>
      <c r="D5" s="129"/>
    </row>
    <row r="6" spans="1:4" ht="27" customHeight="1" thickBot="1" x14ac:dyDescent="0.3">
      <c r="A6" s="130" t="s">
        <v>200</v>
      </c>
      <c r="B6" s="131"/>
      <c r="C6" s="131"/>
      <c r="D6" s="132"/>
    </row>
    <row r="7" spans="1:4" ht="39.950000000000003" customHeight="1" thickTop="1" thickBot="1" x14ac:dyDescent="0.3">
      <c r="A7" s="61" t="s">
        <v>133</v>
      </c>
      <c r="B7" s="133" t="s">
        <v>132</v>
      </c>
      <c r="C7" s="134"/>
      <c r="D7" s="135"/>
    </row>
    <row r="8" spans="1:4" ht="24.95" customHeight="1" thickTop="1" x14ac:dyDescent="0.25">
      <c r="A8" s="106" t="s">
        <v>134</v>
      </c>
      <c r="B8" s="107"/>
      <c r="C8" s="107"/>
      <c r="D8" s="108"/>
    </row>
    <row r="9" spans="1:4" ht="24.95" customHeight="1" x14ac:dyDescent="0.25">
      <c r="A9" s="136" t="s">
        <v>178</v>
      </c>
      <c r="B9" s="137"/>
      <c r="C9" s="137"/>
      <c r="D9" s="138"/>
    </row>
    <row r="10" spans="1:4" ht="22.5" customHeight="1" x14ac:dyDescent="0.25">
      <c r="A10" s="11" t="s">
        <v>0</v>
      </c>
      <c r="B10" s="11" t="s">
        <v>1</v>
      </c>
      <c r="C10" s="10" t="s">
        <v>2</v>
      </c>
      <c r="D10" s="10" t="s">
        <v>3</v>
      </c>
    </row>
    <row r="11" spans="1:4" x14ac:dyDescent="0.25">
      <c r="A11" s="5"/>
      <c r="B11" s="5"/>
      <c r="C11" s="6" t="s">
        <v>4</v>
      </c>
      <c r="D11" s="60" t="s">
        <v>201</v>
      </c>
    </row>
    <row r="12" spans="1:4" x14ac:dyDescent="0.25">
      <c r="A12" s="44" t="s">
        <v>25</v>
      </c>
      <c r="B12" s="47">
        <v>40</v>
      </c>
      <c r="C12" s="139"/>
      <c r="D12" s="24">
        <f>B12*C12</f>
        <v>0</v>
      </c>
    </row>
    <row r="13" spans="1:4" x14ac:dyDescent="0.25">
      <c r="A13" s="44" t="s">
        <v>252</v>
      </c>
      <c r="B13" s="47">
        <v>25</v>
      </c>
      <c r="C13" s="139"/>
      <c r="D13" s="24">
        <f t="shared" ref="D13:D14" si="0">B13*C13</f>
        <v>0</v>
      </c>
    </row>
    <row r="14" spans="1:4" x14ac:dyDescent="0.25">
      <c r="A14" s="44" t="s">
        <v>254</v>
      </c>
      <c r="B14" s="47">
        <v>40</v>
      </c>
      <c r="C14" s="139"/>
      <c r="D14" s="24">
        <f t="shared" si="0"/>
        <v>0</v>
      </c>
    </row>
    <row r="15" spans="1:4" x14ac:dyDescent="0.25">
      <c r="A15" s="44" t="s">
        <v>253</v>
      </c>
      <c r="B15" s="47">
        <v>25</v>
      </c>
      <c r="C15" s="139"/>
      <c r="D15" s="24">
        <f t="shared" ref="D15:D40" si="1">B15*C15</f>
        <v>0</v>
      </c>
    </row>
    <row r="16" spans="1:4" x14ac:dyDescent="0.25">
      <c r="A16" s="44" t="s">
        <v>27</v>
      </c>
      <c r="B16" s="47">
        <v>25</v>
      </c>
      <c r="C16" s="139"/>
      <c r="D16" s="24">
        <f t="shared" si="1"/>
        <v>0</v>
      </c>
    </row>
    <row r="17" spans="1:4" x14ac:dyDescent="0.25">
      <c r="A17" s="44" t="s">
        <v>255</v>
      </c>
      <c r="B17" s="47">
        <v>15</v>
      </c>
      <c r="C17" s="139"/>
      <c r="D17" s="24">
        <f t="shared" si="1"/>
        <v>0</v>
      </c>
    </row>
    <row r="18" spans="1:4" x14ac:dyDescent="0.25">
      <c r="A18" s="44" t="s">
        <v>236</v>
      </c>
      <c r="B18" s="47">
        <v>25</v>
      </c>
      <c r="C18" s="139"/>
      <c r="D18" s="24">
        <f t="shared" si="1"/>
        <v>0</v>
      </c>
    </row>
    <row r="19" spans="1:4" x14ac:dyDescent="0.25">
      <c r="A19" s="44" t="s">
        <v>235</v>
      </c>
      <c r="B19" s="47">
        <v>25</v>
      </c>
      <c r="C19" s="139"/>
      <c r="D19" s="24">
        <f t="shared" si="1"/>
        <v>0</v>
      </c>
    </row>
    <row r="20" spans="1:4" x14ac:dyDescent="0.25">
      <c r="A20" s="44" t="s">
        <v>28</v>
      </c>
      <c r="B20" s="47">
        <v>25</v>
      </c>
      <c r="C20" s="139"/>
      <c r="D20" s="24">
        <f t="shared" si="1"/>
        <v>0</v>
      </c>
    </row>
    <row r="21" spans="1:4" x14ac:dyDescent="0.25">
      <c r="A21" s="44" t="s">
        <v>256</v>
      </c>
      <c r="B21" s="47">
        <v>15</v>
      </c>
      <c r="C21" s="139"/>
      <c r="D21" s="24">
        <f t="shared" si="1"/>
        <v>0</v>
      </c>
    </row>
    <row r="22" spans="1:4" x14ac:dyDescent="0.25">
      <c r="A22" s="44" t="s">
        <v>31</v>
      </c>
      <c r="B22" s="47">
        <v>25</v>
      </c>
      <c r="C22" s="139"/>
      <c r="D22" s="24">
        <f t="shared" si="1"/>
        <v>0</v>
      </c>
    </row>
    <row r="23" spans="1:4" x14ac:dyDescent="0.25">
      <c r="A23" s="44" t="s">
        <v>32</v>
      </c>
      <c r="B23" s="47">
        <v>25</v>
      </c>
      <c r="C23" s="139"/>
      <c r="D23" s="24">
        <f t="shared" si="1"/>
        <v>0</v>
      </c>
    </row>
    <row r="24" spans="1:4" x14ac:dyDescent="0.25">
      <c r="A24" s="44" t="s">
        <v>26</v>
      </c>
      <c r="B24" s="47">
        <v>25</v>
      </c>
      <c r="C24" s="139"/>
      <c r="D24" s="24">
        <f t="shared" si="1"/>
        <v>0</v>
      </c>
    </row>
    <row r="25" spans="1:4" x14ac:dyDescent="0.25">
      <c r="A25" s="44" t="s">
        <v>29</v>
      </c>
      <c r="B25" s="47">
        <v>25</v>
      </c>
      <c r="C25" s="139"/>
      <c r="D25" s="24">
        <f t="shared" si="1"/>
        <v>0</v>
      </c>
    </row>
    <row r="26" spans="1:4" x14ac:dyDescent="0.25">
      <c r="A26" s="44" t="s">
        <v>30</v>
      </c>
      <c r="B26" s="47">
        <v>25</v>
      </c>
      <c r="C26" s="139"/>
      <c r="D26" s="24">
        <f t="shared" si="1"/>
        <v>0</v>
      </c>
    </row>
    <row r="27" spans="1:4" x14ac:dyDescent="0.25">
      <c r="A27" s="44" t="s">
        <v>146</v>
      </c>
      <c r="B27" s="47">
        <v>30</v>
      </c>
      <c r="C27" s="139"/>
      <c r="D27" s="24">
        <f t="shared" si="1"/>
        <v>0</v>
      </c>
    </row>
    <row r="28" spans="1:4" x14ac:dyDescent="0.25">
      <c r="A28" s="44" t="s">
        <v>147</v>
      </c>
      <c r="B28" s="47">
        <v>30</v>
      </c>
      <c r="C28" s="139"/>
      <c r="D28" s="24">
        <f t="shared" si="1"/>
        <v>0</v>
      </c>
    </row>
    <row r="29" spans="1:4" ht="15" customHeight="1" x14ac:dyDescent="0.25">
      <c r="A29" s="45" t="s">
        <v>182</v>
      </c>
      <c r="B29" s="47">
        <v>25</v>
      </c>
      <c r="C29" s="139"/>
      <c r="D29" s="24">
        <f t="shared" si="1"/>
        <v>0</v>
      </c>
    </row>
    <row r="30" spans="1:4" ht="15" customHeight="1" x14ac:dyDescent="0.25">
      <c r="A30" s="45" t="s">
        <v>183</v>
      </c>
      <c r="B30" s="47">
        <v>20</v>
      </c>
      <c r="C30" s="139"/>
      <c r="D30" s="24">
        <f t="shared" si="1"/>
        <v>0</v>
      </c>
    </row>
    <row r="31" spans="1:4" x14ac:dyDescent="0.25">
      <c r="A31" s="45" t="s">
        <v>184</v>
      </c>
      <c r="B31" s="47">
        <v>35</v>
      </c>
      <c r="C31" s="139"/>
      <c r="D31" s="24">
        <f t="shared" si="1"/>
        <v>0</v>
      </c>
    </row>
    <row r="32" spans="1:4" x14ac:dyDescent="0.25">
      <c r="A32" s="45" t="s">
        <v>141</v>
      </c>
      <c r="B32" s="47">
        <v>10</v>
      </c>
      <c r="C32" s="139"/>
      <c r="D32" s="24">
        <f t="shared" si="1"/>
        <v>0</v>
      </c>
    </row>
    <row r="33" spans="1:4" x14ac:dyDescent="0.25">
      <c r="A33" s="45" t="s">
        <v>142</v>
      </c>
      <c r="B33" s="47">
        <v>35</v>
      </c>
      <c r="C33" s="139"/>
      <c r="D33" s="24">
        <f t="shared" si="1"/>
        <v>0</v>
      </c>
    </row>
    <row r="34" spans="1:4" x14ac:dyDescent="0.25">
      <c r="A34" s="45" t="s">
        <v>143</v>
      </c>
      <c r="B34" s="47">
        <v>20</v>
      </c>
      <c r="C34" s="139"/>
      <c r="D34" s="24">
        <f t="shared" si="1"/>
        <v>0</v>
      </c>
    </row>
    <row r="35" spans="1:4" x14ac:dyDescent="0.25">
      <c r="A35" s="45" t="s">
        <v>144</v>
      </c>
      <c r="B35" s="47">
        <v>10</v>
      </c>
      <c r="C35" s="139"/>
      <c r="D35" s="24">
        <f t="shared" si="1"/>
        <v>0</v>
      </c>
    </row>
    <row r="36" spans="1:4" x14ac:dyDescent="0.25">
      <c r="A36" s="45" t="s">
        <v>145</v>
      </c>
      <c r="B36" s="47">
        <v>35</v>
      </c>
      <c r="C36" s="139"/>
      <c r="D36" s="24">
        <f t="shared" si="1"/>
        <v>0</v>
      </c>
    </row>
    <row r="37" spans="1:4" ht="30" customHeight="1" x14ac:dyDescent="0.25">
      <c r="A37" s="46" t="s">
        <v>211</v>
      </c>
      <c r="B37" s="47">
        <v>10</v>
      </c>
      <c r="C37" s="139"/>
      <c r="D37" s="24">
        <f t="shared" si="1"/>
        <v>0</v>
      </c>
    </row>
    <row r="38" spans="1:4" ht="30" customHeight="1" x14ac:dyDescent="0.25">
      <c r="A38" s="46" t="s">
        <v>212</v>
      </c>
      <c r="B38" s="47">
        <v>25</v>
      </c>
      <c r="C38" s="139"/>
      <c r="D38" s="24">
        <f t="shared" si="1"/>
        <v>0</v>
      </c>
    </row>
    <row r="39" spans="1:4" ht="30" customHeight="1" x14ac:dyDescent="0.25">
      <c r="A39" s="46" t="s">
        <v>213</v>
      </c>
      <c r="B39" s="47">
        <v>25</v>
      </c>
      <c r="C39" s="139"/>
      <c r="D39" s="24">
        <f t="shared" si="1"/>
        <v>0</v>
      </c>
    </row>
    <row r="40" spans="1:4" ht="30" customHeight="1" x14ac:dyDescent="0.25">
      <c r="A40" s="46" t="s">
        <v>214</v>
      </c>
      <c r="B40" s="47">
        <v>10</v>
      </c>
      <c r="C40" s="139"/>
      <c r="D40" s="24">
        <f t="shared" si="1"/>
        <v>0</v>
      </c>
    </row>
    <row r="41" spans="1:4" ht="30" customHeight="1" thickBot="1" x14ac:dyDescent="0.3">
      <c r="A41" s="46" t="s">
        <v>215</v>
      </c>
      <c r="B41" s="47">
        <v>15</v>
      </c>
      <c r="C41" s="139"/>
      <c r="D41" s="24">
        <f>B41*C41</f>
        <v>0</v>
      </c>
    </row>
    <row r="42" spans="1:4" ht="16.5" customHeight="1" thickTop="1" thickBot="1" x14ac:dyDescent="0.3">
      <c r="A42" s="30" t="s">
        <v>6</v>
      </c>
      <c r="B42" s="8"/>
      <c r="C42" s="31"/>
      <c r="D42" s="32">
        <f>SUM(D12:D41)</f>
        <v>0</v>
      </c>
    </row>
    <row r="43" spans="1:4" ht="17.25" customHeight="1" thickTop="1" x14ac:dyDescent="0.25">
      <c r="A43" s="1"/>
      <c r="B43" s="1"/>
      <c r="C43" s="1"/>
      <c r="D43" s="1"/>
    </row>
    <row r="44" spans="1:4" ht="24.95" customHeight="1" x14ac:dyDescent="0.25">
      <c r="A44" s="106" t="s">
        <v>138</v>
      </c>
      <c r="B44" s="107"/>
      <c r="C44" s="107"/>
      <c r="D44" s="108"/>
    </row>
    <row r="45" spans="1:4" x14ac:dyDescent="0.25">
      <c r="A45" s="11" t="s">
        <v>0</v>
      </c>
      <c r="B45" s="11" t="s">
        <v>17</v>
      </c>
      <c r="C45" s="10" t="s">
        <v>2</v>
      </c>
      <c r="D45" s="10" t="s">
        <v>3</v>
      </c>
    </row>
    <row r="46" spans="1:4" x14ac:dyDescent="0.25">
      <c r="A46" s="5"/>
      <c r="B46" s="6" t="s">
        <v>8</v>
      </c>
      <c r="C46" s="6" t="s">
        <v>9</v>
      </c>
      <c r="D46" s="60" t="s">
        <v>201</v>
      </c>
    </row>
    <row r="47" spans="1:4" ht="15" customHeight="1" x14ac:dyDescent="0.25">
      <c r="A47" s="45" t="s">
        <v>209</v>
      </c>
      <c r="B47" s="47">
        <v>100</v>
      </c>
      <c r="C47" s="139"/>
      <c r="D47" s="48">
        <f t="shared" ref="D47:D51" si="2">B47*C47</f>
        <v>0</v>
      </c>
    </row>
    <row r="48" spans="1:4" x14ac:dyDescent="0.25">
      <c r="A48" s="44" t="s">
        <v>216</v>
      </c>
      <c r="B48" s="47">
        <v>50</v>
      </c>
      <c r="C48" s="139"/>
      <c r="D48" s="48">
        <f t="shared" si="2"/>
        <v>0</v>
      </c>
    </row>
    <row r="49" spans="1:9" x14ac:dyDescent="0.25">
      <c r="A49" s="44" t="s">
        <v>217</v>
      </c>
      <c r="B49" s="47">
        <v>100</v>
      </c>
      <c r="C49" s="139"/>
      <c r="D49" s="48">
        <f t="shared" si="2"/>
        <v>0</v>
      </c>
    </row>
    <row r="50" spans="1:9" x14ac:dyDescent="0.25">
      <c r="A50" s="44" t="s">
        <v>218</v>
      </c>
      <c r="B50" s="47">
        <v>350</v>
      </c>
      <c r="C50" s="139"/>
      <c r="D50" s="48">
        <f t="shared" si="2"/>
        <v>0</v>
      </c>
    </row>
    <row r="51" spans="1:9" x14ac:dyDescent="0.25">
      <c r="A51" s="44" t="s">
        <v>219</v>
      </c>
      <c r="B51" s="47">
        <v>250</v>
      </c>
      <c r="C51" s="139"/>
      <c r="D51" s="48">
        <f t="shared" si="2"/>
        <v>0</v>
      </c>
    </row>
    <row r="52" spans="1:9" x14ac:dyDescent="0.25">
      <c r="A52" s="44" t="s">
        <v>220</v>
      </c>
      <c r="B52" s="47">
        <v>310</v>
      </c>
      <c r="C52" s="139"/>
      <c r="D52" s="48">
        <f>B52*C52</f>
        <v>0</v>
      </c>
    </row>
    <row r="53" spans="1:9" x14ac:dyDescent="0.25">
      <c r="A53" s="44" t="s">
        <v>258</v>
      </c>
      <c r="B53" s="47">
        <v>150</v>
      </c>
      <c r="C53" s="139"/>
      <c r="D53" s="48">
        <f t="shared" ref="D53:D71" si="3">B53*C53</f>
        <v>0</v>
      </c>
    </row>
    <row r="54" spans="1:9" x14ac:dyDescent="0.25">
      <c r="A54" s="44" t="s">
        <v>221</v>
      </c>
      <c r="B54" s="47">
        <v>20</v>
      </c>
      <c r="C54" s="139"/>
      <c r="D54" s="48">
        <f t="shared" si="3"/>
        <v>0</v>
      </c>
    </row>
    <row r="55" spans="1:9" x14ac:dyDescent="0.25">
      <c r="A55" s="44" t="s">
        <v>222</v>
      </c>
      <c r="B55" s="47">
        <v>20</v>
      </c>
      <c r="C55" s="139"/>
      <c r="D55" s="48">
        <f t="shared" si="3"/>
        <v>0</v>
      </c>
    </row>
    <row r="56" spans="1:9" ht="30" x14ac:dyDescent="0.25">
      <c r="A56" s="45" t="s">
        <v>202</v>
      </c>
      <c r="B56" s="47">
        <v>500</v>
      </c>
      <c r="C56" s="139"/>
      <c r="D56" s="48">
        <f t="shared" si="3"/>
        <v>0</v>
      </c>
    </row>
    <row r="57" spans="1:9" x14ac:dyDescent="0.25">
      <c r="A57" s="44" t="s">
        <v>223</v>
      </c>
      <c r="B57" s="47">
        <v>50</v>
      </c>
      <c r="C57" s="139"/>
      <c r="D57" s="63">
        <f t="shared" si="3"/>
        <v>0</v>
      </c>
      <c r="E57" s="49"/>
    </row>
    <row r="58" spans="1:9" ht="30" x14ac:dyDescent="0.25">
      <c r="A58" s="45" t="s">
        <v>224</v>
      </c>
      <c r="B58" s="47">
        <v>300</v>
      </c>
      <c r="C58" s="139"/>
      <c r="D58" s="48">
        <f t="shared" si="3"/>
        <v>0</v>
      </c>
    </row>
    <row r="59" spans="1:9" x14ac:dyDescent="0.25">
      <c r="A59" s="44" t="s">
        <v>225</v>
      </c>
      <c r="B59" s="47">
        <v>10</v>
      </c>
      <c r="C59" s="139"/>
      <c r="D59" s="48">
        <f t="shared" si="3"/>
        <v>0</v>
      </c>
    </row>
    <row r="60" spans="1:9" x14ac:dyDescent="0.25">
      <c r="A60" s="44" t="s">
        <v>257</v>
      </c>
      <c r="B60" s="47">
        <v>10</v>
      </c>
      <c r="C60" s="139"/>
      <c r="D60" s="48">
        <f t="shared" si="3"/>
        <v>0</v>
      </c>
    </row>
    <row r="61" spans="1:9" x14ac:dyDescent="0.25">
      <c r="A61" s="45" t="s">
        <v>226</v>
      </c>
      <c r="B61" s="47">
        <v>150</v>
      </c>
      <c r="C61" s="139"/>
      <c r="D61" s="48">
        <f t="shared" si="3"/>
        <v>0</v>
      </c>
    </row>
    <row r="62" spans="1:9" x14ac:dyDescent="0.25">
      <c r="A62" s="45" t="s">
        <v>227</v>
      </c>
      <c r="B62" s="47">
        <v>60</v>
      </c>
      <c r="C62" s="139"/>
      <c r="D62" s="48">
        <f t="shared" si="3"/>
        <v>0</v>
      </c>
    </row>
    <row r="63" spans="1:9" x14ac:dyDescent="0.25">
      <c r="A63" s="45" t="s">
        <v>228</v>
      </c>
      <c r="B63" s="47">
        <v>70</v>
      </c>
      <c r="C63" s="139"/>
      <c r="D63" s="24">
        <f t="shared" si="3"/>
        <v>0</v>
      </c>
    </row>
    <row r="64" spans="1:9" ht="15" customHeight="1" x14ac:dyDescent="0.25">
      <c r="A64" s="45" t="s">
        <v>229</v>
      </c>
      <c r="B64" s="47">
        <v>185</v>
      </c>
      <c r="C64" s="139"/>
      <c r="D64" s="24">
        <f t="shared" si="3"/>
        <v>0</v>
      </c>
      <c r="E64" s="40"/>
      <c r="F64" s="41"/>
      <c r="G64" s="41"/>
      <c r="H64" s="41"/>
      <c r="I64" s="41"/>
    </row>
    <row r="65" spans="1:9" ht="15" customHeight="1" x14ac:dyDescent="0.25">
      <c r="A65" s="2" t="s">
        <v>230</v>
      </c>
      <c r="B65" s="33">
        <v>310</v>
      </c>
      <c r="C65" s="139"/>
      <c r="D65" s="24">
        <f t="shared" si="3"/>
        <v>0</v>
      </c>
      <c r="E65" s="40"/>
      <c r="F65" s="41"/>
      <c r="G65" s="41"/>
      <c r="H65" s="41"/>
      <c r="I65" s="41"/>
    </row>
    <row r="66" spans="1:9" ht="15" customHeight="1" x14ac:dyDescent="0.25">
      <c r="A66" s="2" t="s">
        <v>259</v>
      </c>
      <c r="B66" s="33">
        <v>670</v>
      </c>
      <c r="C66" s="139"/>
      <c r="D66" s="24">
        <f t="shared" si="3"/>
        <v>0</v>
      </c>
      <c r="E66" s="40"/>
      <c r="F66" s="41"/>
      <c r="G66" s="41"/>
      <c r="H66" s="41"/>
      <c r="I66" s="41"/>
    </row>
    <row r="67" spans="1:9" ht="15" customHeight="1" x14ac:dyDescent="0.25">
      <c r="A67" s="2" t="s">
        <v>260</v>
      </c>
      <c r="B67" s="33">
        <v>35</v>
      </c>
      <c r="C67" s="139"/>
      <c r="D67" s="24">
        <f t="shared" si="3"/>
        <v>0</v>
      </c>
      <c r="E67" s="40"/>
      <c r="F67" s="41"/>
      <c r="G67" s="41"/>
      <c r="H67" s="41"/>
      <c r="I67" s="41"/>
    </row>
    <row r="68" spans="1:9" ht="30" customHeight="1" x14ac:dyDescent="0.25">
      <c r="A68" s="83" t="s">
        <v>261</v>
      </c>
      <c r="B68" s="33">
        <v>20</v>
      </c>
      <c r="C68" s="139"/>
      <c r="D68" s="24">
        <f t="shared" si="3"/>
        <v>0</v>
      </c>
      <c r="E68" s="40"/>
      <c r="F68" s="41"/>
      <c r="G68" s="41"/>
      <c r="H68" s="41"/>
      <c r="I68" s="41"/>
    </row>
    <row r="69" spans="1:9" ht="30" customHeight="1" x14ac:dyDescent="0.25">
      <c r="A69" s="83" t="s">
        <v>262</v>
      </c>
      <c r="B69" s="33">
        <v>45</v>
      </c>
      <c r="C69" s="139"/>
      <c r="D69" s="24">
        <f t="shared" si="3"/>
        <v>0</v>
      </c>
      <c r="E69" s="40"/>
      <c r="F69" s="41"/>
      <c r="G69" s="41"/>
      <c r="H69" s="41"/>
      <c r="I69" s="41"/>
    </row>
    <row r="70" spans="1:9" ht="15" customHeight="1" x14ac:dyDescent="0.25">
      <c r="A70" s="44" t="s">
        <v>231</v>
      </c>
      <c r="B70" s="47">
        <v>100</v>
      </c>
      <c r="C70" s="139"/>
      <c r="D70" s="24">
        <f t="shared" si="3"/>
        <v>0</v>
      </c>
      <c r="E70" s="40"/>
      <c r="F70" s="41"/>
      <c r="G70" s="41"/>
      <c r="H70" s="41"/>
      <c r="I70" s="41"/>
    </row>
    <row r="71" spans="1:9" ht="15" customHeight="1" x14ac:dyDescent="0.25">
      <c r="A71" s="44" t="s">
        <v>232</v>
      </c>
      <c r="B71" s="47">
        <v>30</v>
      </c>
      <c r="C71" s="139"/>
      <c r="D71" s="24">
        <f t="shared" si="3"/>
        <v>0</v>
      </c>
      <c r="E71" s="40"/>
      <c r="F71" s="41"/>
      <c r="G71" s="41"/>
      <c r="H71" s="41"/>
      <c r="I71" s="41"/>
    </row>
    <row r="72" spans="1:9" ht="45" customHeight="1" x14ac:dyDescent="0.25">
      <c r="A72" s="46" t="s">
        <v>177</v>
      </c>
      <c r="B72" s="47">
        <v>30</v>
      </c>
      <c r="C72" s="139"/>
      <c r="D72" s="24">
        <f t="shared" ref="D72:D74" si="4">B72*C72</f>
        <v>0</v>
      </c>
    </row>
    <row r="73" spans="1:9" ht="45" customHeight="1" x14ac:dyDescent="0.25">
      <c r="A73" s="84" t="s">
        <v>274</v>
      </c>
      <c r="B73" s="47">
        <v>45</v>
      </c>
      <c r="C73" s="139"/>
      <c r="D73" s="24">
        <f t="shared" si="4"/>
        <v>0</v>
      </c>
    </row>
    <row r="74" spans="1:9" ht="30.75" thickBot="1" x14ac:dyDescent="0.3">
      <c r="A74" s="45" t="s">
        <v>233</v>
      </c>
      <c r="B74" s="47">
        <v>30</v>
      </c>
      <c r="C74" s="139"/>
      <c r="D74" s="24">
        <f t="shared" si="4"/>
        <v>0</v>
      </c>
    </row>
    <row r="75" spans="1:9" ht="16.5" customHeight="1" thickTop="1" thickBot="1" x14ac:dyDescent="0.3">
      <c r="A75" s="30" t="s">
        <v>6</v>
      </c>
      <c r="B75" s="8"/>
      <c r="C75" s="31"/>
      <c r="D75" s="32">
        <f>SUM(D47:D74)</f>
        <v>0</v>
      </c>
    </row>
    <row r="76" spans="1:9" ht="22.5" customHeight="1" thickTop="1" x14ac:dyDescent="0.25"/>
    <row r="77" spans="1:9" ht="24.95" customHeight="1" x14ac:dyDescent="0.25">
      <c r="A77" s="106" t="s">
        <v>135</v>
      </c>
      <c r="B77" s="107"/>
      <c r="C77" s="107"/>
      <c r="D77" s="108"/>
    </row>
    <row r="78" spans="1:9" x14ac:dyDescent="0.25">
      <c r="A78" s="11" t="s">
        <v>0</v>
      </c>
      <c r="B78" s="11" t="s">
        <v>7</v>
      </c>
      <c r="C78" s="10" t="s">
        <v>2</v>
      </c>
      <c r="D78" s="10" t="s">
        <v>3</v>
      </c>
    </row>
    <row r="79" spans="1:9" x14ac:dyDescent="0.25">
      <c r="A79" s="5"/>
      <c r="B79" s="6" t="s">
        <v>8</v>
      </c>
      <c r="C79" s="6" t="s">
        <v>9</v>
      </c>
      <c r="D79" s="5" t="s">
        <v>5</v>
      </c>
    </row>
    <row r="80" spans="1:9" ht="15" customHeight="1" x14ac:dyDescent="0.25">
      <c r="A80" s="45" t="s">
        <v>237</v>
      </c>
      <c r="B80" s="47">
        <v>20</v>
      </c>
      <c r="C80" s="139"/>
      <c r="D80" s="24">
        <f t="shared" ref="D80:D135" si="5">B80*C80</f>
        <v>0</v>
      </c>
      <c r="E80" s="36"/>
      <c r="F80" s="37"/>
      <c r="G80" s="37"/>
    </row>
    <row r="81" spans="1:7" ht="15" customHeight="1" x14ac:dyDescent="0.25">
      <c r="A81" s="45" t="s">
        <v>238</v>
      </c>
      <c r="B81" s="47">
        <v>20</v>
      </c>
      <c r="C81" s="139"/>
      <c r="D81" s="24">
        <f t="shared" si="5"/>
        <v>0</v>
      </c>
      <c r="E81" s="36"/>
      <c r="F81" s="37"/>
      <c r="G81" s="37"/>
    </row>
    <row r="82" spans="1:7" ht="15" customHeight="1" x14ac:dyDescent="0.25">
      <c r="A82" s="45" t="s">
        <v>239</v>
      </c>
      <c r="B82" s="47">
        <v>60</v>
      </c>
      <c r="C82" s="139"/>
      <c r="D82" s="24">
        <f t="shared" si="5"/>
        <v>0</v>
      </c>
      <c r="E82" s="36"/>
      <c r="F82" s="37"/>
      <c r="G82" s="37"/>
    </row>
    <row r="83" spans="1:7" ht="15" customHeight="1" x14ac:dyDescent="0.25">
      <c r="A83" s="45" t="s">
        <v>240</v>
      </c>
      <c r="B83" s="47">
        <v>60</v>
      </c>
      <c r="C83" s="139"/>
      <c r="D83" s="24">
        <f t="shared" si="5"/>
        <v>0</v>
      </c>
      <c r="E83" s="36"/>
      <c r="F83" s="37"/>
      <c r="G83" s="37"/>
    </row>
    <row r="84" spans="1:7" ht="15" customHeight="1" x14ac:dyDescent="0.25">
      <c r="A84" s="45" t="s">
        <v>188</v>
      </c>
      <c r="B84" s="47">
        <v>10</v>
      </c>
      <c r="C84" s="139"/>
      <c r="D84" s="24">
        <f t="shared" si="5"/>
        <v>0</v>
      </c>
      <c r="E84" s="36"/>
      <c r="F84" s="37"/>
      <c r="G84" s="37"/>
    </row>
    <row r="85" spans="1:7" ht="15" customHeight="1" x14ac:dyDescent="0.25">
      <c r="A85" s="45" t="s">
        <v>189</v>
      </c>
      <c r="B85" s="47">
        <v>10</v>
      </c>
      <c r="C85" s="139"/>
      <c r="D85" s="24">
        <f t="shared" si="5"/>
        <v>0</v>
      </c>
      <c r="E85" s="36"/>
      <c r="F85" s="37"/>
      <c r="G85" s="37"/>
    </row>
    <row r="86" spans="1:7" ht="15" customHeight="1" x14ac:dyDescent="0.25">
      <c r="A86" s="45" t="s">
        <v>190</v>
      </c>
      <c r="B86" s="47">
        <v>40</v>
      </c>
      <c r="C86" s="139"/>
      <c r="D86" s="24">
        <f t="shared" si="5"/>
        <v>0</v>
      </c>
      <c r="E86" s="36"/>
      <c r="F86" s="37"/>
      <c r="G86" s="37"/>
    </row>
    <row r="87" spans="1:7" ht="15" customHeight="1" x14ac:dyDescent="0.25">
      <c r="A87" s="45" t="s">
        <v>191</v>
      </c>
      <c r="B87" s="47">
        <v>40</v>
      </c>
      <c r="C87" s="139"/>
      <c r="D87" s="24">
        <f t="shared" si="5"/>
        <v>0</v>
      </c>
      <c r="E87" s="36"/>
      <c r="F87" s="37"/>
      <c r="G87" s="37"/>
    </row>
    <row r="88" spans="1:7" ht="15" customHeight="1" x14ac:dyDescent="0.25">
      <c r="A88" s="45" t="s">
        <v>241</v>
      </c>
      <c r="B88" s="47">
        <v>25</v>
      </c>
      <c r="C88" s="139"/>
      <c r="D88" s="24">
        <f t="shared" si="5"/>
        <v>0</v>
      </c>
      <c r="E88" s="36"/>
      <c r="F88" s="37"/>
      <c r="G88" s="37"/>
    </row>
    <row r="89" spans="1:7" ht="15" customHeight="1" x14ac:dyDescent="0.25">
      <c r="A89" s="45" t="s">
        <v>242</v>
      </c>
      <c r="B89" s="47">
        <v>25</v>
      </c>
      <c r="C89" s="139"/>
      <c r="D89" s="24">
        <f t="shared" si="5"/>
        <v>0</v>
      </c>
      <c r="E89" s="36"/>
      <c r="F89" s="37"/>
      <c r="G89" s="37"/>
    </row>
    <row r="90" spans="1:7" ht="15" customHeight="1" x14ac:dyDescent="0.25">
      <c r="A90" s="45" t="s">
        <v>243</v>
      </c>
      <c r="B90" s="47">
        <v>65</v>
      </c>
      <c r="C90" s="139"/>
      <c r="D90" s="24">
        <f t="shared" si="5"/>
        <v>0</v>
      </c>
      <c r="E90" s="36"/>
      <c r="F90" s="37"/>
      <c r="G90" s="37"/>
    </row>
    <row r="91" spans="1:7" ht="15" customHeight="1" x14ac:dyDescent="0.25">
      <c r="A91" s="45" t="s">
        <v>244</v>
      </c>
      <c r="B91" s="47">
        <v>65</v>
      </c>
      <c r="C91" s="139"/>
      <c r="D91" s="24">
        <f t="shared" si="5"/>
        <v>0</v>
      </c>
      <c r="E91" s="36"/>
      <c r="F91" s="37"/>
      <c r="G91" s="37"/>
    </row>
    <row r="92" spans="1:7" x14ac:dyDescent="0.25">
      <c r="A92" s="44" t="s">
        <v>125</v>
      </c>
      <c r="B92" s="47">
        <v>55</v>
      </c>
      <c r="C92" s="139"/>
      <c r="D92" s="24">
        <f t="shared" si="5"/>
        <v>0</v>
      </c>
      <c r="E92" s="36"/>
      <c r="F92" s="37"/>
      <c r="G92" s="37"/>
    </row>
    <row r="93" spans="1:7" x14ac:dyDescent="0.25">
      <c r="A93" s="44" t="s">
        <v>51</v>
      </c>
      <c r="B93" s="47">
        <v>55</v>
      </c>
      <c r="C93" s="139"/>
      <c r="D93" s="24">
        <f t="shared" si="5"/>
        <v>0</v>
      </c>
      <c r="E93" s="36"/>
      <c r="F93" s="37"/>
      <c r="G93" s="37"/>
    </row>
    <row r="94" spans="1:7" x14ac:dyDescent="0.25">
      <c r="A94" s="44" t="s">
        <v>192</v>
      </c>
      <c r="B94" s="47">
        <v>55</v>
      </c>
      <c r="C94" s="139"/>
      <c r="D94" s="24">
        <f t="shared" si="5"/>
        <v>0</v>
      </c>
      <c r="E94" s="36"/>
      <c r="F94" s="37"/>
      <c r="G94" s="37"/>
    </row>
    <row r="95" spans="1:7" ht="15" customHeight="1" x14ac:dyDescent="0.25">
      <c r="A95" s="45" t="s">
        <v>193</v>
      </c>
      <c r="B95" s="47">
        <v>20</v>
      </c>
      <c r="C95" s="139"/>
      <c r="D95" s="24">
        <f t="shared" si="5"/>
        <v>0</v>
      </c>
      <c r="E95" s="36"/>
      <c r="F95" s="37"/>
      <c r="G95" s="37"/>
    </row>
    <row r="96" spans="1:7" x14ac:dyDescent="0.25">
      <c r="A96" s="44" t="s">
        <v>126</v>
      </c>
      <c r="B96" s="47">
        <v>30</v>
      </c>
      <c r="C96" s="139"/>
      <c r="D96" s="24">
        <f t="shared" si="5"/>
        <v>0</v>
      </c>
      <c r="E96" s="36"/>
      <c r="F96" s="37"/>
      <c r="G96" s="37"/>
    </row>
    <row r="97" spans="1:4" x14ac:dyDescent="0.25">
      <c r="A97" s="44" t="s">
        <v>127</v>
      </c>
      <c r="B97" s="47">
        <v>20</v>
      </c>
      <c r="C97" s="139"/>
      <c r="D97" s="24">
        <f t="shared" si="5"/>
        <v>0</v>
      </c>
    </row>
    <row r="98" spans="1:4" x14ac:dyDescent="0.25">
      <c r="A98" s="44" t="s">
        <v>128</v>
      </c>
      <c r="B98" s="47">
        <v>20</v>
      </c>
      <c r="C98" s="139"/>
      <c r="D98" s="24">
        <f t="shared" si="5"/>
        <v>0</v>
      </c>
    </row>
    <row r="99" spans="1:4" x14ac:dyDescent="0.25">
      <c r="A99" s="44" t="s">
        <v>120</v>
      </c>
      <c r="B99" s="47">
        <v>20</v>
      </c>
      <c r="C99" s="139"/>
      <c r="D99" s="24">
        <f t="shared" si="5"/>
        <v>0</v>
      </c>
    </row>
    <row r="100" spans="1:4" x14ac:dyDescent="0.25">
      <c r="A100" s="44" t="s">
        <v>129</v>
      </c>
      <c r="B100" s="47">
        <v>5</v>
      </c>
      <c r="C100" s="139"/>
      <c r="D100" s="24">
        <f t="shared" si="5"/>
        <v>0</v>
      </c>
    </row>
    <row r="101" spans="1:4" x14ac:dyDescent="0.25">
      <c r="A101" s="44" t="s">
        <v>130</v>
      </c>
      <c r="B101" s="47">
        <v>20</v>
      </c>
      <c r="C101" s="139"/>
      <c r="D101" s="24">
        <f t="shared" si="5"/>
        <v>0</v>
      </c>
    </row>
    <row r="102" spans="1:4" x14ac:dyDescent="0.25">
      <c r="A102" s="44" t="s">
        <v>131</v>
      </c>
      <c r="B102" s="47">
        <v>20</v>
      </c>
      <c r="C102" s="139"/>
      <c r="D102" s="24">
        <f t="shared" si="5"/>
        <v>0</v>
      </c>
    </row>
    <row r="103" spans="1:4" x14ac:dyDescent="0.25">
      <c r="A103" s="44" t="s">
        <v>148</v>
      </c>
      <c r="B103" s="47">
        <v>10</v>
      </c>
      <c r="C103" s="139"/>
      <c r="D103" s="24">
        <f t="shared" si="5"/>
        <v>0</v>
      </c>
    </row>
    <row r="104" spans="1:4" x14ac:dyDescent="0.25">
      <c r="A104" s="44" t="s">
        <v>149</v>
      </c>
      <c r="B104" s="47">
        <v>15</v>
      </c>
      <c r="C104" s="139"/>
      <c r="D104" s="24">
        <f t="shared" si="5"/>
        <v>0</v>
      </c>
    </row>
    <row r="105" spans="1:4" x14ac:dyDescent="0.25">
      <c r="A105" s="44" t="s">
        <v>23</v>
      </c>
      <c r="B105" s="47">
        <v>5</v>
      </c>
      <c r="C105" s="139"/>
      <c r="D105" s="24">
        <f t="shared" si="5"/>
        <v>0</v>
      </c>
    </row>
    <row r="106" spans="1:4" x14ac:dyDescent="0.25">
      <c r="A106" s="44" t="s">
        <v>150</v>
      </c>
      <c r="B106" s="47">
        <v>13</v>
      </c>
      <c r="C106" s="139"/>
      <c r="D106" s="24">
        <f t="shared" si="5"/>
        <v>0</v>
      </c>
    </row>
    <row r="107" spans="1:4" x14ac:dyDescent="0.25">
      <c r="A107" s="44" t="s">
        <v>24</v>
      </c>
      <c r="B107" s="47">
        <v>8</v>
      </c>
      <c r="C107" s="139"/>
      <c r="D107" s="24">
        <f t="shared" si="5"/>
        <v>0</v>
      </c>
    </row>
    <row r="108" spans="1:4" x14ac:dyDescent="0.25">
      <c r="A108" s="44" t="s">
        <v>121</v>
      </c>
      <c r="B108" s="47">
        <v>2</v>
      </c>
      <c r="C108" s="139"/>
      <c r="D108" s="24">
        <f t="shared" si="5"/>
        <v>0</v>
      </c>
    </row>
    <row r="109" spans="1:4" x14ac:dyDescent="0.25">
      <c r="A109" s="44" t="s">
        <v>52</v>
      </c>
      <c r="B109" s="47">
        <v>5</v>
      </c>
      <c r="C109" s="139"/>
      <c r="D109" s="24">
        <f t="shared" si="5"/>
        <v>0</v>
      </c>
    </row>
    <row r="110" spans="1:4" x14ac:dyDescent="0.25">
      <c r="A110" s="44" t="s">
        <v>122</v>
      </c>
      <c r="B110" s="47">
        <v>5</v>
      </c>
      <c r="C110" s="139"/>
      <c r="D110" s="24">
        <f t="shared" si="5"/>
        <v>0</v>
      </c>
    </row>
    <row r="111" spans="1:4" x14ac:dyDescent="0.25">
      <c r="A111" s="44" t="s">
        <v>123</v>
      </c>
      <c r="B111" s="47">
        <v>10</v>
      </c>
      <c r="C111" s="139"/>
      <c r="D111" s="24">
        <f t="shared" si="5"/>
        <v>0</v>
      </c>
    </row>
    <row r="112" spans="1:4" x14ac:dyDescent="0.25">
      <c r="A112" s="44" t="s">
        <v>124</v>
      </c>
      <c r="B112" s="47">
        <v>10</v>
      </c>
      <c r="C112" s="139"/>
      <c r="D112" s="24">
        <f t="shared" si="5"/>
        <v>0</v>
      </c>
    </row>
    <row r="113" spans="1:4" x14ac:dyDescent="0.25">
      <c r="A113" s="44" t="s">
        <v>263</v>
      </c>
      <c r="B113" s="47">
        <v>35</v>
      </c>
      <c r="C113" s="139"/>
      <c r="D113" s="24">
        <f t="shared" si="5"/>
        <v>0</v>
      </c>
    </row>
    <row r="114" spans="1:4" x14ac:dyDescent="0.25">
      <c r="A114" s="44" t="s">
        <v>264</v>
      </c>
      <c r="B114" s="47">
        <v>35</v>
      </c>
      <c r="C114" s="139"/>
      <c r="D114" s="24">
        <f t="shared" si="5"/>
        <v>0</v>
      </c>
    </row>
    <row r="115" spans="1:4" x14ac:dyDescent="0.25">
      <c r="A115" s="44" t="s">
        <v>265</v>
      </c>
      <c r="B115" s="47">
        <v>10</v>
      </c>
      <c r="C115" s="139"/>
      <c r="D115" s="24">
        <f t="shared" si="5"/>
        <v>0</v>
      </c>
    </row>
    <row r="116" spans="1:4" x14ac:dyDescent="0.25">
      <c r="A116" s="44" t="s">
        <v>267</v>
      </c>
      <c r="B116" s="47">
        <v>20</v>
      </c>
      <c r="C116" s="139"/>
      <c r="D116" s="24">
        <f t="shared" si="5"/>
        <v>0</v>
      </c>
    </row>
    <row r="117" spans="1:4" x14ac:dyDescent="0.25">
      <c r="A117" s="44" t="s">
        <v>268</v>
      </c>
      <c r="B117" s="47">
        <v>20</v>
      </c>
      <c r="C117" s="139"/>
      <c r="D117" s="24">
        <f t="shared" si="5"/>
        <v>0</v>
      </c>
    </row>
    <row r="118" spans="1:4" x14ac:dyDescent="0.25">
      <c r="A118" s="44" t="s">
        <v>266</v>
      </c>
      <c r="B118" s="47">
        <v>45</v>
      </c>
      <c r="C118" s="139"/>
      <c r="D118" s="24">
        <f t="shared" si="5"/>
        <v>0</v>
      </c>
    </row>
    <row r="119" spans="1:4" x14ac:dyDescent="0.25">
      <c r="A119" s="44" t="s">
        <v>275</v>
      </c>
      <c r="B119" s="47">
        <v>30</v>
      </c>
      <c r="C119" s="139"/>
      <c r="D119" s="24">
        <f t="shared" si="5"/>
        <v>0</v>
      </c>
    </row>
    <row r="120" spans="1:4" x14ac:dyDescent="0.25">
      <c r="A120" s="44" t="s">
        <v>276</v>
      </c>
      <c r="B120" s="47">
        <v>15</v>
      </c>
      <c r="C120" s="139"/>
      <c r="D120" s="24">
        <f t="shared" si="5"/>
        <v>0</v>
      </c>
    </row>
    <row r="121" spans="1:4" ht="15" customHeight="1" x14ac:dyDescent="0.25">
      <c r="A121" s="45" t="s">
        <v>152</v>
      </c>
      <c r="B121" s="47">
        <v>55</v>
      </c>
      <c r="C121" s="139"/>
      <c r="D121" s="24">
        <f t="shared" si="5"/>
        <v>0</v>
      </c>
    </row>
    <row r="122" spans="1:4" ht="15" customHeight="1" x14ac:dyDescent="0.25">
      <c r="A122" s="45" t="s">
        <v>153</v>
      </c>
      <c r="B122" s="47">
        <v>30</v>
      </c>
      <c r="C122" s="139"/>
      <c r="D122" s="24">
        <f t="shared" si="5"/>
        <v>0</v>
      </c>
    </row>
    <row r="123" spans="1:4" ht="15" customHeight="1" x14ac:dyDescent="0.25">
      <c r="A123" s="45" t="s">
        <v>154</v>
      </c>
      <c r="B123" s="47">
        <v>25</v>
      </c>
      <c r="C123" s="139"/>
      <c r="D123" s="24">
        <f t="shared" si="5"/>
        <v>0</v>
      </c>
    </row>
    <row r="124" spans="1:4" ht="15" customHeight="1" x14ac:dyDescent="0.25">
      <c r="A124" s="45" t="s">
        <v>155</v>
      </c>
      <c r="B124" s="47">
        <v>25</v>
      </c>
      <c r="C124" s="139"/>
      <c r="D124" s="24">
        <f t="shared" si="5"/>
        <v>0</v>
      </c>
    </row>
    <row r="125" spans="1:4" ht="15" customHeight="1" x14ac:dyDescent="0.25">
      <c r="A125" s="44" t="s">
        <v>151</v>
      </c>
      <c r="B125" s="47">
        <v>135</v>
      </c>
      <c r="C125" s="139"/>
      <c r="D125" s="24">
        <f t="shared" si="5"/>
        <v>0</v>
      </c>
    </row>
    <row r="126" spans="1:4" ht="15" customHeight="1" x14ac:dyDescent="0.25">
      <c r="A126" s="85" t="s">
        <v>245</v>
      </c>
      <c r="B126" s="47">
        <v>40</v>
      </c>
      <c r="C126" s="139"/>
      <c r="D126" s="24">
        <f t="shared" si="5"/>
        <v>0</v>
      </c>
    </row>
    <row r="127" spans="1:4" ht="15" customHeight="1" x14ac:dyDescent="0.25">
      <c r="A127" s="86" t="s">
        <v>246</v>
      </c>
      <c r="B127" s="47">
        <v>40</v>
      </c>
      <c r="C127" s="139"/>
      <c r="D127" s="24">
        <f t="shared" si="5"/>
        <v>0</v>
      </c>
    </row>
    <row r="128" spans="1:4" ht="15" customHeight="1" x14ac:dyDescent="0.25">
      <c r="A128" s="86" t="s">
        <v>247</v>
      </c>
      <c r="B128" s="47">
        <v>10</v>
      </c>
      <c r="C128" s="139"/>
      <c r="D128" s="24">
        <f t="shared" si="5"/>
        <v>0</v>
      </c>
    </row>
    <row r="129" spans="1:4" ht="30" customHeight="1" x14ac:dyDescent="0.25">
      <c r="A129" s="86" t="s">
        <v>277</v>
      </c>
      <c r="B129" s="47">
        <v>15</v>
      </c>
      <c r="C129" s="139"/>
      <c r="D129" s="24">
        <f t="shared" si="5"/>
        <v>0</v>
      </c>
    </row>
    <row r="130" spans="1:4" ht="15" customHeight="1" x14ac:dyDescent="0.25">
      <c r="A130" s="86" t="s">
        <v>271</v>
      </c>
      <c r="B130" s="47">
        <v>15</v>
      </c>
      <c r="C130" s="139"/>
      <c r="D130" s="24">
        <f t="shared" si="5"/>
        <v>0</v>
      </c>
    </row>
    <row r="131" spans="1:4" ht="15" customHeight="1" x14ac:dyDescent="0.25">
      <c r="A131" s="86" t="s">
        <v>270</v>
      </c>
      <c r="B131" s="47">
        <v>20</v>
      </c>
      <c r="C131" s="139"/>
      <c r="D131" s="24">
        <f t="shared" si="5"/>
        <v>0</v>
      </c>
    </row>
    <row r="132" spans="1:4" ht="15" customHeight="1" x14ac:dyDescent="0.25">
      <c r="A132" s="86" t="s">
        <v>269</v>
      </c>
      <c r="B132" s="47">
        <v>20</v>
      </c>
      <c r="C132" s="139"/>
      <c r="D132" s="24">
        <f t="shared" si="5"/>
        <v>0</v>
      </c>
    </row>
    <row r="133" spans="1:4" ht="15" customHeight="1" x14ac:dyDescent="0.25">
      <c r="A133" s="86" t="s">
        <v>248</v>
      </c>
      <c r="B133" s="47">
        <v>30</v>
      </c>
      <c r="C133" s="139"/>
      <c r="D133" s="24">
        <f t="shared" si="5"/>
        <v>0</v>
      </c>
    </row>
    <row r="134" spans="1:4" ht="15" customHeight="1" x14ac:dyDescent="0.25">
      <c r="A134" s="86" t="s">
        <v>249</v>
      </c>
      <c r="B134" s="47">
        <v>30</v>
      </c>
      <c r="C134" s="139"/>
      <c r="D134" s="24">
        <f t="shared" si="5"/>
        <v>0</v>
      </c>
    </row>
    <row r="135" spans="1:4" ht="15.75" thickBot="1" x14ac:dyDescent="0.3">
      <c r="A135" s="52" t="s">
        <v>250</v>
      </c>
      <c r="B135" s="64">
        <v>30</v>
      </c>
      <c r="C135" s="140"/>
      <c r="D135" s="24">
        <f t="shared" si="5"/>
        <v>0</v>
      </c>
    </row>
    <row r="136" spans="1:4" ht="16.5" customHeight="1" thickTop="1" thickBot="1" x14ac:dyDescent="0.3">
      <c r="A136" s="30" t="s">
        <v>6</v>
      </c>
      <c r="B136" s="8"/>
      <c r="C136" s="31"/>
      <c r="D136" s="32">
        <f>SUM(D80:D135)</f>
        <v>0</v>
      </c>
    </row>
    <row r="137" spans="1:4" ht="34.5" customHeight="1" thickTop="1" x14ac:dyDescent="0.25"/>
    <row r="138" spans="1:4" ht="24.95" customHeight="1" x14ac:dyDescent="0.25">
      <c r="A138" s="106" t="s">
        <v>136</v>
      </c>
      <c r="B138" s="119"/>
      <c r="C138" s="119"/>
      <c r="D138" s="120"/>
    </row>
    <row r="139" spans="1:4" x14ac:dyDescent="0.25">
      <c r="A139" s="11" t="s">
        <v>0</v>
      </c>
      <c r="B139" s="11" t="s">
        <v>10</v>
      </c>
      <c r="C139" s="10" t="s">
        <v>2</v>
      </c>
      <c r="D139" s="10" t="s">
        <v>3</v>
      </c>
    </row>
    <row r="140" spans="1:4" x14ac:dyDescent="0.25">
      <c r="A140" s="5"/>
      <c r="B140" s="6" t="s">
        <v>8</v>
      </c>
      <c r="C140" s="6" t="s">
        <v>9</v>
      </c>
      <c r="D140" s="6" t="s">
        <v>201</v>
      </c>
    </row>
    <row r="141" spans="1:4" x14ac:dyDescent="0.25">
      <c r="A141" s="44" t="s">
        <v>12</v>
      </c>
      <c r="B141" s="47">
        <v>1000</v>
      </c>
      <c r="C141" s="139"/>
      <c r="D141" s="24">
        <f t="shared" ref="D141:D146" si="6">B141*C141</f>
        <v>0</v>
      </c>
    </row>
    <row r="142" spans="1:4" x14ac:dyDescent="0.25">
      <c r="A142" s="44" t="s">
        <v>13</v>
      </c>
      <c r="B142" s="47">
        <v>300</v>
      </c>
      <c r="C142" s="139"/>
      <c r="D142" s="24">
        <f t="shared" si="6"/>
        <v>0</v>
      </c>
    </row>
    <row r="143" spans="1:4" x14ac:dyDescent="0.25">
      <c r="A143" s="44" t="s">
        <v>272</v>
      </c>
      <c r="B143" s="65">
        <v>190</v>
      </c>
      <c r="C143" s="141"/>
      <c r="D143" s="24">
        <f t="shared" si="6"/>
        <v>0</v>
      </c>
    </row>
    <row r="144" spans="1:4" x14ac:dyDescent="0.25">
      <c r="A144" s="44" t="s">
        <v>273</v>
      </c>
      <c r="B144" s="65">
        <v>80</v>
      </c>
      <c r="C144" s="141"/>
      <c r="D144" s="24">
        <f t="shared" si="6"/>
        <v>0</v>
      </c>
    </row>
    <row r="145" spans="1:4" x14ac:dyDescent="0.25">
      <c r="A145" s="51" t="s">
        <v>186</v>
      </c>
      <c r="B145" s="65">
        <v>265</v>
      </c>
      <c r="C145" s="142"/>
      <c r="D145" s="24">
        <f t="shared" si="6"/>
        <v>0</v>
      </c>
    </row>
    <row r="146" spans="1:4" x14ac:dyDescent="0.25">
      <c r="A146" s="51" t="s">
        <v>187</v>
      </c>
      <c r="B146" s="65">
        <v>100</v>
      </c>
      <c r="C146" s="142"/>
      <c r="D146" s="24">
        <f t="shared" si="6"/>
        <v>0</v>
      </c>
    </row>
    <row r="147" spans="1:4" x14ac:dyDescent="0.25">
      <c r="A147" s="44" t="s">
        <v>14</v>
      </c>
      <c r="B147" s="47">
        <v>155</v>
      </c>
      <c r="C147" s="139"/>
      <c r="D147" s="24">
        <f>B147*C147</f>
        <v>0</v>
      </c>
    </row>
    <row r="148" spans="1:4" x14ac:dyDescent="0.25">
      <c r="A148" s="44" t="s">
        <v>15</v>
      </c>
      <c r="B148" s="47">
        <v>95</v>
      </c>
      <c r="C148" s="139"/>
      <c r="D148" s="24">
        <f t="shared" ref="D148" si="7">B148*C148</f>
        <v>0</v>
      </c>
    </row>
    <row r="149" spans="1:4" ht="15.75" thickBot="1" x14ac:dyDescent="0.3">
      <c r="A149" s="2" t="s">
        <v>53</v>
      </c>
      <c r="B149" s="33">
        <v>65</v>
      </c>
      <c r="C149" s="143"/>
      <c r="D149" s="24">
        <f>B149*C149</f>
        <v>0</v>
      </c>
    </row>
    <row r="150" spans="1:4" ht="16.5" customHeight="1" thickTop="1" thickBot="1" x14ac:dyDescent="0.3">
      <c r="A150" s="30" t="s">
        <v>6</v>
      </c>
      <c r="B150" s="8"/>
      <c r="C150" s="31"/>
      <c r="D150" s="32">
        <f>SUM(D141:D149)</f>
        <v>0</v>
      </c>
    </row>
    <row r="151" spans="1:4" ht="15.75" thickTop="1" x14ac:dyDescent="0.25"/>
    <row r="152" spans="1:4" ht="15" customHeight="1" x14ac:dyDescent="0.25">
      <c r="D152" s="4" t="s">
        <v>11</v>
      </c>
    </row>
    <row r="153" spans="1:4" ht="24.95" customHeight="1" x14ac:dyDescent="0.25">
      <c r="A153" s="100" t="s">
        <v>79</v>
      </c>
      <c r="B153" s="101"/>
      <c r="C153" s="102"/>
      <c r="D153" s="28">
        <f>D42+D75+D136+D150</f>
        <v>0</v>
      </c>
    </row>
    <row r="154" spans="1:4" ht="24.95" customHeight="1" x14ac:dyDescent="0.25">
      <c r="A154" s="103" t="s">
        <v>181</v>
      </c>
      <c r="B154" s="104"/>
      <c r="C154" s="105"/>
      <c r="D154" s="29">
        <f>D153*3</f>
        <v>0</v>
      </c>
    </row>
    <row r="155" spans="1:4" ht="13.5" customHeight="1" thickBot="1" x14ac:dyDescent="0.3">
      <c r="A155" s="18"/>
      <c r="D155" s="19"/>
    </row>
    <row r="156" spans="1:4" ht="39.950000000000003" customHeight="1" thickTop="1" thickBot="1" x14ac:dyDescent="0.3">
      <c r="A156" s="62" t="s">
        <v>118</v>
      </c>
      <c r="B156" s="91" t="s">
        <v>139</v>
      </c>
      <c r="C156" s="92"/>
      <c r="D156" s="93"/>
    </row>
    <row r="157" spans="1:4" ht="9" customHeight="1" thickTop="1" x14ac:dyDescent="0.25">
      <c r="A157" s="94"/>
      <c r="B157" s="95"/>
      <c r="C157" s="95"/>
      <c r="D157" s="96"/>
    </row>
    <row r="158" spans="1:4" ht="37.5" customHeight="1" x14ac:dyDescent="0.25">
      <c r="A158" s="97" t="s">
        <v>119</v>
      </c>
      <c r="B158" s="98"/>
      <c r="C158" s="98"/>
      <c r="D158" s="99"/>
    </row>
    <row r="159" spans="1:4" ht="20.100000000000001" customHeight="1" x14ac:dyDescent="0.25">
      <c r="A159" s="88" t="s">
        <v>203</v>
      </c>
      <c r="B159" s="89"/>
      <c r="C159" s="89"/>
      <c r="D159" s="90"/>
    </row>
    <row r="160" spans="1:4" x14ac:dyDescent="0.25">
      <c r="A160" s="11" t="s">
        <v>54</v>
      </c>
      <c r="B160" s="11" t="s">
        <v>16</v>
      </c>
      <c r="C160" s="10" t="s">
        <v>2</v>
      </c>
      <c r="D160" s="10" t="s">
        <v>3</v>
      </c>
    </row>
    <row r="161" spans="1:5" x14ac:dyDescent="0.25">
      <c r="A161" s="10"/>
      <c r="B161" s="11"/>
      <c r="C161" s="6" t="s">
        <v>9</v>
      </c>
      <c r="D161" s="6" t="s">
        <v>201</v>
      </c>
    </row>
    <row r="162" spans="1:5" x14ac:dyDescent="0.25">
      <c r="A162" s="21" t="s">
        <v>67</v>
      </c>
      <c r="B162" s="66">
        <v>15</v>
      </c>
      <c r="C162" s="144"/>
      <c r="D162" s="48">
        <f t="shared" ref="D162:D186" si="8">B162*C162</f>
        <v>0</v>
      </c>
    </row>
    <row r="163" spans="1:5" x14ac:dyDescent="0.25">
      <c r="A163" s="21" t="s">
        <v>68</v>
      </c>
      <c r="B163" s="66">
        <v>15</v>
      </c>
      <c r="C163" s="144"/>
      <c r="D163" s="48">
        <f t="shared" si="8"/>
        <v>0</v>
      </c>
    </row>
    <row r="164" spans="1:5" x14ac:dyDescent="0.25">
      <c r="A164" s="21" t="s">
        <v>69</v>
      </c>
      <c r="B164" s="66">
        <v>10</v>
      </c>
      <c r="C164" s="144"/>
      <c r="D164" s="48">
        <f t="shared" si="8"/>
        <v>0</v>
      </c>
    </row>
    <row r="165" spans="1:5" x14ac:dyDescent="0.25">
      <c r="A165" s="21" t="s">
        <v>70</v>
      </c>
      <c r="B165" s="66">
        <v>10</v>
      </c>
      <c r="C165" s="144"/>
      <c r="D165" s="48">
        <f t="shared" si="8"/>
        <v>0</v>
      </c>
    </row>
    <row r="166" spans="1:5" x14ac:dyDescent="0.25">
      <c r="A166" s="21" t="s">
        <v>71</v>
      </c>
      <c r="B166" s="66">
        <v>35</v>
      </c>
      <c r="C166" s="144"/>
      <c r="D166" s="48">
        <f t="shared" si="8"/>
        <v>0</v>
      </c>
    </row>
    <row r="167" spans="1:5" x14ac:dyDescent="0.25">
      <c r="A167" s="21" t="s">
        <v>72</v>
      </c>
      <c r="B167" s="66">
        <v>25</v>
      </c>
      <c r="C167" s="144"/>
      <c r="D167" s="48">
        <f t="shared" si="8"/>
        <v>0</v>
      </c>
    </row>
    <row r="168" spans="1:5" x14ac:dyDescent="0.25">
      <c r="A168" s="21" t="s">
        <v>73</v>
      </c>
      <c r="B168" s="66">
        <v>10</v>
      </c>
      <c r="C168" s="144"/>
      <c r="D168" s="48">
        <f t="shared" si="8"/>
        <v>0</v>
      </c>
    </row>
    <row r="169" spans="1:5" x14ac:dyDescent="0.25">
      <c r="A169" s="21" t="s">
        <v>74</v>
      </c>
      <c r="B169" s="66">
        <v>10</v>
      </c>
      <c r="C169" s="144"/>
      <c r="D169" s="48">
        <f t="shared" si="8"/>
        <v>0</v>
      </c>
    </row>
    <row r="170" spans="1:5" ht="30" customHeight="1" x14ac:dyDescent="0.25">
      <c r="A170" s="46" t="s">
        <v>185</v>
      </c>
      <c r="B170" s="66">
        <v>22</v>
      </c>
      <c r="C170" s="144"/>
      <c r="D170" s="48">
        <f t="shared" si="8"/>
        <v>0</v>
      </c>
    </row>
    <row r="171" spans="1:5" x14ac:dyDescent="0.25">
      <c r="A171" s="21" t="s">
        <v>75</v>
      </c>
      <c r="B171" s="66">
        <v>25</v>
      </c>
      <c r="C171" s="144"/>
      <c r="D171" s="48">
        <f t="shared" si="8"/>
        <v>0</v>
      </c>
    </row>
    <row r="172" spans="1:5" x14ac:dyDescent="0.25">
      <c r="A172" s="21" t="s">
        <v>76</v>
      </c>
      <c r="B172" s="66">
        <v>10</v>
      </c>
      <c r="C172" s="144"/>
      <c r="D172" s="48">
        <f t="shared" si="8"/>
        <v>0</v>
      </c>
    </row>
    <row r="173" spans="1:5" x14ac:dyDescent="0.25">
      <c r="A173" s="21" t="s">
        <v>156</v>
      </c>
      <c r="B173" s="66">
        <v>15</v>
      </c>
      <c r="C173" s="144"/>
      <c r="D173" s="48">
        <f t="shared" si="8"/>
        <v>0</v>
      </c>
      <c r="E173" s="34"/>
    </row>
    <row r="174" spans="1:5" x14ac:dyDescent="0.25">
      <c r="A174" s="21" t="s">
        <v>59</v>
      </c>
      <c r="B174" s="66">
        <v>10</v>
      </c>
      <c r="C174" s="144"/>
      <c r="D174" s="48">
        <f t="shared" si="8"/>
        <v>0</v>
      </c>
      <c r="E174" s="34"/>
    </row>
    <row r="175" spans="1:5" x14ac:dyDescent="0.25">
      <c r="A175" s="21" t="s">
        <v>157</v>
      </c>
      <c r="B175" s="66">
        <v>30</v>
      </c>
      <c r="C175" s="144"/>
      <c r="D175" s="48">
        <f t="shared" si="8"/>
        <v>0</v>
      </c>
      <c r="E175" s="34"/>
    </row>
    <row r="176" spans="1:5" x14ac:dyDescent="0.25">
      <c r="A176" s="21" t="s">
        <v>158</v>
      </c>
      <c r="B176" s="66">
        <v>10</v>
      </c>
      <c r="C176" s="144"/>
      <c r="D176" s="48">
        <f t="shared" si="8"/>
        <v>0</v>
      </c>
      <c r="E176" s="34"/>
    </row>
    <row r="177" spans="1:5" x14ac:dyDescent="0.25">
      <c r="A177" s="21" t="s">
        <v>159</v>
      </c>
      <c r="B177" s="66">
        <v>80</v>
      </c>
      <c r="C177" s="144"/>
      <c r="D177" s="48">
        <f t="shared" si="8"/>
        <v>0</v>
      </c>
      <c r="E177" s="34"/>
    </row>
    <row r="178" spans="1:5" x14ac:dyDescent="0.25">
      <c r="A178" s="21" t="s">
        <v>160</v>
      </c>
      <c r="B178" s="66">
        <v>30</v>
      </c>
      <c r="C178" s="144"/>
      <c r="D178" s="48">
        <f t="shared" si="8"/>
        <v>0</v>
      </c>
      <c r="E178" s="34"/>
    </row>
    <row r="179" spans="1:5" x14ac:dyDescent="0.25">
      <c r="A179" s="21" t="s">
        <v>43</v>
      </c>
      <c r="B179" s="66">
        <v>1</v>
      </c>
      <c r="C179" s="144"/>
      <c r="D179" s="48">
        <f t="shared" si="8"/>
        <v>0</v>
      </c>
    </row>
    <row r="180" spans="1:5" x14ac:dyDescent="0.25">
      <c r="A180" s="21" t="s">
        <v>44</v>
      </c>
      <c r="B180" s="66">
        <v>1</v>
      </c>
      <c r="C180" s="144"/>
      <c r="D180" s="48">
        <f t="shared" si="8"/>
        <v>0</v>
      </c>
    </row>
    <row r="181" spans="1:5" x14ac:dyDescent="0.25">
      <c r="A181" s="21" t="s">
        <v>77</v>
      </c>
      <c r="B181" s="66">
        <v>1</v>
      </c>
      <c r="C181" s="144"/>
      <c r="D181" s="48">
        <f t="shared" si="8"/>
        <v>0</v>
      </c>
    </row>
    <row r="182" spans="1:5" x14ac:dyDescent="0.25">
      <c r="A182" s="21" t="s">
        <v>176</v>
      </c>
      <c r="B182" s="66">
        <v>50</v>
      </c>
      <c r="C182" s="144"/>
      <c r="D182" s="48">
        <f t="shared" si="8"/>
        <v>0</v>
      </c>
    </row>
    <row r="183" spans="1:5" ht="18.75" customHeight="1" x14ac:dyDescent="0.25">
      <c r="A183" s="21" t="s">
        <v>162</v>
      </c>
      <c r="B183" s="59">
        <v>5</v>
      </c>
      <c r="C183" s="144"/>
      <c r="D183" s="48">
        <f t="shared" si="8"/>
        <v>0</v>
      </c>
    </row>
    <row r="184" spans="1:5" x14ac:dyDescent="0.25">
      <c r="A184" s="21" t="s">
        <v>161</v>
      </c>
      <c r="B184" s="59">
        <v>10</v>
      </c>
      <c r="C184" s="144"/>
      <c r="D184" s="48">
        <f t="shared" si="8"/>
        <v>0</v>
      </c>
    </row>
    <row r="185" spans="1:5" ht="17.25" customHeight="1" x14ac:dyDescent="0.25">
      <c r="A185" s="21" t="s">
        <v>163</v>
      </c>
      <c r="B185" s="59">
        <v>3</v>
      </c>
      <c r="C185" s="139"/>
      <c r="D185" s="48">
        <f t="shared" si="8"/>
        <v>0</v>
      </c>
    </row>
    <row r="186" spans="1:5" ht="19.5" customHeight="1" thickBot="1" x14ac:dyDescent="0.3">
      <c r="A186" s="53" t="s">
        <v>164</v>
      </c>
      <c r="B186" s="67">
        <v>3</v>
      </c>
      <c r="C186" s="145"/>
      <c r="D186" s="68">
        <f t="shared" si="8"/>
        <v>0</v>
      </c>
    </row>
    <row r="187" spans="1:5" ht="16.5" customHeight="1" thickTop="1" thickBot="1" x14ac:dyDescent="0.3">
      <c r="A187" s="3" t="s">
        <v>6</v>
      </c>
      <c r="B187" s="69"/>
      <c r="C187" s="70"/>
      <c r="D187" s="32">
        <f>SUM(D162:D186)</f>
        <v>0</v>
      </c>
    </row>
    <row r="188" spans="1:5" ht="6" customHeight="1" thickTop="1" x14ac:dyDescent="0.25"/>
    <row r="189" spans="1:5" ht="15" customHeight="1" x14ac:dyDescent="0.25">
      <c r="D189" s="4" t="s">
        <v>11</v>
      </c>
    </row>
    <row r="190" spans="1:5" ht="24.95" customHeight="1" x14ac:dyDescent="0.25">
      <c r="A190" s="100" t="s">
        <v>137</v>
      </c>
      <c r="B190" s="101"/>
      <c r="C190" s="102"/>
      <c r="D190" s="28">
        <f>D187</f>
        <v>0</v>
      </c>
    </row>
    <row r="191" spans="1:5" ht="24.95" customHeight="1" x14ac:dyDescent="0.25">
      <c r="A191" s="103" t="s">
        <v>180</v>
      </c>
      <c r="B191" s="104"/>
      <c r="C191" s="105"/>
      <c r="D191" s="29">
        <f>D190*3</f>
        <v>0</v>
      </c>
    </row>
    <row r="192" spans="1:5" ht="29.25" customHeight="1" thickBot="1" x14ac:dyDescent="0.3">
      <c r="A192" s="18"/>
      <c r="D192" s="19"/>
    </row>
    <row r="193" spans="1:5" ht="39.950000000000003" customHeight="1" thickTop="1" thickBot="1" x14ac:dyDescent="0.3">
      <c r="A193" s="62" t="s">
        <v>81</v>
      </c>
      <c r="B193" s="91" t="s">
        <v>140</v>
      </c>
      <c r="C193" s="92"/>
      <c r="D193" s="93"/>
    </row>
    <row r="194" spans="1:5" ht="15.75" customHeight="1" thickTop="1" x14ac:dyDescent="0.25">
      <c r="A194" s="94"/>
      <c r="B194" s="95"/>
      <c r="C194" s="95"/>
      <c r="D194" s="96"/>
    </row>
    <row r="195" spans="1:5" ht="24.95" customHeight="1" x14ac:dyDescent="0.25">
      <c r="A195" s="112" t="s">
        <v>103</v>
      </c>
      <c r="B195" s="113"/>
      <c r="C195" s="113"/>
      <c r="D195" s="114"/>
    </row>
    <row r="196" spans="1:5" ht="45.75" customHeight="1" x14ac:dyDescent="0.25">
      <c r="A196" s="121" t="s">
        <v>210</v>
      </c>
      <c r="B196" s="122"/>
      <c r="C196" s="122"/>
      <c r="D196" s="123"/>
    </row>
    <row r="197" spans="1:5" ht="20.100000000000001" customHeight="1" x14ac:dyDescent="0.25">
      <c r="A197" s="88" t="s">
        <v>204</v>
      </c>
      <c r="B197" s="89"/>
      <c r="C197" s="89"/>
      <c r="D197" s="90"/>
    </row>
    <row r="198" spans="1:5" x14ac:dyDescent="0.25">
      <c r="A198" s="11" t="s">
        <v>54</v>
      </c>
      <c r="B198" s="11" t="s">
        <v>19</v>
      </c>
      <c r="C198" s="10" t="s">
        <v>2</v>
      </c>
      <c r="D198" s="10" t="s">
        <v>3</v>
      </c>
    </row>
    <row r="199" spans="1:5" x14ac:dyDescent="0.25">
      <c r="A199" s="10"/>
      <c r="B199" s="11"/>
      <c r="C199" s="6" t="s">
        <v>9</v>
      </c>
      <c r="D199" s="6" t="s">
        <v>201</v>
      </c>
    </row>
    <row r="200" spans="1:5" x14ac:dyDescent="0.25">
      <c r="A200" s="12" t="s">
        <v>33</v>
      </c>
      <c r="B200" s="23">
        <v>4</v>
      </c>
      <c r="C200" s="146"/>
      <c r="D200" s="24">
        <f t="shared" ref="D200:D229" si="9">B200*C200</f>
        <v>0</v>
      </c>
    </row>
    <row r="201" spans="1:5" x14ac:dyDescent="0.25">
      <c r="A201" s="12" t="s">
        <v>21</v>
      </c>
      <c r="B201" s="23">
        <v>7</v>
      </c>
      <c r="C201" s="146"/>
      <c r="D201" s="24">
        <f t="shared" si="9"/>
        <v>0</v>
      </c>
    </row>
    <row r="202" spans="1:5" x14ac:dyDescent="0.25">
      <c r="A202" s="12" t="s">
        <v>34</v>
      </c>
      <c r="B202" s="23">
        <v>1</v>
      </c>
      <c r="C202" s="146"/>
      <c r="D202" s="24">
        <f t="shared" si="9"/>
        <v>0</v>
      </c>
    </row>
    <row r="203" spans="1:5" x14ac:dyDescent="0.25">
      <c r="A203" s="12" t="s">
        <v>35</v>
      </c>
      <c r="B203" s="23">
        <v>8</v>
      </c>
      <c r="C203" s="146"/>
      <c r="D203" s="24">
        <f t="shared" si="9"/>
        <v>0</v>
      </c>
    </row>
    <row r="204" spans="1:5" x14ac:dyDescent="0.25">
      <c r="A204" s="12" t="s">
        <v>172</v>
      </c>
      <c r="B204" s="23">
        <v>30</v>
      </c>
      <c r="C204" s="146"/>
      <c r="D204" s="24">
        <f t="shared" si="9"/>
        <v>0</v>
      </c>
      <c r="E204" s="34"/>
    </row>
    <row r="205" spans="1:5" x14ac:dyDescent="0.25">
      <c r="A205" s="12" t="s">
        <v>173</v>
      </c>
      <c r="B205" s="23">
        <v>11</v>
      </c>
      <c r="C205" s="146"/>
      <c r="D205" s="24">
        <f t="shared" si="9"/>
        <v>0</v>
      </c>
      <c r="E205" s="34"/>
    </row>
    <row r="206" spans="1:5" x14ac:dyDescent="0.25">
      <c r="A206" s="12" t="s">
        <v>36</v>
      </c>
      <c r="B206" s="23">
        <v>2</v>
      </c>
      <c r="C206" s="146"/>
      <c r="D206" s="24">
        <f t="shared" si="9"/>
        <v>0</v>
      </c>
    </row>
    <row r="207" spans="1:5" x14ac:dyDescent="0.25">
      <c r="A207" s="12" t="s">
        <v>22</v>
      </c>
      <c r="B207" s="23">
        <v>2</v>
      </c>
      <c r="C207" s="146"/>
      <c r="D207" s="24">
        <f t="shared" si="9"/>
        <v>0</v>
      </c>
    </row>
    <row r="208" spans="1:5" x14ac:dyDescent="0.25">
      <c r="A208" s="12" t="s">
        <v>37</v>
      </c>
      <c r="B208" s="23">
        <v>2</v>
      </c>
      <c r="C208" s="146"/>
      <c r="D208" s="24">
        <f t="shared" si="9"/>
        <v>0</v>
      </c>
    </row>
    <row r="209" spans="1:5" x14ac:dyDescent="0.25">
      <c r="A209" s="21" t="s">
        <v>55</v>
      </c>
      <c r="B209" s="59">
        <v>1</v>
      </c>
      <c r="C209" s="144"/>
      <c r="D209" s="24">
        <f t="shared" si="9"/>
        <v>0</v>
      </c>
    </row>
    <row r="210" spans="1:5" x14ac:dyDescent="0.25">
      <c r="A210" s="21" t="s">
        <v>20</v>
      </c>
      <c r="B210" s="59">
        <v>3</v>
      </c>
      <c r="C210" s="144"/>
      <c r="D210" s="24">
        <f t="shared" si="9"/>
        <v>0</v>
      </c>
    </row>
    <row r="211" spans="1:5" x14ac:dyDescent="0.25">
      <c r="A211" s="21" t="s">
        <v>50</v>
      </c>
      <c r="B211" s="59">
        <v>6</v>
      </c>
      <c r="C211" s="144"/>
      <c r="D211" s="24">
        <f t="shared" si="9"/>
        <v>0</v>
      </c>
    </row>
    <row r="212" spans="1:5" x14ac:dyDescent="0.25">
      <c r="A212" s="21" t="s">
        <v>38</v>
      </c>
      <c r="B212" s="59">
        <v>4</v>
      </c>
      <c r="C212" s="144"/>
      <c r="D212" s="24">
        <f t="shared" si="9"/>
        <v>0</v>
      </c>
    </row>
    <row r="213" spans="1:5" x14ac:dyDescent="0.25">
      <c r="A213" s="21" t="s">
        <v>56</v>
      </c>
      <c r="B213" s="59">
        <v>5</v>
      </c>
      <c r="C213" s="144"/>
      <c r="D213" s="24">
        <f t="shared" si="9"/>
        <v>0</v>
      </c>
    </row>
    <row r="214" spans="1:5" x14ac:dyDescent="0.25">
      <c r="A214" s="21" t="s">
        <v>39</v>
      </c>
      <c r="B214" s="59">
        <v>8</v>
      </c>
      <c r="C214" s="144"/>
      <c r="D214" s="24">
        <f t="shared" si="9"/>
        <v>0</v>
      </c>
    </row>
    <row r="215" spans="1:5" x14ac:dyDescent="0.25">
      <c r="A215" s="21" t="s">
        <v>40</v>
      </c>
      <c r="B215" s="59">
        <v>1</v>
      </c>
      <c r="C215" s="144"/>
      <c r="D215" s="24">
        <f t="shared" si="9"/>
        <v>0</v>
      </c>
    </row>
    <row r="216" spans="1:5" x14ac:dyDescent="0.25">
      <c r="A216" s="21" t="s">
        <v>41</v>
      </c>
      <c r="B216" s="59">
        <v>1</v>
      </c>
      <c r="C216" s="144"/>
      <c r="D216" s="24">
        <f t="shared" si="9"/>
        <v>0</v>
      </c>
    </row>
    <row r="217" spans="1:5" x14ac:dyDescent="0.25">
      <c r="A217" s="21" t="s">
        <v>42</v>
      </c>
      <c r="B217" s="59">
        <v>15</v>
      </c>
      <c r="C217" s="144"/>
      <c r="D217" s="24">
        <f t="shared" si="9"/>
        <v>0</v>
      </c>
    </row>
    <row r="218" spans="1:5" x14ac:dyDescent="0.25">
      <c r="A218" s="21" t="s">
        <v>57</v>
      </c>
      <c r="B218" s="59">
        <v>2</v>
      </c>
      <c r="C218" s="144"/>
      <c r="D218" s="24">
        <f t="shared" si="9"/>
        <v>0</v>
      </c>
    </row>
    <row r="219" spans="1:5" x14ac:dyDescent="0.25">
      <c r="A219" s="21" t="s">
        <v>58</v>
      </c>
      <c r="B219" s="59">
        <v>12</v>
      </c>
      <c r="C219" s="144"/>
      <c r="D219" s="24">
        <f>B219*C219</f>
        <v>0</v>
      </c>
    </row>
    <row r="220" spans="1:5" x14ac:dyDescent="0.25">
      <c r="A220" s="21" t="s">
        <v>59</v>
      </c>
      <c r="B220" s="59">
        <v>12</v>
      </c>
      <c r="C220" s="144"/>
      <c r="D220" s="24">
        <f>B220*C220</f>
        <v>0</v>
      </c>
    </row>
    <row r="221" spans="1:5" x14ac:dyDescent="0.25">
      <c r="A221" s="21" t="s">
        <v>43</v>
      </c>
      <c r="B221" s="59">
        <v>14</v>
      </c>
      <c r="C221" s="144"/>
      <c r="D221" s="24">
        <f t="shared" si="9"/>
        <v>0</v>
      </c>
    </row>
    <row r="222" spans="1:5" x14ac:dyDescent="0.25">
      <c r="A222" s="21" t="s">
        <v>44</v>
      </c>
      <c r="B222" s="59">
        <v>14</v>
      </c>
      <c r="C222" s="144"/>
      <c r="D222" s="24">
        <f t="shared" si="9"/>
        <v>0</v>
      </c>
    </row>
    <row r="223" spans="1:5" x14ac:dyDescent="0.25">
      <c r="A223" s="21" t="s">
        <v>158</v>
      </c>
      <c r="B223" s="59">
        <f>16+24</f>
        <v>40</v>
      </c>
      <c r="C223" s="144"/>
      <c r="D223" s="24">
        <f t="shared" si="9"/>
        <v>0</v>
      </c>
      <c r="E223" s="34"/>
    </row>
    <row r="224" spans="1:5" x14ac:dyDescent="0.25">
      <c r="A224" s="21" t="s">
        <v>157</v>
      </c>
      <c r="B224" s="59">
        <v>104</v>
      </c>
      <c r="C224" s="144"/>
      <c r="D224" s="24">
        <f t="shared" si="9"/>
        <v>0</v>
      </c>
      <c r="E224" s="34"/>
    </row>
    <row r="225" spans="1:5" x14ac:dyDescent="0.25">
      <c r="A225" s="21" t="s">
        <v>160</v>
      </c>
      <c r="B225" s="59">
        <f>40+41</f>
        <v>81</v>
      </c>
      <c r="C225" s="144"/>
      <c r="D225" s="24">
        <f t="shared" si="9"/>
        <v>0</v>
      </c>
      <c r="E225" s="34"/>
    </row>
    <row r="226" spans="1:5" x14ac:dyDescent="0.25">
      <c r="A226" s="21" t="s">
        <v>159</v>
      </c>
      <c r="B226" s="59">
        <v>104</v>
      </c>
      <c r="C226" s="144"/>
      <c r="D226" s="24">
        <f t="shared" si="9"/>
        <v>0</v>
      </c>
      <c r="E226" s="34"/>
    </row>
    <row r="227" spans="1:5" ht="30" customHeight="1" x14ac:dyDescent="0.25">
      <c r="A227" s="21" t="s">
        <v>194</v>
      </c>
      <c r="B227" s="59">
        <f>136+12+12</f>
        <v>160</v>
      </c>
      <c r="C227" s="144"/>
      <c r="D227" s="24">
        <f t="shared" si="9"/>
        <v>0</v>
      </c>
      <c r="E227" s="34"/>
    </row>
    <row r="228" spans="1:5" ht="30" customHeight="1" x14ac:dyDescent="0.25">
      <c r="A228" s="21" t="s">
        <v>195</v>
      </c>
      <c r="B228" s="59">
        <v>28</v>
      </c>
      <c r="C228" s="144"/>
      <c r="D228" s="24">
        <f t="shared" si="9"/>
        <v>0</v>
      </c>
    </row>
    <row r="229" spans="1:5" x14ac:dyDescent="0.25">
      <c r="A229" s="21" t="s">
        <v>165</v>
      </c>
      <c r="B229" s="59">
        <v>41</v>
      </c>
      <c r="C229" s="147"/>
      <c r="D229" s="71">
        <f t="shared" si="9"/>
        <v>0</v>
      </c>
    </row>
    <row r="230" spans="1:5" ht="14.25" customHeight="1" thickBot="1" x14ac:dyDescent="0.3">
      <c r="A230" s="54" t="s">
        <v>80</v>
      </c>
      <c r="B230" s="72">
        <v>14</v>
      </c>
      <c r="C230" s="144"/>
      <c r="D230" s="24">
        <f t="shared" ref="D230" si="10">B230*C230</f>
        <v>0</v>
      </c>
    </row>
    <row r="231" spans="1:5" ht="16.5" thickTop="1" thickBot="1" x14ac:dyDescent="0.3">
      <c r="A231" s="16" t="s">
        <v>60</v>
      </c>
      <c r="B231" s="73"/>
      <c r="C231" s="70"/>
      <c r="D231" s="32">
        <f>SUM(D200:D230)</f>
        <v>0</v>
      </c>
    </row>
    <row r="232" spans="1:5" ht="35.1" customHeight="1" thickTop="1" x14ac:dyDescent="0.25"/>
    <row r="233" spans="1:5" ht="24.95" customHeight="1" x14ac:dyDescent="0.25">
      <c r="A233" s="106" t="s">
        <v>104</v>
      </c>
      <c r="B233" s="107"/>
      <c r="C233" s="107"/>
      <c r="D233" s="108"/>
    </row>
    <row r="234" spans="1:5" ht="30" customHeight="1" x14ac:dyDescent="0.25">
      <c r="A234" s="109" t="s">
        <v>115</v>
      </c>
      <c r="B234" s="110"/>
      <c r="C234" s="110"/>
      <c r="D234" s="111"/>
    </row>
    <row r="235" spans="1:5" ht="20.100000000000001" customHeight="1" x14ac:dyDescent="0.25">
      <c r="A235" s="88" t="s">
        <v>205</v>
      </c>
      <c r="B235" s="89"/>
      <c r="C235" s="89"/>
      <c r="D235" s="90"/>
    </row>
    <row r="236" spans="1:5" x14ac:dyDescent="0.25">
      <c r="A236" s="11" t="s">
        <v>54</v>
      </c>
      <c r="B236" s="11" t="s">
        <v>19</v>
      </c>
      <c r="C236" s="10" t="s">
        <v>2</v>
      </c>
      <c r="D236" s="10" t="s">
        <v>3</v>
      </c>
    </row>
    <row r="237" spans="1:5" x14ac:dyDescent="0.25">
      <c r="A237" s="10"/>
      <c r="B237" s="11"/>
      <c r="C237" s="6" t="s">
        <v>9</v>
      </c>
      <c r="D237" s="6" t="s">
        <v>201</v>
      </c>
    </row>
    <row r="238" spans="1:5" x14ac:dyDescent="0.25">
      <c r="A238" s="12" t="s">
        <v>174</v>
      </c>
      <c r="B238" s="23">
        <v>3</v>
      </c>
      <c r="C238" s="146"/>
      <c r="D238" s="24">
        <f t="shared" ref="D238:D264" si="11">B238*C238</f>
        <v>0</v>
      </c>
    </row>
    <row r="239" spans="1:5" x14ac:dyDescent="0.25">
      <c r="A239" s="12" t="s">
        <v>83</v>
      </c>
      <c r="B239" s="23">
        <v>2</v>
      </c>
      <c r="C239" s="146"/>
      <c r="D239" s="24">
        <f t="shared" si="11"/>
        <v>0</v>
      </c>
    </row>
    <row r="240" spans="1:5" x14ac:dyDescent="0.25">
      <c r="A240" s="21" t="s">
        <v>61</v>
      </c>
      <c r="B240" s="23">
        <v>11</v>
      </c>
      <c r="C240" s="146"/>
      <c r="D240" s="24">
        <f t="shared" si="11"/>
        <v>0</v>
      </c>
    </row>
    <row r="241" spans="1:4" x14ac:dyDescent="0.25">
      <c r="A241" s="12" t="s">
        <v>62</v>
      </c>
      <c r="B241" s="23">
        <v>1</v>
      </c>
      <c r="C241" s="146"/>
      <c r="D241" s="24">
        <f t="shared" si="11"/>
        <v>0</v>
      </c>
    </row>
    <row r="242" spans="1:4" x14ac:dyDescent="0.25">
      <c r="A242" s="12" t="s">
        <v>63</v>
      </c>
      <c r="B242" s="23">
        <v>1</v>
      </c>
      <c r="C242" s="146"/>
      <c r="D242" s="24">
        <f t="shared" si="11"/>
        <v>0</v>
      </c>
    </row>
    <row r="243" spans="1:4" x14ac:dyDescent="0.25">
      <c r="A243" s="12" t="s">
        <v>45</v>
      </c>
      <c r="B243" s="23">
        <v>3</v>
      </c>
      <c r="C243" s="146"/>
      <c r="D243" s="24">
        <f t="shared" si="11"/>
        <v>0</v>
      </c>
    </row>
    <row r="244" spans="1:4" x14ac:dyDescent="0.25">
      <c r="A244" s="12" t="s">
        <v>64</v>
      </c>
      <c r="B244" s="23">
        <v>4</v>
      </c>
      <c r="C244" s="146"/>
      <c r="D244" s="24">
        <f t="shared" si="11"/>
        <v>0</v>
      </c>
    </row>
    <row r="245" spans="1:4" x14ac:dyDescent="0.25">
      <c r="A245" s="12" t="s">
        <v>46</v>
      </c>
      <c r="B245" s="23">
        <v>4</v>
      </c>
      <c r="C245" s="146"/>
      <c r="D245" s="24">
        <f t="shared" si="11"/>
        <v>0</v>
      </c>
    </row>
    <row r="246" spans="1:4" x14ac:dyDescent="0.25">
      <c r="A246" s="12" t="s">
        <v>65</v>
      </c>
      <c r="B246" s="23">
        <v>4</v>
      </c>
      <c r="C246" s="146"/>
      <c r="D246" s="24">
        <f t="shared" si="11"/>
        <v>0</v>
      </c>
    </row>
    <row r="247" spans="1:4" x14ac:dyDescent="0.25">
      <c r="A247" s="12" t="s">
        <v>34</v>
      </c>
      <c r="B247" s="23">
        <v>3</v>
      </c>
      <c r="C247" s="146"/>
      <c r="D247" s="24">
        <f t="shared" si="11"/>
        <v>0</v>
      </c>
    </row>
    <row r="248" spans="1:4" x14ac:dyDescent="0.25">
      <c r="A248" s="12" t="s">
        <v>35</v>
      </c>
      <c r="B248" s="23">
        <v>6</v>
      </c>
      <c r="C248" s="146"/>
      <c r="D248" s="24">
        <f t="shared" si="11"/>
        <v>0</v>
      </c>
    </row>
    <row r="249" spans="1:4" x14ac:dyDescent="0.25">
      <c r="A249" s="12" t="s">
        <v>47</v>
      </c>
      <c r="B249" s="23">
        <v>1</v>
      </c>
      <c r="C249" s="146"/>
      <c r="D249" s="24">
        <f t="shared" si="11"/>
        <v>0</v>
      </c>
    </row>
    <row r="250" spans="1:4" x14ac:dyDescent="0.25">
      <c r="A250" s="12" t="s">
        <v>21</v>
      </c>
      <c r="B250" s="23">
        <v>1</v>
      </c>
      <c r="C250" s="146"/>
      <c r="D250" s="24">
        <f t="shared" si="11"/>
        <v>0</v>
      </c>
    </row>
    <row r="251" spans="1:4" x14ac:dyDescent="0.25">
      <c r="A251" s="12" t="s">
        <v>66</v>
      </c>
      <c r="B251" s="23">
        <v>1</v>
      </c>
      <c r="C251" s="146"/>
      <c r="D251" s="24">
        <f t="shared" si="11"/>
        <v>0</v>
      </c>
    </row>
    <row r="252" spans="1:4" x14ac:dyDescent="0.25">
      <c r="A252" s="12" t="s">
        <v>48</v>
      </c>
      <c r="B252" s="23">
        <v>3</v>
      </c>
      <c r="C252" s="146"/>
      <c r="D252" s="24">
        <f t="shared" si="11"/>
        <v>0</v>
      </c>
    </row>
    <row r="253" spans="1:4" x14ac:dyDescent="0.25">
      <c r="A253" s="12" t="s">
        <v>49</v>
      </c>
      <c r="B253" s="23">
        <v>2</v>
      </c>
      <c r="C253" s="146"/>
      <c r="D253" s="24">
        <f t="shared" si="11"/>
        <v>0</v>
      </c>
    </row>
    <row r="254" spans="1:4" x14ac:dyDescent="0.25">
      <c r="A254" s="12" t="s">
        <v>82</v>
      </c>
      <c r="B254" s="23">
        <v>2</v>
      </c>
      <c r="C254" s="146"/>
      <c r="D254" s="24">
        <f t="shared" si="11"/>
        <v>0</v>
      </c>
    </row>
    <row r="255" spans="1:4" x14ac:dyDescent="0.25">
      <c r="A255" s="12" t="s">
        <v>43</v>
      </c>
      <c r="B255" s="23">
        <v>6</v>
      </c>
      <c r="C255" s="146"/>
      <c r="D255" s="24">
        <f t="shared" si="11"/>
        <v>0</v>
      </c>
    </row>
    <row r="256" spans="1:4" x14ac:dyDescent="0.25">
      <c r="A256" s="12" t="s">
        <v>44</v>
      </c>
      <c r="B256" s="23">
        <v>6</v>
      </c>
      <c r="C256" s="146"/>
      <c r="D256" s="24">
        <f t="shared" si="11"/>
        <v>0</v>
      </c>
    </row>
    <row r="257" spans="1:11" x14ac:dyDescent="0.25">
      <c r="A257" s="12" t="s">
        <v>157</v>
      </c>
      <c r="B257" s="23">
        <v>50</v>
      </c>
      <c r="C257" s="146"/>
      <c r="D257" s="24">
        <f t="shared" si="11"/>
        <v>0</v>
      </c>
    </row>
    <row r="258" spans="1:11" x14ac:dyDescent="0.25">
      <c r="A258" s="12" t="s">
        <v>158</v>
      </c>
      <c r="B258" s="23">
        <v>16</v>
      </c>
      <c r="C258" s="146"/>
      <c r="D258" s="24">
        <f t="shared" si="11"/>
        <v>0</v>
      </c>
    </row>
    <row r="259" spans="1:11" x14ac:dyDescent="0.25">
      <c r="A259" s="12" t="s">
        <v>159</v>
      </c>
      <c r="B259" s="23">
        <v>50</v>
      </c>
      <c r="C259" s="146"/>
      <c r="D259" s="24">
        <f t="shared" si="11"/>
        <v>0</v>
      </c>
    </row>
    <row r="260" spans="1:11" x14ac:dyDescent="0.25">
      <c r="A260" s="12" t="s">
        <v>160</v>
      </c>
      <c r="B260" s="23">
        <v>19</v>
      </c>
      <c r="C260" s="146"/>
      <c r="D260" s="24">
        <f t="shared" si="11"/>
        <v>0</v>
      </c>
    </row>
    <row r="261" spans="1:11" ht="30" x14ac:dyDescent="0.25">
      <c r="A261" s="21" t="s">
        <v>194</v>
      </c>
      <c r="B261" s="59">
        <v>138</v>
      </c>
      <c r="C261" s="144"/>
      <c r="D261" s="24">
        <f t="shared" si="11"/>
        <v>0</v>
      </c>
      <c r="E261" s="34"/>
    </row>
    <row r="262" spans="1:11" ht="30" x14ac:dyDescent="0.25">
      <c r="A262" s="21" t="s">
        <v>195</v>
      </c>
      <c r="B262" s="59">
        <v>17</v>
      </c>
      <c r="C262" s="144"/>
      <c r="D262" s="24">
        <f t="shared" si="11"/>
        <v>0</v>
      </c>
    </row>
    <row r="263" spans="1:11" x14ac:dyDescent="0.25">
      <c r="A263" s="54" t="s">
        <v>165</v>
      </c>
      <c r="B263" s="59">
        <v>3</v>
      </c>
      <c r="C263" s="144"/>
      <c r="D263" s="24">
        <f t="shared" si="11"/>
        <v>0</v>
      </c>
    </row>
    <row r="264" spans="1:11" ht="15.75" thickBot="1" x14ac:dyDescent="0.3">
      <c r="A264" s="15" t="s">
        <v>80</v>
      </c>
      <c r="B264" s="23">
        <v>37</v>
      </c>
      <c r="C264" s="146"/>
      <c r="D264" s="24">
        <f t="shared" si="11"/>
        <v>0</v>
      </c>
    </row>
    <row r="265" spans="1:11" ht="16.5" thickTop="1" thickBot="1" x14ac:dyDescent="0.3">
      <c r="A265" s="3" t="s">
        <v>6</v>
      </c>
      <c r="B265" s="69"/>
      <c r="C265" s="70"/>
      <c r="D265" s="32">
        <f>SUM(D238:D264)</f>
        <v>0</v>
      </c>
    </row>
    <row r="266" spans="1:11" ht="15.75" thickTop="1" x14ac:dyDescent="0.25">
      <c r="A266" s="7"/>
      <c r="B266" s="74"/>
      <c r="C266" s="75"/>
      <c r="D266" s="50"/>
    </row>
    <row r="267" spans="1:11" ht="20.100000000000001" customHeight="1" x14ac:dyDescent="0.25">
      <c r="A267" s="115" t="s">
        <v>197</v>
      </c>
      <c r="B267" s="116"/>
      <c r="C267" s="116"/>
      <c r="D267" s="117"/>
      <c r="E267" s="38"/>
      <c r="F267" s="39"/>
      <c r="G267" s="39"/>
      <c r="H267" s="39"/>
      <c r="I267" s="39"/>
      <c r="J267" s="39"/>
      <c r="K267" s="39"/>
    </row>
    <row r="268" spans="1:11" x14ac:dyDescent="0.25">
      <c r="A268" s="55" t="s">
        <v>54</v>
      </c>
      <c r="B268" s="55" t="s">
        <v>19</v>
      </c>
      <c r="C268" s="56" t="s">
        <v>2</v>
      </c>
      <c r="D268" s="56" t="s">
        <v>3</v>
      </c>
      <c r="E268" s="38"/>
      <c r="F268" s="39"/>
      <c r="G268" s="39"/>
      <c r="H268" s="39"/>
      <c r="I268" s="39"/>
      <c r="J268" s="39"/>
      <c r="K268" s="39"/>
    </row>
    <row r="269" spans="1:11" x14ac:dyDescent="0.25">
      <c r="A269" s="56"/>
      <c r="B269" s="55"/>
      <c r="C269" s="57" t="s">
        <v>9</v>
      </c>
      <c r="D269" s="57" t="s">
        <v>201</v>
      </c>
      <c r="E269" s="38"/>
      <c r="F269" s="39"/>
      <c r="G269" s="39"/>
      <c r="H269" s="39"/>
      <c r="I269" s="39"/>
      <c r="J269" s="39"/>
      <c r="K269" s="39"/>
    </row>
    <row r="270" spans="1:11" x14ac:dyDescent="0.25">
      <c r="A270" s="21" t="s">
        <v>84</v>
      </c>
      <c r="B270" s="59">
        <v>10</v>
      </c>
      <c r="C270" s="144"/>
      <c r="D270" s="48">
        <f t="shared" ref="D270:D274" si="12">B270*C270</f>
        <v>0</v>
      </c>
      <c r="E270" s="38"/>
      <c r="F270" s="39"/>
      <c r="G270" s="39"/>
      <c r="H270" s="39"/>
      <c r="I270" s="39"/>
      <c r="J270" s="39"/>
      <c r="K270" s="39"/>
    </row>
    <row r="271" spans="1:11" x14ac:dyDescent="0.25">
      <c r="A271" s="21" t="s">
        <v>85</v>
      </c>
      <c r="B271" s="59">
        <v>2</v>
      </c>
      <c r="C271" s="144"/>
      <c r="D271" s="48">
        <f t="shared" si="12"/>
        <v>0</v>
      </c>
    </row>
    <row r="272" spans="1:11" x14ac:dyDescent="0.25">
      <c r="A272" s="21" t="s">
        <v>86</v>
      </c>
      <c r="B272" s="59">
        <v>2</v>
      </c>
      <c r="C272" s="144"/>
      <c r="D272" s="48">
        <f t="shared" si="12"/>
        <v>0</v>
      </c>
    </row>
    <row r="273" spans="1:5" x14ac:dyDescent="0.25">
      <c r="A273" s="21" t="s">
        <v>102</v>
      </c>
      <c r="B273" s="59">
        <v>18</v>
      </c>
      <c r="C273" s="144"/>
      <c r="D273" s="48">
        <f t="shared" si="12"/>
        <v>0</v>
      </c>
    </row>
    <row r="274" spans="1:5" x14ac:dyDescent="0.25">
      <c r="A274" s="21" t="s">
        <v>159</v>
      </c>
      <c r="B274" s="59">
        <v>28</v>
      </c>
      <c r="C274" s="144"/>
      <c r="D274" s="48">
        <f t="shared" si="12"/>
        <v>0</v>
      </c>
    </row>
    <row r="275" spans="1:5" ht="15.75" thickBot="1" x14ac:dyDescent="0.3">
      <c r="A275" s="52" t="s">
        <v>87</v>
      </c>
      <c r="B275" s="76"/>
      <c r="C275" s="148"/>
      <c r="D275" s="68">
        <f>SUM(D270:D274)</f>
        <v>0</v>
      </c>
    </row>
    <row r="276" spans="1:5" ht="16.5" thickTop="1" thickBot="1" x14ac:dyDescent="0.3">
      <c r="A276" s="58" t="s">
        <v>196</v>
      </c>
      <c r="B276" s="77"/>
      <c r="C276" s="78"/>
      <c r="D276" s="79">
        <f>D275*10</f>
        <v>0</v>
      </c>
    </row>
    <row r="277" spans="1:5" ht="35.1" customHeight="1" thickTop="1" x14ac:dyDescent="0.25">
      <c r="A277" s="7"/>
      <c r="B277" s="13"/>
      <c r="C277" s="14"/>
      <c r="D277" s="17"/>
    </row>
    <row r="278" spans="1:5" ht="24.95" customHeight="1" x14ac:dyDescent="0.25">
      <c r="A278" s="106" t="s">
        <v>105</v>
      </c>
      <c r="B278" s="107"/>
      <c r="C278" s="107"/>
      <c r="D278" s="108"/>
    </row>
    <row r="279" spans="1:5" ht="18" customHeight="1" x14ac:dyDescent="0.25">
      <c r="A279" s="109" t="s">
        <v>108</v>
      </c>
      <c r="B279" s="110"/>
      <c r="C279" s="110"/>
      <c r="D279" s="111"/>
    </row>
    <row r="280" spans="1:5" ht="20.100000000000001" customHeight="1" x14ac:dyDescent="0.25">
      <c r="A280" s="88" t="s">
        <v>206</v>
      </c>
      <c r="B280" s="89"/>
      <c r="C280" s="89"/>
      <c r="D280" s="90"/>
    </row>
    <row r="281" spans="1:5" x14ac:dyDescent="0.25">
      <c r="A281" s="11" t="s">
        <v>54</v>
      </c>
      <c r="B281" s="11" t="s">
        <v>19</v>
      </c>
      <c r="C281" s="10" t="s">
        <v>2</v>
      </c>
      <c r="D281" s="10" t="s">
        <v>3</v>
      </c>
    </row>
    <row r="282" spans="1:5" x14ac:dyDescent="0.25">
      <c r="A282" s="10"/>
      <c r="B282" s="11"/>
      <c r="C282" s="6" t="s">
        <v>9</v>
      </c>
      <c r="D282" s="6" t="s">
        <v>201</v>
      </c>
    </row>
    <row r="283" spans="1:5" x14ac:dyDescent="0.25">
      <c r="A283" s="12" t="s">
        <v>88</v>
      </c>
      <c r="B283" s="23">
        <v>2</v>
      </c>
      <c r="C283" s="146"/>
      <c r="D283" s="24">
        <f t="shared" ref="D283:D306" si="13">B283*C283</f>
        <v>0</v>
      </c>
    </row>
    <row r="284" spans="1:5" x14ac:dyDescent="0.25">
      <c r="A284" s="12" t="s">
        <v>18</v>
      </c>
      <c r="B284" s="23">
        <v>1</v>
      </c>
      <c r="C284" s="146"/>
      <c r="D284" s="24">
        <f t="shared" si="13"/>
        <v>0</v>
      </c>
    </row>
    <row r="285" spans="1:5" x14ac:dyDescent="0.25">
      <c r="A285" s="21" t="s">
        <v>89</v>
      </c>
      <c r="B285" s="23">
        <v>3</v>
      </c>
      <c r="C285" s="146"/>
      <c r="D285" s="24">
        <f t="shared" si="13"/>
        <v>0</v>
      </c>
    </row>
    <row r="286" spans="1:5" x14ac:dyDescent="0.25">
      <c r="A286" s="12" t="s">
        <v>82</v>
      </c>
      <c r="B286" s="23">
        <v>2</v>
      </c>
      <c r="C286" s="146"/>
      <c r="D286" s="24">
        <f t="shared" si="13"/>
        <v>0</v>
      </c>
    </row>
    <row r="287" spans="1:5" x14ac:dyDescent="0.25">
      <c r="A287" s="12" t="s">
        <v>90</v>
      </c>
      <c r="B287" s="23">
        <v>4</v>
      </c>
      <c r="C287" s="146"/>
      <c r="D287" s="24">
        <f t="shared" si="13"/>
        <v>0</v>
      </c>
    </row>
    <row r="288" spans="1:5" x14ac:dyDescent="0.25">
      <c r="A288" s="12" t="s">
        <v>156</v>
      </c>
      <c r="B288" s="23">
        <v>11</v>
      </c>
      <c r="C288" s="146"/>
      <c r="D288" s="24">
        <f t="shared" si="13"/>
        <v>0</v>
      </c>
      <c r="E288" s="34"/>
    </row>
    <row r="289" spans="1:5" x14ac:dyDescent="0.25">
      <c r="A289" s="12" t="s">
        <v>91</v>
      </c>
      <c r="B289" s="23">
        <v>3</v>
      </c>
      <c r="C289" s="146"/>
      <c r="D289" s="24">
        <f t="shared" si="13"/>
        <v>0</v>
      </c>
    </row>
    <row r="290" spans="1:5" x14ac:dyDescent="0.25">
      <c r="A290" s="12" t="s">
        <v>92</v>
      </c>
      <c r="B290" s="23">
        <v>3</v>
      </c>
      <c r="C290" s="146"/>
      <c r="D290" s="24">
        <f t="shared" si="13"/>
        <v>0</v>
      </c>
    </row>
    <row r="291" spans="1:5" x14ac:dyDescent="0.25">
      <c r="A291" s="12" t="s">
        <v>93</v>
      </c>
      <c r="B291" s="23">
        <v>1</v>
      </c>
      <c r="C291" s="146"/>
      <c r="D291" s="24">
        <f t="shared" si="13"/>
        <v>0</v>
      </c>
    </row>
    <row r="292" spans="1:5" x14ac:dyDescent="0.25">
      <c r="A292" s="12" t="s">
        <v>94</v>
      </c>
      <c r="B292" s="23">
        <v>1</v>
      </c>
      <c r="C292" s="146"/>
      <c r="D292" s="24">
        <f t="shared" si="13"/>
        <v>0</v>
      </c>
    </row>
    <row r="293" spans="1:5" x14ac:dyDescent="0.25">
      <c r="A293" s="12" t="s">
        <v>95</v>
      </c>
      <c r="B293" s="23">
        <v>7</v>
      </c>
      <c r="C293" s="146"/>
      <c r="D293" s="24">
        <f t="shared" si="13"/>
        <v>0</v>
      </c>
    </row>
    <row r="294" spans="1:5" x14ac:dyDescent="0.25">
      <c r="A294" s="12" t="s">
        <v>96</v>
      </c>
      <c r="B294" s="23">
        <v>1</v>
      </c>
      <c r="C294" s="146"/>
      <c r="D294" s="24">
        <f t="shared" si="13"/>
        <v>0</v>
      </c>
    </row>
    <row r="295" spans="1:5" x14ac:dyDescent="0.25">
      <c r="A295" s="12" t="s">
        <v>97</v>
      </c>
      <c r="B295" s="23">
        <v>4</v>
      </c>
      <c r="C295" s="146"/>
      <c r="D295" s="24">
        <f t="shared" si="13"/>
        <v>0</v>
      </c>
    </row>
    <row r="296" spans="1:5" x14ac:dyDescent="0.25">
      <c r="A296" s="12" t="s">
        <v>98</v>
      </c>
      <c r="B296" s="23">
        <v>1</v>
      </c>
      <c r="C296" s="146"/>
      <c r="D296" s="24">
        <f t="shared" si="13"/>
        <v>0</v>
      </c>
    </row>
    <row r="297" spans="1:5" x14ac:dyDescent="0.25">
      <c r="A297" s="12" t="s">
        <v>43</v>
      </c>
      <c r="B297" s="23">
        <v>4</v>
      </c>
      <c r="C297" s="146"/>
      <c r="D297" s="24">
        <f t="shared" si="13"/>
        <v>0</v>
      </c>
    </row>
    <row r="298" spans="1:5" x14ac:dyDescent="0.25">
      <c r="A298" s="12" t="s">
        <v>44</v>
      </c>
      <c r="B298" s="23">
        <v>4</v>
      </c>
      <c r="C298" s="146"/>
      <c r="D298" s="24">
        <f t="shared" si="13"/>
        <v>0</v>
      </c>
    </row>
    <row r="299" spans="1:5" x14ac:dyDescent="0.25">
      <c r="A299" s="12" t="s">
        <v>157</v>
      </c>
      <c r="B299" s="23">
        <v>37</v>
      </c>
      <c r="C299" s="146"/>
      <c r="D299" s="24">
        <f t="shared" si="13"/>
        <v>0</v>
      </c>
    </row>
    <row r="300" spans="1:5" x14ac:dyDescent="0.25">
      <c r="A300" s="21" t="s">
        <v>234</v>
      </c>
      <c r="B300" s="59">
        <v>12</v>
      </c>
      <c r="C300" s="144"/>
      <c r="D300" s="24">
        <f t="shared" si="13"/>
        <v>0</v>
      </c>
    </row>
    <row r="301" spans="1:5" x14ac:dyDescent="0.25">
      <c r="A301" s="21" t="s">
        <v>167</v>
      </c>
      <c r="B301" s="59">
        <v>37</v>
      </c>
      <c r="C301" s="144"/>
      <c r="D301" s="24">
        <f t="shared" si="13"/>
        <v>0</v>
      </c>
    </row>
    <row r="302" spans="1:5" x14ac:dyDescent="0.25">
      <c r="A302" s="21" t="s">
        <v>160</v>
      </c>
      <c r="B302" s="59">
        <f>11+12</f>
        <v>23</v>
      </c>
      <c r="C302" s="144"/>
      <c r="D302" s="24">
        <f t="shared" si="13"/>
        <v>0</v>
      </c>
    </row>
    <row r="303" spans="1:5" ht="30" customHeight="1" x14ac:dyDescent="0.25">
      <c r="A303" s="21" t="s">
        <v>194</v>
      </c>
      <c r="B303" s="59">
        <v>72</v>
      </c>
      <c r="C303" s="144"/>
      <c r="D303" s="24">
        <f t="shared" si="13"/>
        <v>0</v>
      </c>
      <c r="E303" s="34"/>
    </row>
    <row r="304" spans="1:5" ht="30" customHeight="1" x14ac:dyDescent="0.25">
      <c r="A304" s="21" t="s">
        <v>195</v>
      </c>
      <c r="B304" s="59">
        <v>10</v>
      </c>
      <c r="C304" s="144"/>
      <c r="D304" s="24">
        <f t="shared" si="13"/>
        <v>0</v>
      </c>
      <c r="E304" s="34"/>
    </row>
    <row r="305" spans="1:5" x14ac:dyDescent="0.25">
      <c r="A305" s="54" t="s">
        <v>166</v>
      </c>
      <c r="B305" s="59">
        <v>11</v>
      </c>
      <c r="C305" s="144"/>
      <c r="D305" s="24">
        <f t="shared" si="13"/>
        <v>0</v>
      </c>
      <c r="E305" s="34"/>
    </row>
    <row r="306" spans="1:5" ht="15.75" thickBot="1" x14ac:dyDescent="0.3">
      <c r="A306" s="15" t="s">
        <v>80</v>
      </c>
      <c r="B306" s="23">
        <v>14</v>
      </c>
      <c r="C306" s="146"/>
      <c r="D306" s="24">
        <f t="shared" si="13"/>
        <v>0</v>
      </c>
    </row>
    <row r="307" spans="1:5" ht="16.5" thickTop="1" thickBot="1" x14ac:dyDescent="0.3">
      <c r="A307" s="3" t="s">
        <v>6</v>
      </c>
      <c r="B307" s="69"/>
      <c r="C307" s="70"/>
      <c r="D307" s="32">
        <f>SUM(D283:D306)</f>
        <v>0</v>
      </c>
    </row>
    <row r="308" spans="1:5" ht="15" customHeight="1" thickTop="1" x14ac:dyDescent="0.25">
      <c r="A308" s="7"/>
      <c r="B308" s="13"/>
      <c r="C308" s="14"/>
      <c r="D308" s="17"/>
    </row>
    <row r="309" spans="1:5" ht="20.100000000000001" customHeight="1" x14ac:dyDescent="0.25">
      <c r="A309" s="115" t="s">
        <v>198</v>
      </c>
      <c r="B309" s="116"/>
      <c r="C309" s="116"/>
      <c r="D309" s="117"/>
    </row>
    <row r="310" spans="1:5" x14ac:dyDescent="0.25">
      <c r="A310" s="55" t="s">
        <v>54</v>
      </c>
      <c r="B310" s="55" t="s">
        <v>19</v>
      </c>
      <c r="C310" s="56" t="s">
        <v>2</v>
      </c>
      <c r="D310" s="56" t="s">
        <v>3</v>
      </c>
    </row>
    <row r="311" spans="1:5" x14ac:dyDescent="0.25">
      <c r="A311" s="56"/>
      <c r="B311" s="55"/>
      <c r="C311" s="57" t="s">
        <v>9</v>
      </c>
      <c r="D311" s="57" t="s">
        <v>201</v>
      </c>
    </row>
    <row r="312" spans="1:5" x14ac:dyDescent="0.25">
      <c r="A312" s="21" t="s">
        <v>99</v>
      </c>
      <c r="B312" s="59">
        <v>4</v>
      </c>
      <c r="C312" s="144"/>
      <c r="D312" s="48">
        <f t="shared" ref="D312:D315" si="14">B312*C312</f>
        <v>0</v>
      </c>
    </row>
    <row r="313" spans="1:5" x14ac:dyDescent="0.25">
      <c r="A313" s="12" t="s">
        <v>100</v>
      </c>
      <c r="B313" s="23">
        <v>1</v>
      </c>
      <c r="C313" s="146"/>
      <c r="D313" s="24">
        <f t="shared" si="14"/>
        <v>0</v>
      </c>
    </row>
    <row r="314" spans="1:5" x14ac:dyDescent="0.25">
      <c r="A314" s="21" t="s">
        <v>157</v>
      </c>
      <c r="B314" s="23">
        <v>5</v>
      </c>
      <c r="C314" s="146"/>
      <c r="D314" s="24">
        <f t="shared" si="14"/>
        <v>0</v>
      </c>
    </row>
    <row r="315" spans="1:5" x14ac:dyDescent="0.25">
      <c r="A315" s="12" t="s">
        <v>167</v>
      </c>
      <c r="B315" s="23">
        <v>10</v>
      </c>
      <c r="C315" s="146"/>
      <c r="D315" s="24">
        <f t="shared" si="14"/>
        <v>0</v>
      </c>
    </row>
    <row r="316" spans="1:5" ht="15.75" thickBot="1" x14ac:dyDescent="0.3">
      <c r="A316" s="22" t="s">
        <v>87</v>
      </c>
      <c r="B316" s="80"/>
      <c r="C316" s="81"/>
      <c r="D316" s="82">
        <f>SUM(D312:D315)</f>
        <v>0</v>
      </c>
    </row>
    <row r="317" spans="1:5" ht="16.5" thickTop="1" thickBot="1" x14ac:dyDescent="0.3">
      <c r="A317" s="3" t="s">
        <v>101</v>
      </c>
      <c r="B317" s="69"/>
      <c r="C317" s="70"/>
      <c r="D317" s="32">
        <f>D316*13</f>
        <v>0</v>
      </c>
    </row>
    <row r="318" spans="1:5" ht="35.1" customHeight="1" thickTop="1" x14ac:dyDescent="0.25">
      <c r="A318" s="7"/>
      <c r="B318" s="13"/>
      <c r="C318" s="14"/>
      <c r="D318" s="17"/>
    </row>
    <row r="319" spans="1:5" ht="24.95" customHeight="1" x14ac:dyDescent="0.25">
      <c r="A319" s="106" t="s">
        <v>106</v>
      </c>
      <c r="B319" s="107"/>
      <c r="C319" s="107"/>
      <c r="D319" s="108"/>
    </row>
    <row r="320" spans="1:5" ht="15" customHeight="1" x14ac:dyDescent="0.25">
      <c r="A320" s="109" t="s">
        <v>107</v>
      </c>
      <c r="B320" s="110"/>
      <c r="C320" s="110"/>
      <c r="D320" s="111"/>
    </row>
    <row r="321" spans="1:4" ht="20.100000000000001" customHeight="1" x14ac:dyDescent="0.25">
      <c r="A321" s="88" t="s">
        <v>207</v>
      </c>
      <c r="B321" s="89"/>
      <c r="C321" s="89"/>
      <c r="D321" s="90"/>
    </row>
    <row r="322" spans="1:4" ht="15" customHeight="1" x14ac:dyDescent="0.25">
      <c r="A322" s="11" t="s">
        <v>54</v>
      </c>
      <c r="B322" s="11" t="s">
        <v>19</v>
      </c>
      <c r="C322" s="10" t="s">
        <v>2</v>
      </c>
      <c r="D322" s="10" t="s">
        <v>3</v>
      </c>
    </row>
    <row r="323" spans="1:4" ht="15" customHeight="1" x14ac:dyDescent="0.25">
      <c r="A323" s="10"/>
      <c r="B323" s="11"/>
      <c r="C323" s="6" t="s">
        <v>9</v>
      </c>
      <c r="D323" s="6" t="s">
        <v>201</v>
      </c>
    </row>
    <row r="324" spans="1:4" ht="15" customHeight="1" x14ac:dyDescent="0.25">
      <c r="A324" s="12" t="s">
        <v>93</v>
      </c>
      <c r="B324" s="23">
        <v>5</v>
      </c>
      <c r="C324" s="146"/>
      <c r="D324" s="24">
        <f t="shared" ref="D324:D336" si="15">B324*C324</f>
        <v>0</v>
      </c>
    </row>
    <row r="325" spans="1:4" ht="15" customHeight="1" x14ac:dyDescent="0.25">
      <c r="A325" s="12" t="s">
        <v>110</v>
      </c>
      <c r="B325" s="23">
        <v>1</v>
      </c>
      <c r="C325" s="146"/>
      <c r="D325" s="24">
        <f t="shared" si="15"/>
        <v>0</v>
      </c>
    </row>
    <row r="326" spans="1:4" ht="15" customHeight="1" x14ac:dyDescent="0.25">
      <c r="A326" s="21" t="s">
        <v>111</v>
      </c>
      <c r="B326" s="23">
        <v>1</v>
      </c>
      <c r="C326" s="146"/>
      <c r="D326" s="24">
        <f t="shared" si="15"/>
        <v>0</v>
      </c>
    </row>
    <row r="327" spans="1:4" ht="15" customHeight="1" x14ac:dyDescent="0.25">
      <c r="A327" s="12" t="s">
        <v>112</v>
      </c>
      <c r="B327" s="23">
        <v>5</v>
      </c>
      <c r="C327" s="146"/>
      <c r="D327" s="24">
        <f t="shared" si="15"/>
        <v>0</v>
      </c>
    </row>
    <row r="328" spans="1:4" ht="15" customHeight="1" x14ac:dyDescent="0.25">
      <c r="A328" s="12" t="s">
        <v>175</v>
      </c>
      <c r="B328" s="23">
        <v>5</v>
      </c>
      <c r="C328" s="146"/>
      <c r="D328" s="24">
        <f t="shared" si="15"/>
        <v>0</v>
      </c>
    </row>
    <row r="329" spans="1:4" ht="15" customHeight="1" x14ac:dyDescent="0.25">
      <c r="A329" s="12" t="s">
        <v>18</v>
      </c>
      <c r="B329" s="23">
        <v>1</v>
      </c>
      <c r="C329" s="146"/>
      <c r="D329" s="24">
        <f t="shared" si="15"/>
        <v>0</v>
      </c>
    </row>
    <row r="330" spans="1:4" ht="15" customHeight="1" x14ac:dyDescent="0.25">
      <c r="A330" s="12" t="s">
        <v>89</v>
      </c>
      <c r="B330" s="23">
        <v>3</v>
      </c>
      <c r="C330" s="146"/>
      <c r="D330" s="24">
        <f t="shared" si="15"/>
        <v>0</v>
      </c>
    </row>
    <row r="331" spans="1:4" ht="15" customHeight="1" x14ac:dyDescent="0.25">
      <c r="A331" s="12" t="s">
        <v>43</v>
      </c>
      <c r="B331" s="23">
        <v>6</v>
      </c>
      <c r="C331" s="146"/>
      <c r="D331" s="24">
        <f t="shared" si="15"/>
        <v>0</v>
      </c>
    </row>
    <row r="332" spans="1:4" ht="15" customHeight="1" x14ac:dyDescent="0.25">
      <c r="A332" s="12" t="s">
        <v>44</v>
      </c>
      <c r="B332" s="23">
        <v>6</v>
      </c>
      <c r="C332" s="146"/>
      <c r="D332" s="24">
        <f t="shared" si="15"/>
        <v>0</v>
      </c>
    </row>
    <row r="333" spans="1:4" ht="15" customHeight="1" x14ac:dyDescent="0.25">
      <c r="A333" s="21" t="s">
        <v>157</v>
      </c>
      <c r="B333" s="23">
        <v>16</v>
      </c>
      <c r="C333" s="146"/>
      <c r="D333" s="24">
        <f t="shared" si="15"/>
        <v>0</v>
      </c>
    </row>
    <row r="334" spans="1:4" ht="15" customHeight="1" x14ac:dyDescent="0.25">
      <c r="A334" s="21" t="s">
        <v>167</v>
      </c>
      <c r="B334" s="23">
        <v>28</v>
      </c>
      <c r="C334" s="146"/>
      <c r="D334" s="24">
        <f t="shared" si="15"/>
        <v>0</v>
      </c>
    </row>
    <row r="335" spans="1:4" ht="15" customHeight="1" x14ac:dyDescent="0.25">
      <c r="A335" s="21" t="s">
        <v>158</v>
      </c>
      <c r="B335" s="23">
        <v>10</v>
      </c>
      <c r="C335" s="146"/>
      <c r="D335" s="24">
        <f t="shared" si="15"/>
        <v>0</v>
      </c>
    </row>
    <row r="336" spans="1:4" ht="15" customHeight="1" x14ac:dyDescent="0.25">
      <c r="A336" s="21" t="s">
        <v>168</v>
      </c>
      <c r="B336" s="23">
        <v>9</v>
      </c>
      <c r="C336" s="146"/>
      <c r="D336" s="24">
        <f t="shared" si="15"/>
        <v>0</v>
      </c>
    </row>
    <row r="337" spans="1:4" ht="15" customHeight="1" thickBot="1" x14ac:dyDescent="0.3">
      <c r="A337" s="22" t="s">
        <v>87</v>
      </c>
      <c r="B337" s="80"/>
      <c r="C337" s="81"/>
      <c r="D337" s="82">
        <f>SUM(D324:D336)</f>
        <v>0</v>
      </c>
    </row>
    <row r="338" spans="1:4" ht="15" customHeight="1" thickTop="1" thickBot="1" x14ac:dyDescent="0.3">
      <c r="A338" s="3" t="s">
        <v>109</v>
      </c>
      <c r="B338" s="69"/>
      <c r="C338" s="70"/>
      <c r="D338" s="32">
        <f>D337*4</f>
        <v>0</v>
      </c>
    </row>
    <row r="339" spans="1:4" ht="15" customHeight="1" thickTop="1" x14ac:dyDescent="0.25">
      <c r="A339" s="7"/>
      <c r="B339" s="13"/>
      <c r="C339" s="14"/>
      <c r="D339" s="17"/>
    </row>
    <row r="340" spans="1:4" ht="20.100000000000001" customHeight="1" x14ac:dyDescent="0.25">
      <c r="A340" s="88" t="s">
        <v>208</v>
      </c>
      <c r="B340" s="89"/>
      <c r="C340" s="89"/>
      <c r="D340" s="90"/>
    </row>
    <row r="341" spans="1:4" ht="15" customHeight="1" x14ac:dyDescent="0.25">
      <c r="A341" s="11" t="s">
        <v>54</v>
      </c>
      <c r="B341" s="11" t="s">
        <v>19</v>
      </c>
      <c r="C341" s="10" t="s">
        <v>2</v>
      </c>
      <c r="D341" s="10" t="s">
        <v>3</v>
      </c>
    </row>
    <row r="342" spans="1:4" ht="15" customHeight="1" x14ac:dyDescent="0.25">
      <c r="A342" s="10"/>
      <c r="B342" s="11"/>
      <c r="C342" s="6" t="s">
        <v>9</v>
      </c>
      <c r="D342" s="6" t="s">
        <v>201</v>
      </c>
    </row>
    <row r="343" spans="1:4" ht="15" customHeight="1" x14ac:dyDescent="0.25">
      <c r="A343" s="12" t="s">
        <v>18</v>
      </c>
      <c r="B343" s="23">
        <v>2</v>
      </c>
      <c r="C343" s="146"/>
      <c r="D343" s="24">
        <f t="shared" ref="D343:D346" si="16">B343*C343</f>
        <v>0</v>
      </c>
    </row>
    <row r="344" spans="1:4" ht="15" customHeight="1" x14ac:dyDescent="0.25">
      <c r="A344" s="12" t="s">
        <v>114</v>
      </c>
      <c r="B344" s="23">
        <v>4</v>
      </c>
      <c r="C344" s="146"/>
      <c r="D344" s="24">
        <f t="shared" si="16"/>
        <v>0</v>
      </c>
    </row>
    <row r="345" spans="1:4" ht="15" customHeight="1" x14ac:dyDescent="0.25">
      <c r="A345" s="21" t="s">
        <v>157</v>
      </c>
      <c r="B345" s="23">
        <v>2</v>
      </c>
      <c r="C345" s="146"/>
      <c r="D345" s="24">
        <f t="shared" si="16"/>
        <v>0</v>
      </c>
    </row>
    <row r="346" spans="1:4" ht="15" customHeight="1" x14ac:dyDescent="0.25">
      <c r="A346" s="21" t="s">
        <v>167</v>
      </c>
      <c r="B346" s="23">
        <v>4</v>
      </c>
      <c r="C346" s="146"/>
      <c r="D346" s="24">
        <f t="shared" si="16"/>
        <v>0</v>
      </c>
    </row>
    <row r="347" spans="1:4" ht="15" customHeight="1" thickBot="1" x14ac:dyDescent="0.3">
      <c r="A347" s="22" t="s">
        <v>87</v>
      </c>
      <c r="B347" s="80"/>
      <c r="C347" s="81"/>
      <c r="D347" s="82">
        <f>SUM(D343:D346)</f>
        <v>0</v>
      </c>
    </row>
    <row r="348" spans="1:4" ht="15" customHeight="1" thickTop="1" thickBot="1" x14ac:dyDescent="0.3">
      <c r="A348" s="3" t="s">
        <v>113</v>
      </c>
      <c r="B348" s="69"/>
      <c r="C348" s="70"/>
      <c r="D348" s="32">
        <f>D347*11</f>
        <v>0</v>
      </c>
    </row>
    <row r="349" spans="1:4" ht="15" customHeight="1" thickTop="1" x14ac:dyDescent="0.25">
      <c r="A349" s="7"/>
      <c r="B349" s="13"/>
      <c r="C349" s="14"/>
      <c r="D349" s="17"/>
    </row>
    <row r="350" spans="1:4" ht="20.100000000000001" customHeight="1" x14ac:dyDescent="0.25">
      <c r="A350" s="88" t="s">
        <v>116</v>
      </c>
      <c r="B350" s="89"/>
      <c r="C350" s="89"/>
      <c r="D350" s="90"/>
    </row>
    <row r="351" spans="1:4" ht="15" customHeight="1" x14ac:dyDescent="0.25">
      <c r="A351" s="11" t="s">
        <v>54</v>
      </c>
      <c r="B351" s="11" t="s">
        <v>19</v>
      </c>
      <c r="C351" s="10" t="s">
        <v>2</v>
      </c>
      <c r="D351" s="10" t="s">
        <v>3</v>
      </c>
    </row>
    <row r="352" spans="1:4" ht="15" customHeight="1" x14ac:dyDescent="0.25">
      <c r="A352" s="10"/>
      <c r="B352" s="11"/>
      <c r="C352" s="6" t="s">
        <v>9</v>
      </c>
      <c r="D352" s="6" t="s">
        <v>201</v>
      </c>
    </row>
    <row r="353" spans="1:4" ht="30" customHeight="1" x14ac:dyDescent="0.25">
      <c r="A353" s="21" t="s">
        <v>194</v>
      </c>
      <c r="B353" s="59">
        <v>30</v>
      </c>
      <c r="C353" s="144"/>
      <c r="D353" s="24">
        <f t="shared" ref="D353:D358" si="17">B353*C353</f>
        <v>0</v>
      </c>
    </row>
    <row r="354" spans="1:4" ht="30" customHeight="1" x14ac:dyDescent="0.25">
      <c r="A354" s="21" t="s">
        <v>195</v>
      </c>
      <c r="B354" s="59">
        <v>5</v>
      </c>
      <c r="C354" s="144"/>
      <c r="D354" s="24">
        <f t="shared" si="17"/>
        <v>0</v>
      </c>
    </row>
    <row r="355" spans="1:4" ht="15" customHeight="1" x14ac:dyDescent="0.25">
      <c r="A355" s="21" t="s">
        <v>165</v>
      </c>
      <c r="B355" s="59">
        <v>5</v>
      </c>
      <c r="C355" s="144"/>
      <c r="D355" s="24">
        <f t="shared" si="17"/>
        <v>0</v>
      </c>
    </row>
    <row r="356" spans="1:4" ht="15" customHeight="1" x14ac:dyDescent="0.25">
      <c r="A356" s="21" t="s">
        <v>169</v>
      </c>
      <c r="B356" s="59">
        <v>3</v>
      </c>
      <c r="C356" s="144"/>
      <c r="D356" s="24">
        <f t="shared" si="17"/>
        <v>0</v>
      </c>
    </row>
    <row r="357" spans="1:4" ht="15" customHeight="1" x14ac:dyDescent="0.25">
      <c r="A357" s="12" t="s">
        <v>170</v>
      </c>
      <c r="B357" s="23">
        <v>1</v>
      </c>
      <c r="C357" s="146"/>
      <c r="D357" s="24">
        <f t="shared" si="17"/>
        <v>0</v>
      </c>
    </row>
    <row r="358" spans="1:4" ht="15" customHeight="1" thickBot="1" x14ac:dyDescent="0.3">
      <c r="A358" s="35" t="s">
        <v>171</v>
      </c>
      <c r="B358" s="80">
        <v>1</v>
      </c>
      <c r="C358" s="149"/>
      <c r="D358" s="24">
        <f t="shared" si="17"/>
        <v>0</v>
      </c>
    </row>
    <row r="359" spans="1:4" ht="15" customHeight="1" thickTop="1" thickBot="1" x14ac:dyDescent="0.3">
      <c r="A359" s="3" t="s">
        <v>117</v>
      </c>
      <c r="B359" s="69"/>
      <c r="C359" s="70"/>
      <c r="D359" s="32">
        <f>SUM(D353:D358)</f>
        <v>0</v>
      </c>
    </row>
    <row r="360" spans="1:4" ht="35.1" customHeight="1" thickTop="1" x14ac:dyDescent="0.25">
      <c r="A360" s="7"/>
      <c r="B360" s="13"/>
      <c r="C360" s="14"/>
      <c r="D360" s="17"/>
    </row>
    <row r="361" spans="1:4" x14ac:dyDescent="0.25">
      <c r="D361" s="27" t="s">
        <v>11</v>
      </c>
    </row>
    <row r="362" spans="1:4" ht="24.95" customHeight="1" x14ac:dyDescent="0.25">
      <c r="A362" s="25" t="s">
        <v>78</v>
      </c>
      <c r="B362" s="20"/>
      <c r="C362" s="20"/>
      <c r="D362" s="28">
        <f>D231+D265+D276+D307+D317+D338+D348+D359</f>
        <v>0</v>
      </c>
    </row>
    <row r="363" spans="1:4" ht="24.95" customHeight="1" x14ac:dyDescent="0.25">
      <c r="A363" s="26" t="s">
        <v>179</v>
      </c>
      <c r="B363" s="9"/>
      <c r="C363" s="9"/>
      <c r="D363" s="29">
        <f>D362*3</f>
        <v>0</v>
      </c>
    </row>
    <row r="364" spans="1:4" ht="15" customHeight="1" x14ac:dyDescent="0.25">
      <c r="A364" s="7"/>
      <c r="B364" s="13"/>
      <c r="C364" s="14"/>
      <c r="D364" s="17"/>
    </row>
    <row r="365" spans="1:4" ht="15" customHeight="1" x14ac:dyDescent="0.25">
      <c r="A365" s="7"/>
      <c r="B365" s="13"/>
      <c r="C365" s="14"/>
      <c r="D365" s="43"/>
    </row>
    <row r="366" spans="1:4" x14ac:dyDescent="0.25">
      <c r="C366" s="14"/>
      <c r="D366" s="42"/>
    </row>
  </sheetData>
  <sheetProtection algorithmName="SHA-512" hashValue="BEHmJXkg+BFPRZ+GlCEgcCvTmXA1nk0AlKW5wP6ETdscAxb+WszbGZ9zpZibAetRKfebdyVDi0gKnu1o51BNLg==" saltValue="QhCgn1zWTjs81lXirILk3Q==" spinCount="100000" sheet="1" objects="1" scenarios="1"/>
  <mergeCells count="36">
    <mergeCell ref="A9:D9"/>
    <mergeCell ref="A154:C154"/>
    <mergeCell ref="A278:D278"/>
    <mergeCell ref="A233:D233"/>
    <mergeCell ref="A197:D197"/>
    <mergeCell ref="A234:D234"/>
    <mergeCell ref="B2:D2"/>
    <mergeCell ref="A267:D267"/>
    <mergeCell ref="A235:D235"/>
    <mergeCell ref="A138:D138"/>
    <mergeCell ref="A196:D196"/>
    <mergeCell ref="B193:D193"/>
    <mergeCell ref="A4:D4"/>
    <mergeCell ref="A5:D5"/>
    <mergeCell ref="A6:D6"/>
    <mergeCell ref="A159:D159"/>
    <mergeCell ref="A44:D44"/>
    <mergeCell ref="B7:D7"/>
    <mergeCell ref="A194:D194"/>
    <mergeCell ref="A153:C153"/>
    <mergeCell ref="A77:D77"/>
    <mergeCell ref="A8:D8"/>
    <mergeCell ref="A350:D350"/>
    <mergeCell ref="B156:D156"/>
    <mergeCell ref="A157:D157"/>
    <mergeCell ref="A158:D158"/>
    <mergeCell ref="A190:C190"/>
    <mergeCell ref="A191:C191"/>
    <mergeCell ref="A319:D319"/>
    <mergeCell ref="A321:D321"/>
    <mergeCell ref="A340:D340"/>
    <mergeCell ref="A320:D320"/>
    <mergeCell ref="A280:D280"/>
    <mergeCell ref="A195:D195"/>
    <mergeCell ref="A309:D309"/>
    <mergeCell ref="A279:D279"/>
  </mergeCells>
  <pageMargins left="0.7" right="0.7" top="0.78740157499999996" bottom="0.78740157499999996" header="0.3" footer="0.3"/>
  <pageSetup paperSize="9" scale="82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3"/>
  <sheetViews>
    <sheetView workbookViewId="0"/>
  </sheetViews>
  <sheetFormatPr defaultRowHeight="15" x14ac:dyDescent="0.25"/>
  <cols>
    <col min="1" max="1" width="24.85546875" customWidth="1"/>
    <col min="3" max="3" width="24" customWidth="1"/>
    <col min="4" max="4" width="25.85546875" customWidth="1"/>
    <col min="5" max="6" width="9.140625" hidden="1" customWidth="1"/>
    <col min="7" max="7" width="8.5703125" hidden="1" customWidth="1"/>
    <col min="8" max="8" width="17.85546875" hidden="1" customWidth="1"/>
    <col min="9" max="9" width="4.28515625" hidden="1" customWidth="1"/>
    <col min="10" max="10" width="9.140625" hidden="1" customWidth="1"/>
    <col min="11" max="11" width="31.85546875" customWidth="1"/>
  </cols>
  <sheetData>
    <row r="2" spans="1:4" ht="24" customHeight="1" x14ac:dyDescent="0.25"/>
    <row r="10" spans="1:4" ht="24" customHeight="1" x14ac:dyDescent="0.25"/>
    <row r="11" spans="1:4" ht="15" customHeight="1" x14ac:dyDescent="0.25">
      <c r="A11" s="7"/>
      <c r="B11" s="4"/>
      <c r="C11" s="4"/>
      <c r="D11" s="4"/>
    </row>
    <row r="12" spans="1:4" ht="15" customHeight="1" x14ac:dyDescent="0.25">
      <c r="A12" s="7"/>
      <c r="B12" s="4"/>
      <c r="C12" s="4"/>
      <c r="D12" s="4"/>
    </row>
    <row r="14" spans="1:4" ht="15" customHeight="1" x14ac:dyDescent="0.25">
      <c r="A14" s="7"/>
      <c r="B14" s="4"/>
      <c r="C14" s="4"/>
      <c r="D14" s="4"/>
    </row>
    <row r="15" spans="1:4" ht="15" customHeight="1" x14ac:dyDescent="0.25">
      <c r="A15" s="7"/>
      <c r="B15" s="4"/>
      <c r="C15" s="4"/>
      <c r="D15" s="4"/>
    </row>
    <row r="16" spans="1:4" ht="15" customHeight="1" x14ac:dyDescent="0.25">
      <c r="A16" s="7"/>
      <c r="B16" s="4"/>
      <c r="C16" s="4"/>
      <c r="D16" s="4"/>
    </row>
    <row r="17" spans="1:4" ht="15" customHeight="1" x14ac:dyDescent="0.25">
      <c r="A17" s="7"/>
      <c r="B17" s="4"/>
      <c r="C17" s="4"/>
      <c r="D17" s="4"/>
    </row>
    <row r="18" spans="1:4" ht="15" customHeight="1" x14ac:dyDescent="0.25">
      <c r="A18" s="7"/>
      <c r="B18" s="4"/>
      <c r="C18" s="4"/>
      <c r="D18" s="4"/>
    </row>
    <row r="19" spans="1:4" ht="15" customHeight="1" x14ac:dyDescent="0.25">
      <c r="A19" s="7"/>
      <c r="B19" s="4"/>
      <c r="C19" s="4"/>
      <c r="D19" s="4"/>
    </row>
    <row r="20" spans="1:4" ht="15" customHeight="1" x14ac:dyDescent="0.25">
      <c r="A20" s="7"/>
      <c r="B20" s="4"/>
      <c r="C20" s="4"/>
      <c r="D20" s="4"/>
    </row>
    <row r="21" spans="1:4" ht="15" customHeight="1" x14ac:dyDescent="0.25">
      <c r="A21" s="7"/>
      <c r="B21" s="4"/>
      <c r="C21" s="4"/>
      <c r="D21" s="4"/>
    </row>
    <row r="22" spans="1:4" ht="15" customHeight="1" x14ac:dyDescent="0.25">
      <c r="A22" s="7"/>
      <c r="B22" s="4"/>
      <c r="C22" s="4"/>
      <c r="D22" s="4"/>
    </row>
    <row r="23" spans="1:4" ht="15" customHeight="1" x14ac:dyDescent="0.25">
      <c r="A23" s="7"/>
      <c r="B23" s="4"/>
      <c r="C23" s="4"/>
      <c r="D23" s="4"/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List1a</vt:lpstr>
      <vt:lpstr>List1!Oblast_tisku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w0316dos</dc:creator>
  <cp:lastModifiedBy>Gemrotová Kateřina</cp:lastModifiedBy>
  <cp:lastPrinted>2025-11-13T13:57:00Z</cp:lastPrinted>
  <dcterms:created xsi:type="dcterms:W3CDTF">2013-11-27T14:03:26Z</dcterms:created>
  <dcterms:modified xsi:type="dcterms:W3CDTF">2026-04-10T07:44:14Z</dcterms:modified>
</cp:coreProperties>
</file>