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05" yWindow="-105" windowWidth="19440" windowHeight="1257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Pol'!$A$1:$X$168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6" i="1"/>
  <c r="I19" s="1"/>
  <c r="I65"/>
  <c r="I64"/>
  <c r="I63"/>
  <c r="I62"/>
  <c r="I61"/>
  <c r="I60"/>
  <c r="I59"/>
  <c r="I58"/>
  <c r="I17" s="1"/>
  <c r="I57"/>
  <c r="I56"/>
  <c r="I55"/>
  <c r="I54"/>
  <c r="I53"/>
  <c r="I52"/>
  <c r="I51"/>
  <c r="I50"/>
  <c r="I67" s="1"/>
  <c r="J66" s="1"/>
  <c r="I49"/>
  <c r="G41"/>
  <c r="F41"/>
  <c r="H41" s="1"/>
  <c r="I41" s="1"/>
  <c r="G40"/>
  <c r="F40"/>
  <c r="G39"/>
  <c r="F39"/>
  <c r="G158" i="12"/>
  <c r="BA156"/>
  <c r="G9"/>
  <c r="I9"/>
  <c r="I8" s="1"/>
  <c r="K9"/>
  <c r="M9"/>
  <c r="O9"/>
  <c r="Q9"/>
  <c r="Q8" s="1"/>
  <c r="V9"/>
  <c r="G11"/>
  <c r="G8" s="1"/>
  <c r="I11"/>
  <c r="K11"/>
  <c r="O11"/>
  <c r="O8" s="1"/>
  <c r="Q11"/>
  <c r="V11"/>
  <c r="G13"/>
  <c r="I13"/>
  <c r="K13"/>
  <c r="M13"/>
  <c r="O13"/>
  <c r="Q13"/>
  <c r="V13"/>
  <c r="G14"/>
  <c r="M14" s="1"/>
  <c r="I14"/>
  <c r="K14"/>
  <c r="K8" s="1"/>
  <c r="O14"/>
  <c r="Q14"/>
  <c r="V14"/>
  <c r="V8" s="1"/>
  <c r="G17"/>
  <c r="I17"/>
  <c r="K17"/>
  <c r="M17"/>
  <c r="O17"/>
  <c r="Q17"/>
  <c r="V17"/>
  <c r="G19"/>
  <c r="M19" s="1"/>
  <c r="I19"/>
  <c r="K19"/>
  <c r="O19"/>
  <c r="Q19"/>
  <c r="V19"/>
  <c r="G20"/>
  <c r="I20"/>
  <c r="K20"/>
  <c r="M20"/>
  <c r="O20"/>
  <c r="Q20"/>
  <c r="V20"/>
  <c r="G21"/>
  <c r="M21" s="1"/>
  <c r="I21"/>
  <c r="K21"/>
  <c r="O21"/>
  <c r="Q21"/>
  <c r="V21"/>
  <c r="G22"/>
  <c r="I22"/>
  <c r="K22"/>
  <c r="M22"/>
  <c r="O22"/>
  <c r="Q22"/>
  <c r="V22"/>
  <c r="G23"/>
  <c r="M23" s="1"/>
  <c r="I23"/>
  <c r="K23"/>
  <c r="O23"/>
  <c r="Q23"/>
  <c r="V23"/>
  <c r="G25"/>
  <c r="I25"/>
  <c r="K25"/>
  <c r="M25"/>
  <c r="O25"/>
  <c r="Q25"/>
  <c r="V25"/>
  <c r="G27"/>
  <c r="M27" s="1"/>
  <c r="I27"/>
  <c r="K27"/>
  <c r="O27"/>
  <c r="Q27"/>
  <c r="V27"/>
  <c r="G30"/>
  <c r="I30"/>
  <c r="K30"/>
  <c r="M30"/>
  <c r="O30"/>
  <c r="Q30"/>
  <c r="V30"/>
  <c r="G33"/>
  <c r="M33" s="1"/>
  <c r="I33"/>
  <c r="K33"/>
  <c r="O33"/>
  <c r="Q33"/>
  <c r="V33"/>
  <c r="G35"/>
  <c r="I35"/>
  <c r="K35"/>
  <c r="M35"/>
  <c r="O35"/>
  <c r="Q35"/>
  <c r="V35"/>
  <c r="G36"/>
  <c r="M36" s="1"/>
  <c r="I36"/>
  <c r="K36"/>
  <c r="O36"/>
  <c r="Q36"/>
  <c r="V36"/>
  <c r="G37"/>
  <c r="I37"/>
  <c r="K37"/>
  <c r="M37"/>
  <c r="O37"/>
  <c r="Q37"/>
  <c r="V37"/>
  <c r="G40"/>
  <c r="I40"/>
  <c r="I39" s="1"/>
  <c r="K40"/>
  <c r="M40"/>
  <c r="O40"/>
  <c r="Q40"/>
  <c r="Q39" s="1"/>
  <c r="V40"/>
  <c r="G41"/>
  <c r="M41" s="1"/>
  <c r="I41"/>
  <c r="K41"/>
  <c r="K39" s="1"/>
  <c r="O41"/>
  <c r="Q41"/>
  <c r="V41"/>
  <c r="V39" s="1"/>
  <c r="G42"/>
  <c r="I42"/>
  <c r="K42"/>
  <c r="M42"/>
  <c r="O42"/>
  <c r="Q42"/>
  <c r="V42"/>
  <c r="G43"/>
  <c r="AE158" s="1"/>
  <c r="I43"/>
  <c r="K43"/>
  <c r="O43"/>
  <c r="O39" s="1"/>
  <c r="Q43"/>
  <c r="V43"/>
  <c r="G46"/>
  <c r="M46" s="1"/>
  <c r="I46"/>
  <c r="K46"/>
  <c r="K45" s="1"/>
  <c r="O46"/>
  <c r="O45" s="1"/>
  <c r="Q46"/>
  <c r="V46"/>
  <c r="V45" s="1"/>
  <c r="G48"/>
  <c r="I48"/>
  <c r="K48"/>
  <c r="M48"/>
  <c r="O48"/>
  <c r="Q48"/>
  <c r="V48"/>
  <c r="G49"/>
  <c r="M49" s="1"/>
  <c r="I49"/>
  <c r="K49"/>
  <c r="O49"/>
  <c r="Q49"/>
  <c r="V49"/>
  <c r="G51"/>
  <c r="I51"/>
  <c r="I45" s="1"/>
  <c r="K51"/>
  <c r="M51"/>
  <c r="O51"/>
  <c r="Q51"/>
  <c r="Q45" s="1"/>
  <c r="V51"/>
  <c r="K53"/>
  <c r="V53"/>
  <c r="G54"/>
  <c r="I54"/>
  <c r="I53" s="1"/>
  <c r="K54"/>
  <c r="M54"/>
  <c r="O54"/>
  <c r="Q54"/>
  <c r="Q53" s="1"/>
  <c r="V54"/>
  <c r="G68"/>
  <c r="G53" s="1"/>
  <c r="I68"/>
  <c r="K68"/>
  <c r="O68"/>
  <c r="O53" s="1"/>
  <c r="Q68"/>
  <c r="V68"/>
  <c r="G69"/>
  <c r="I69"/>
  <c r="K69"/>
  <c r="M69"/>
  <c r="O69"/>
  <c r="Q69"/>
  <c r="V69"/>
  <c r="K70"/>
  <c r="V70"/>
  <c r="G71"/>
  <c r="I71"/>
  <c r="I70" s="1"/>
  <c r="K71"/>
  <c r="M71"/>
  <c r="O71"/>
  <c r="Q71"/>
  <c r="Q70" s="1"/>
  <c r="V71"/>
  <c r="G74"/>
  <c r="G70" s="1"/>
  <c r="I74"/>
  <c r="K74"/>
  <c r="O74"/>
  <c r="O70" s="1"/>
  <c r="Q74"/>
  <c r="V74"/>
  <c r="I76"/>
  <c r="Q76"/>
  <c r="G77"/>
  <c r="M77" s="1"/>
  <c r="M76" s="1"/>
  <c r="I77"/>
  <c r="K77"/>
  <c r="K76" s="1"/>
  <c r="O77"/>
  <c r="O76" s="1"/>
  <c r="Q77"/>
  <c r="V77"/>
  <c r="V76" s="1"/>
  <c r="G78"/>
  <c r="I78"/>
  <c r="K78"/>
  <c r="M78"/>
  <c r="O78"/>
  <c r="Q78"/>
  <c r="V78"/>
  <c r="G81"/>
  <c r="M81" s="1"/>
  <c r="I81"/>
  <c r="K81"/>
  <c r="O81"/>
  <c r="Q81"/>
  <c r="V81"/>
  <c r="I82"/>
  <c r="Q82"/>
  <c r="G83"/>
  <c r="M83" s="1"/>
  <c r="M82" s="1"/>
  <c r="I83"/>
  <c r="K83"/>
  <c r="K82" s="1"/>
  <c r="O83"/>
  <c r="O82" s="1"/>
  <c r="Q83"/>
  <c r="V83"/>
  <c r="V82" s="1"/>
  <c r="G86"/>
  <c r="G85" s="1"/>
  <c r="I86"/>
  <c r="K86"/>
  <c r="K85" s="1"/>
  <c r="O86"/>
  <c r="O85" s="1"/>
  <c r="Q86"/>
  <c r="V86"/>
  <c r="V85" s="1"/>
  <c r="G90"/>
  <c r="I90"/>
  <c r="I85" s="1"/>
  <c r="K90"/>
  <c r="M90"/>
  <c r="O90"/>
  <c r="Q90"/>
  <c r="Q85" s="1"/>
  <c r="V90"/>
  <c r="G91"/>
  <c r="M91" s="1"/>
  <c r="I91"/>
  <c r="K91"/>
  <c r="O91"/>
  <c r="Q91"/>
  <c r="V91"/>
  <c r="G93"/>
  <c r="I93"/>
  <c r="K93"/>
  <c r="M93"/>
  <c r="O93"/>
  <c r="Q93"/>
  <c r="V93"/>
  <c r="G94"/>
  <c r="K94"/>
  <c r="O94"/>
  <c r="V94"/>
  <c r="G95"/>
  <c r="I95"/>
  <c r="I94" s="1"/>
  <c r="K95"/>
  <c r="M95"/>
  <c r="M94" s="1"/>
  <c r="O95"/>
  <c r="Q95"/>
  <c r="Q94" s="1"/>
  <c r="V95"/>
  <c r="G97"/>
  <c r="I97"/>
  <c r="I96" s="1"/>
  <c r="K97"/>
  <c r="M97"/>
  <c r="O97"/>
  <c r="Q97"/>
  <c r="Q96" s="1"/>
  <c r="V97"/>
  <c r="G99"/>
  <c r="G96" s="1"/>
  <c r="I99"/>
  <c r="K99"/>
  <c r="O99"/>
  <c r="O96" s="1"/>
  <c r="Q99"/>
  <c r="V99"/>
  <c r="G100"/>
  <c r="I100"/>
  <c r="K100"/>
  <c r="M100"/>
  <c r="O100"/>
  <c r="Q100"/>
  <c r="V100"/>
  <c r="G101"/>
  <c r="M101" s="1"/>
  <c r="I101"/>
  <c r="K101"/>
  <c r="K96" s="1"/>
  <c r="O101"/>
  <c r="Q101"/>
  <c r="V101"/>
  <c r="V96" s="1"/>
  <c r="G103"/>
  <c r="I103"/>
  <c r="K103"/>
  <c r="M103"/>
  <c r="O103"/>
  <c r="Q103"/>
  <c r="V103"/>
  <c r="G104"/>
  <c r="M104" s="1"/>
  <c r="I104"/>
  <c r="K104"/>
  <c r="O104"/>
  <c r="Q104"/>
  <c r="V104"/>
  <c r="G106"/>
  <c r="I106"/>
  <c r="K106"/>
  <c r="M106"/>
  <c r="O106"/>
  <c r="Q106"/>
  <c r="V106"/>
  <c r="G107"/>
  <c r="K107"/>
  <c r="O107"/>
  <c r="V107"/>
  <c r="G108"/>
  <c r="I108"/>
  <c r="I107" s="1"/>
  <c r="K108"/>
  <c r="M108"/>
  <c r="M107" s="1"/>
  <c r="O108"/>
  <c r="Q108"/>
  <c r="Q107" s="1"/>
  <c r="V108"/>
  <c r="G114"/>
  <c r="G115"/>
  <c r="I115"/>
  <c r="I114" s="1"/>
  <c r="K115"/>
  <c r="M115"/>
  <c r="O115"/>
  <c r="Q115"/>
  <c r="Q114" s="1"/>
  <c r="V115"/>
  <c r="G116"/>
  <c r="M116" s="1"/>
  <c r="I116"/>
  <c r="K116"/>
  <c r="K114" s="1"/>
  <c r="O116"/>
  <c r="Q116"/>
  <c r="V116"/>
  <c r="V114" s="1"/>
  <c r="G117"/>
  <c r="I117"/>
  <c r="K117"/>
  <c r="M117"/>
  <c r="O117"/>
  <c r="Q117"/>
  <c r="V117"/>
  <c r="G119"/>
  <c r="M119" s="1"/>
  <c r="I119"/>
  <c r="K119"/>
  <c r="O119"/>
  <c r="O114" s="1"/>
  <c r="Q119"/>
  <c r="V119"/>
  <c r="G120"/>
  <c r="I120"/>
  <c r="K120"/>
  <c r="M120"/>
  <c r="O120"/>
  <c r="Q120"/>
  <c r="V120"/>
  <c r="G122"/>
  <c r="M122" s="1"/>
  <c r="I122"/>
  <c r="K122"/>
  <c r="O122"/>
  <c r="Q122"/>
  <c r="V122"/>
  <c r="G124"/>
  <c r="G123" s="1"/>
  <c r="I124"/>
  <c r="K124"/>
  <c r="K123" s="1"/>
  <c r="O124"/>
  <c r="O123" s="1"/>
  <c r="Q124"/>
  <c r="V124"/>
  <c r="V123" s="1"/>
  <c r="G127"/>
  <c r="I127"/>
  <c r="I123" s="1"/>
  <c r="K127"/>
  <c r="M127"/>
  <c r="O127"/>
  <c r="Q127"/>
  <c r="Q123" s="1"/>
  <c r="V127"/>
  <c r="K128"/>
  <c r="V128"/>
  <c r="G129"/>
  <c r="I129"/>
  <c r="I128" s="1"/>
  <c r="K129"/>
  <c r="M129"/>
  <c r="O129"/>
  <c r="Q129"/>
  <c r="Q128" s="1"/>
  <c r="V129"/>
  <c r="G131"/>
  <c r="G128" s="1"/>
  <c r="I131"/>
  <c r="K131"/>
  <c r="O131"/>
  <c r="O128" s="1"/>
  <c r="Q131"/>
  <c r="V131"/>
  <c r="G132"/>
  <c r="I132"/>
  <c r="K132"/>
  <c r="M132"/>
  <c r="O132"/>
  <c r="Q132"/>
  <c r="V132"/>
  <c r="G135"/>
  <c r="I135"/>
  <c r="I134" s="1"/>
  <c r="K135"/>
  <c r="M135"/>
  <c r="O135"/>
  <c r="Q135"/>
  <c r="Q134" s="1"/>
  <c r="V135"/>
  <c r="G136"/>
  <c r="G134" s="1"/>
  <c r="I136"/>
  <c r="K136"/>
  <c r="O136"/>
  <c r="O134" s="1"/>
  <c r="Q136"/>
  <c r="V136"/>
  <c r="G139"/>
  <c r="I139"/>
  <c r="K139"/>
  <c r="M139"/>
  <c r="O139"/>
  <c r="Q139"/>
  <c r="V139"/>
  <c r="G141"/>
  <c r="M141" s="1"/>
  <c r="I141"/>
  <c r="K141"/>
  <c r="K134" s="1"/>
  <c r="O141"/>
  <c r="Q141"/>
  <c r="V141"/>
  <c r="V134" s="1"/>
  <c r="G143"/>
  <c r="G142" s="1"/>
  <c r="I143"/>
  <c r="K143"/>
  <c r="K142" s="1"/>
  <c r="O143"/>
  <c r="O142" s="1"/>
  <c r="Q143"/>
  <c r="V143"/>
  <c r="V142" s="1"/>
  <c r="G144"/>
  <c r="I144"/>
  <c r="I142" s="1"/>
  <c r="K144"/>
  <c r="M144"/>
  <c r="O144"/>
  <c r="Q144"/>
  <c r="Q142" s="1"/>
  <c r="V144"/>
  <c r="G146"/>
  <c r="I146"/>
  <c r="I145" s="1"/>
  <c r="K146"/>
  <c r="M146"/>
  <c r="O146"/>
  <c r="Q146"/>
  <c r="Q145" s="1"/>
  <c r="V146"/>
  <c r="G147"/>
  <c r="G145" s="1"/>
  <c r="I147"/>
  <c r="K147"/>
  <c r="O147"/>
  <c r="O145" s="1"/>
  <c r="Q147"/>
  <c r="V147"/>
  <c r="G149"/>
  <c r="I149"/>
  <c r="K149"/>
  <c r="M149"/>
  <c r="O149"/>
  <c r="Q149"/>
  <c r="V149"/>
  <c r="G150"/>
  <c r="M150" s="1"/>
  <c r="I150"/>
  <c r="K150"/>
  <c r="K145" s="1"/>
  <c r="O150"/>
  <c r="Q150"/>
  <c r="V150"/>
  <c r="V145" s="1"/>
  <c r="G151"/>
  <c r="I151"/>
  <c r="K151"/>
  <c r="M151"/>
  <c r="O151"/>
  <c r="Q151"/>
  <c r="V151"/>
  <c r="G152"/>
  <c r="O152"/>
  <c r="G153"/>
  <c r="I153"/>
  <c r="I152" s="1"/>
  <c r="K153"/>
  <c r="M153"/>
  <c r="O153"/>
  <c r="Q153"/>
  <c r="Q152" s="1"/>
  <c r="V153"/>
  <c r="G155"/>
  <c r="M155" s="1"/>
  <c r="I155"/>
  <c r="K155"/>
  <c r="K152" s="1"/>
  <c r="O155"/>
  <c r="Q155"/>
  <c r="V155"/>
  <c r="V152" s="1"/>
  <c r="AF158"/>
  <c r="I20" i="1"/>
  <c r="I18"/>
  <c r="I16"/>
  <c r="F42"/>
  <c r="G42"/>
  <c r="G25" s="1"/>
  <c r="A25" s="1"/>
  <c r="H40"/>
  <c r="I40" s="1"/>
  <c r="H39"/>
  <c r="I39" s="1"/>
  <c r="I42" s="1"/>
  <c r="J51" l="1"/>
  <c r="J55"/>
  <c r="J49"/>
  <c r="J53"/>
  <c r="J52"/>
  <c r="J56"/>
  <c r="J58"/>
  <c r="J60"/>
  <c r="J62"/>
  <c r="J64"/>
  <c r="J50"/>
  <c r="J54"/>
  <c r="J57"/>
  <c r="J59"/>
  <c r="J61"/>
  <c r="J63"/>
  <c r="J65"/>
  <c r="G26"/>
  <c r="A26"/>
  <c r="G28"/>
  <c r="H42"/>
  <c r="G23"/>
  <c r="M45" i="12"/>
  <c r="M145"/>
  <c r="M53"/>
  <c r="M152"/>
  <c r="M114"/>
  <c r="G39"/>
  <c r="M147"/>
  <c r="M143"/>
  <c r="M142" s="1"/>
  <c r="M136"/>
  <c r="M134" s="1"/>
  <c r="M131"/>
  <c r="M128" s="1"/>
  <c r="M124"/>
  <c r="M123" s="1"/>
  <c r="M99"/>
  <c r="M96" s="1"/>
  <c r="M86"/>
  <c r="M85" s="1"/>
  <c r="G82"/>
  <c r="G76"/>
  <c r="M74"/>
  <c r="M70" s="1"/>
  <c r="M68"/>
  <c r="G45"/>
  <c r="M43"/>
  <c r="M39" s="1"/>
  <c r="M11"/>
  <c r="M8" s="1"/>
  <c r="J41" i="1"/>
  <c r="J39"/>
  <c r="J42" s="1"/>
  <c r="J40"/>
  <c r="I21"/>
  <c r="J28"/>
  <c r="J26"/>
  <c r="G38"/>
  <c r="F38"/>
  <c r="J23"/>
  <c r="J24"/>
  <c r="J25"/>
  <c r="J27"/>
  <c r="E24"/>
  <c r="J67" l="1"/>
  <c r="A23"/>
  <c r="A24" l="1"/>
  <c r="G24"/>
  <c r="A27" s="1"/>
  <c r="A29" l="1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Dana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<sst xmlns="http://schemas.openxmlformats.org/spreadsheetml/2006/main" count="872" uniqueCount="346">
  <si>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</si>
  <si>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</si>
  <si>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</si>
  <si>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</si>
  <si>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</si>
  <si>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</si>
  <si>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</si>
  <si>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</si>
  <si>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</si>
  <si>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</si>
  <si>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</si>
  <si>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</si>
  <si>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</si>
  <si>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</si>
  <si>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</si>
  <si>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</si>
  <si>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</si>
  <si>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</si>
  <si>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</si>
  <si>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</si>
  <si>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</si>
  <si>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</si>
  <si>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</si>
  <si>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</si>
  <si>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</si>
  <si>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</si>
  <si>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</si>
  <si>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</si>
  <si>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</si>
  <si>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</si>
  <si>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</si>
  <si>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</si>
  <si>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</si>
  <si>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</si>
  <si>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</si>
  <si>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</si>
  <si>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</si>
  <si>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</si>
  <si>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</si>
  <si>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</si>
  <si>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</si>
  <si>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</si>
  <si>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</si>
  <si>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</si>
  <si>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</si>
  <si>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</si>
  <si>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Velflíkova 8, Ostrava - Hrabůvka</t>
  </si>
  <si>
    <t>Objekt:</t>
  </si>
  <si>
    <t>Rozpočet:</t>
  </si>
  <si>
    <t>Č37-2020</t>
  </si>
  <si>
    <t>Oprava hydroizolace objektu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</si>
  <si>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</si>
  <si>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</si>
  <si>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</si>
  <si>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</si>
  <si>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</si>
  <si>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</si>
  <si>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</si>
  <si>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</si>
  <si>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</si>
  <si>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</si>
  <si>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6</t>
  </si>
  <si>
    <t>Úpravy povrchu, podlahy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</si>
  <si>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</si>
  <si>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</si>
  <si>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</si>
  <si>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</si>
  <si>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</si>
  <si>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</si>
  <si>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</si>
  <si>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</si>
  <si>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</si>
  <si>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</si>
  <si>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</si>
  <si>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</si>
  <si>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</si>
  <si>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</si>
  <si>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</si>
  <si>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</si>
  <si>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</si>
  <si>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</si>
  <si>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</si>
  <si>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</si>
  <si>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</si>
  <si>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</si>
  <si>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</si>
  <si>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</si>
  <si>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</si>
  <si>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</si>
  <si>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</si>
  <si>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</si>
  <si>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</si>
  <si>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</si>
  <si>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</si>
  <si>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</si>
  <si>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</si>
  <si>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</si>
  <si>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</si>
  <si>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</si>
  <si>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</si>
  <si>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</si>
  <si>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</si>
  <si>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</si>
  <si>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</si>
  <si>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</si>
  <si>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</si>
  <si>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</si>
  <si>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</si>
  <si>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</si>
  <si>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</si>
  <si>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</si>
  <si>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</si>
  <si>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</si>
  <si>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</si>
  <si>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</si>
  <si>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</si>
  <si>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</si>
  <si>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</si>
  <si>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</si>
  <si>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113106111R00</t>
  </si>
  <si>
    <t>Rozebrání dlažeb z mozaiky žulová kostka</t>
  </si>
  <si>
    <t>m2</t>
  </si>
  <si>
    <t>RTS 20/ I</t>
  </si>
  <si>
    <t>Práce</t>
  </si>
  <si>
    <t>POL1_</t>
  </si>
  <si>
    <t>7,6*1+17,25*1+4*1+4,5*1,5</t>
  </si>
  <si>
    <t>VV</t>
  </si>
  <si>
    <t>113106121R00</t>
  </si>
  <si>
    <t>Rozebrání dlažeb z betonových dlaždic na sucho</t>
  </si>
  <si>
    <t>8,35*0,5</t>
  </si>
  <si>
    <t>120001101R00</t>
  </si>
  <si>
    <t>Příplatek za ztížení vykopávky v blízkosti vedení</t>
  </si>
  <si>
    <t>m3</t>
  </si>
  <si>
    <t>132201210R00</t>
  </si>
  <si>
    <t>Hloubení rýh š.do 200 cm hor.3 do 50 m3,STROJNĚ</t>
  </si>
  <si>
    <t>35,6*2,5</t>
  </si>
  <si>
    <t>8,35*2,5</t>
  </si>
  <si>
    <t>151101201R00</t>
  </si>
  <si>
    <t>Pažení stěn výkopu - příložné - hloubky do 4 m</t>
  </si>
  <si>
    <t>částečně : 40</t>
  </si>
  <si>
    <t>151101211R00</t>
  </si>
  <si>
    <t>Odstranění pažení stěn - příložné - hl. do 4 m</t>
  </si>
  <si>
    <t>151101301R00</t>
  </si>
  <si>
    <t>Rozepření stěn pažení - příložné -  hl. do 4 m</t>
  </si>
  <si>
    <t>151101311R00</t>
  </si>
  <si>
    <t>Odstranění rozepření stěn - příložné - hl. do 4 m</t>
  </si>
  <si>
    <t>161101101R00</t>
  </si>
  <si>
    <t>Svislé přemístění výkopku z hor.1-4 do 2,5 m</t>
  </si>
  <si>
    <t>162701105R00</t>
  </si>
  <si>
    <t>Vodorovné přemístění výkopku z hor.1-4 do 10000 m</t>
  </si>
  <si>
    <t>109,875-79,11</t>
  </si>
  <si>
    <t>162701109R00</t>
  </si>
  <si>
    <t>Příplatek k vod. přemístění hor.1-4 za další 1 km</t>
  </si>
  <si>
    <t>30,765*5</t>
  </si>
  <si>
    <t>174101101R00</t>
  </si>
  <si>
    <t>Zásyp jam, rýh, šachet se zhutněním</t>
  </si>
  <si>
    <t>zpětný zásyp výkopkem : 35,6*1,8</t>
  </si>
  <si>
    <t>8,35*1*1,8</t>
  </si>
  <si>
    <t>175101101RT2</t>
  </si>
  <si>
    <t>Obsyp potrubí bez prohození sypaniny s dodáním kameniva</t>
  </si>
  <si>
    <t>okolo drenáže : 35,6*0,4</t>
  </si>
  <si>
    <t>8,35*0,4</t>
  </si>
  <si>
    <t>181006113R00</t>
  </si>
  <si>
    <t>Rozprostření zemin v rov./sklonu 1:5, tl. do 20 cm</t>
  </si>
  <si>
    <t>199000002R00</t>
  </si>
  <si>
    <t>Poplatek za skládku horniny 1- 4</t>
  </si>
  <si>
    <t>1-001.RXX</t>
  </si>
  <si>
    <t>Příplatek za uskladnění žulových kostek</t>
  </si>
  <si>
    <t>soub</t>
  </si>
  <si>
    <t>Vlastní</t>
  </si>
  <si>
    <t>Indiv</t>
  </si>
  <si>
    <t>10364200R</t>
  </si>
  <si>
    <t>Ornice pro pozemkové úpravy</t>
  </si>
  <si>
    <t>SPCM</t>
  </si>
  <si>
    <t>Specifikace</t>
  </si>
  <si>
    <t>POL3_</t>
  </si>
  <si>
    <t>8,35*0,2*0,5</t>
  </si>
  <si>
    <t>212753114R00</t>
  </si>
  <si>
    <t>Montáž ohebné dren. trubky do rýhy DN 100,bez lože</t>
  </si>
  <si>
    <t>m</t>
  </si>
  <si>
    <t>212971110R00</t>
  </si>
  <si>
    <t>Opláštění trativodů z geotext., do sklonu 1:2,5</t>
  </si>
  <si>
    <t>28611223.AR</t>
  </si>
  <si>
    <t>Trubka PVC drenážní flexibilní d 100 mm</t>
  </si>
  <si>
    <t>69366198R</t>
  </si>
  <si>
    <t>Textilie filtrační</t>
  </si>
  <si>
    <t>25*1,15</t>
  </si>
  <si>
    <t>564851111RT4</t>
  </si>
  <si>
    <t>Podklad ze štěrkodrti po zhutnění tloušťky 15 cm štěrkodrť frakce 0-63 mm</t>
  </si>
  <si>
    <t>35,6+8,35*0,5</t>
  </si>
  <si>
    <t>591211111R00</t>
  </si>
  <si>
    <t>Kladení dlažby drobné kostky,lože z kamen.tl. 5 cm</t>
  </si>
  <si>
    <t>596811111RT5</t>
  </si>
  <si>
    <t>Kladení dlaždic kom.pro pěší, lože z kameniva těž. včetně dlaždic betonových HBB 50/50/6 cm</t>
  </si>
  <si>
    <t>58380056R</t>
  </si>
  <si>
    <t>Mozaika dlažební 4/6  štípaná</t>
  </si>
  <si>
    <t>10% : 35,6*0,1</t>
  </si>
  <si>
    <t>602011105R00</t>
  </si>
  <si>
    <t>Postřik maltou sanační, ručně</t>
  </si>
  <si>
    <t>(4,825+3,025)*2*2</t>
  </si>
  <si>
    <t>(2,3+2,35)*2*2</t>
  </si>
  <si>
    <t>(3,95+2,35)*2*2</t>
  </si>
  <si>
    <t>(5,4+2,825)*2*2+(2,705+0,3)*2*2</t>
  </si>
  <si>
    <t>(6,25+5,175)*2*2</t>
  </si>
  <si>
    <t>Mezisoučet</t>
  </si>
  <si>
    <t>okolo sklepních oken : (1,6+1)*2*0,5*2</t>
  </si>
  <si>
    <t>(0,56+0,5)*2*0,3</t>
  </si>
  <si>
    <t>(1+1)*2*0,3</t>
  </si>
  <si>
    <t>(0,8+1,7+1,7)*0,6</t>
  </si>
  <si>
    <t>(1,05+1,75+1,75)*0,6</t>
  </si>
  <si>
    <t>(0,8+1,7+1,7)*0,45</t>
  </si>
  <si>
    <t>602011126R00</t>
  </si>
  <si>
    <t>Omítka jádr.sanační ručně, tl. 20 mm</t>
  </si>
  <si>
    <t>602011151RT0</t>
  </si>
  <si>
    <t>Štuk na stěnách sanační, ručně tloušťka vrstvy 2,5 mm</t>
  </si>
  <si>
    <t>631312611R00</t>
  </si>
  <si>
    <t>Mazanina betonová tl. 5 - 8 cm C 16/20</t>
  </si>
  <si>
    <t>Včetně vytvoření dilatačních spár, bez zaplnění.</t>
  </si>
  <si>
    <t>POP</t>
  </si>
  <si>
    <t>tl. 50 mm : 72,19*0,05</t>
  </si>
  <si>
    <t>631319161R00</t>
  </si>
  <si>
    <t>Příplatek za konečnou úpravu mazanin tl. 8 cm</t>
  </si>
  <si>
    <t>72,19*0,05</t>
  </si>
  <si>
    <t>642944121RT4</t>
  </si>
  <si>
    <t>Osazení ocelových zárubní dodatečně do 2,5 m2 včetně dodávky zárubně  80x197x11 cm</t>
  </si>
  <si>
    <t>kus</t>
  </si>
  <si>
    <t>64-001.RXX</t>
  </si>
  <si>
    <t xml:space="preserve">Vybourání skleněné výplně okna </t>
  </si>
  <si>
    <t>0,5</t>
  </si>
  <si>
    <t xml:space="preserve">007 : </t>
  </si>
  <si>
    <t>64-002.RXX</t>
  </si>
  <si>
    <t>Úprava stávajícíh oken - jedna zasklená plocha bude opatřena větrací mřížkou 100x100 mm</t>
  </si>
  <si>
    <t>952901111R00</t>
  </si>
  <si>
    <t>Vyčištění budov o výšce podlaží do 4 m</t>
  </si>
  <si>
    <t>72,19</t>
  </si>
  <si>
    <t>216904391R00</t>
  </si>
  <si>
    <t>Příplatek za ruční dočištění ocelovými kartáči</t>
  </si>
  <si>
    <t>skladba "C" : (7,6+15,25+0,2+0,2+0,51+0,51+0,5+3,5+8,35)*2,5</t>
  </si>
  <si>
    <t>(0,4+2,98+0,4)*3</t>
  </si>
  <si>
    <t>vnitřní zdivo : 179,966</t>
  </si>
  <si>
    <t>978023411R00</t>
  </si>
  <si>
    <t>Vysekání a úprava spár zdiva cihelného do hl. 20 mm</t>
  </si>
  <si>
    <t>979054441R00</t>
  </si>
  <si>
    <t>Očištění vybour. dlaždic s výplní kamen. těženým</t>
  </si>
  <si>
    <t>979071131R00</t>
  </si>
  <si>
    <t>Očištění vybouraných kostek mozaikových, kam. těž.</t>
  </si>
  <si>
    <t>999281105R00</t>
  </si>
  <si>
    <t>Přesun hmot pro opravy a údržbu do výšky 6 m</t>
  </si>
  <si>
    <t>t</t>
  </si>
  <si>
    <t>Přesun hmot</t>
  </si>
  <si>
    <t>POL7_</t>
  </si>
  <si>
    <t>711823111R00</t>
  </si>
  <si>
    <t>Položení nopové fólie vodorovně</t>
  </si>
  <si>
    <t>včetně dodávky těsnicí pásky</t>
  </si>
  <si>
    <t>711823121RT7</t>
  </si>
  <si>
    <t xml:space="preserve">Montáž nopové fólie svisle včetně dodávky fólie </t>
  </si>
  <si>
    <t>711823129RT3</t>
  </si>
  <si>
    <t xml:space="preserve">Montáž ukončovací lišty k nopové fólii včetně dodávky lišty </t>
  </si>
  <si>
    <t>711823129RT5</t>
  </si>
  <si>
    <t>7,6+15,25+0,2*3+0,51+0,4+2,98+0,4+0,51+0,5+3,5+8,35</t>
  </si>
  <si>
    <t>711150016RAC</t>
  </si>
  <si>
    <t>Izolace proti vodě svislá přitavená, 1x 1x ALP, 1x modifik. pás tl. 4 mm</t>
  </si>
  <si>
    <t>Součtová</t>
  </si>
  <si>
    <t>Agregovaná položka</t>
  </si>
  <si>
    <t>POL2_</t>
  </si>
  <si>
    <t>283231411R</t>
  </si>
  <si>
    <t>Fólie nopová nopy v.7 mm, pevnost v tlaku 400 kN/m2</t>
  </si>
  <si>
    <t>72,19*1,15</t>
  </si>
  <si>
    <t>998711101R00</t>
  </si>
  <si>
    <t>Přesun hmot pro izolace proti vodě, výšky do 6 m</t>
  </si>
  <si>
    <t>713191221R00</t>
  </si>
  <si>
    <t>Dilatační pásek podél stěn výšky 100 mm vč.dodávky</t>
  </si>
  <si>
    <t>(4,825+3,025)*2</t>
  </si>
  <si>
    <t>(2,3+2,35)*2</t>
  </si>
  <si>
    <t>(3,95+2,35)*2</t>
  </si>
  <si>
    <t>(5,4+2,825)*2+(2,705+0,3)*2</t>
  </si>
  <si>
    <t>(6,25+5,175)*2</t>
  </si>
  <si>
    <t>766661112R00</t>
  </si>
  <si>
    <t>Montáž dveří do zárubně,otevíravých 1kř.do 0,8 m</t>
  </si>
  <si>
    <t>766-001.RXX</t>
  </si>
  <si>
    <t>D+M větrací mřížky dveří 600x200 mm</t>
  </si>
  <si>
    <t>766-002.RXX</t>
  </si>
  <si>
    <t>Zkrácení laťkových dveří š. 900 mm</t>
  </si>
  <si>
    <t>2/T : 1</t>
  </si>
  <si>
    <t>54914622R</t>
  </si>
  <si>
    <t>Dveřní kování klika se štítky, zámek FAB</t>
  </si>
  <si>
    <t>611601203R</t>
  </si>
  <si>
    <t>Dveře vnitřní plné 1kř. 80x197 cm</t>
  </si>
  <si>
    <t>1/T : 2</t>
  </si>
  <si>
    <t>998766101R00</t>
  </si>
  <si>
    <t>Přesun hmot pro truhlářské konstr., výšky do 6 m</t>
  </si>
  <si>
    <t>767-001.RXX</t>
  </si>
  <si>
    <t>D+M ocelové sklepní okno 550x530 mm do ocelového rámu z L profilů, sklopné barva šedá RAL 7042, jednoduché čiré sklo</t>
  </si>
  <si>
    <t>vč. začištění a úpravy ostění</t>
  </si>
  <si>
    <t>1/Z : 2</t>
  </si>
  <si>
    <t>998767201R00</t>
  </si>
  <si>
    <t>Přesun hmot pro zámečnické konstr., výšky do 6 m</t>
  </si>
  <si>
    <t>783-001.RXX</t>
  </si>
  <si>
    <t>Odstranění odlupujících nátěrů z podlahové plochy vč. očištění podkladu</t>
  </si>
  <si>
    <t>3,81+5,45+30,3+5,34+15,2+9,9+2,19</t>
  </si>
  <si>
    <t>783-002.RXX</t>
  </si>
  <si>
    <t>Uzavírací nátěr betonových podlah prodyšný</t>
  </si>
  <si>
    <t>783220010RAC</t>
  </si>
  <si>
    <t>Nátěr kovových doplňkových konstrukcí syntetický dvojnásobný krycí s 1x emailováním</t>
  </si>
  <si>
    <t>zárubně : 2*1,5</t>
  </si>
  <si>
    <t>784181201R00</t>
  </si>
  <si>
    <t>Penetrace podkladu nátěrem,1x</t>
  </si>
  <si>
    <t>784182211R00</t>
  </si>
  <si>
    <t>Malba vápenná, bílá, bez penetr. 2 x</t>
  </si>
  <si>
    <t>179,996+15</t>
  </si>
  <si>
    <t>strop : 75</t>
  </si>
  <si>
    <t>784011111R00</t>
  </si>
  <si>
    <t>Oprášení/ometení podkladu</t>
  </si>
  <si>
    <t>75+15</t>
  </si>
  <si>
    <t>61-001.RXX</t>
  </si>
  <si>
    <t>Vysušení zdiva</t>
  </si>
  <si>
    <t>M21-001.RXX</t>
  </si>
  <si>
    <t>Demontáž elektroinstalace na stěnách v lištách</t>
  </si>
  <si>
    <t>M21-002.RXX</t>
  </si>
  <si>
    <t>Zpětná montáž elektroinstalace na stěnách v lištách vč. dodávky nových plastových lišt</t>
  </si>
  <si>
    <t>979011221R00</t>
  </si>
  <si>
    <t>Svislá doprava suti a vybour. hmot za 1.PP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</si>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</sst>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40</v>
      </c>
    </row>
    <row r="2" spans="1:7" ht="57.75" customHeight="1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0"/>
  <sheetViews>
    <sheetView showGridLines="0" tabSelected="1" topLeftCell="B1" zoomScaleNormal="100" zoomScaleSheetLayoutView="75" workbookViewId="0">
      <selection activeCell="M21" sqref="M2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196" t="s">
        <v>4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>
      <c r="A2" s="2"/>
      <c r="B2" s="77" t="s">
        <v>24</v>
      </c>
      <c r="C2" s="78"/>
      <c r="D2" s="79" t="s">
        <v>49</v>
      </c>
      <c r="E2" s="205" t="s">
        <v>50</v>
      </c>
      <c r="F2" s="206"/>
      <c r="G2" s="206"/>
      <c r="H2" s="206"/>
      <c r="I2" s="206"/>
      <c r="J2" s="207"/>
      <c r="O2" s="1"/>
    </row>
    <row r="3" spans="1:15" ht="27" customHeight="1">
      <c r="A3" s="2"/>
      <c r="B3" s="80" t="s">
        <v>47</v>
      </c>
      <c r="C3" s="78"/>
      <c r="D3" s="81" t="s">
        <v>45</v>
      </c>
      <c r="E3" s="208" t="s">
        <v>46</v>
      </c>
      <c r="F3" s="209"/>
      <c r="G3" s="209"/>
      <c r="H3" s="209"/>
      <c r="I3" s="209"/>
      <c r="J3" s="210"/>
    </row>
    <row r="4" spans="1:15" ht="23.25" customHeight="1">
      <c r="A4" s="76">
        <v>269</v>
      </c>
      <c r="B4" s="82" t="s">
        <v>48</v>
      </c>
      <c r="C4" s="83"/>
      <c r="D4" s="84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>
      <c r="A5" s="2"/>
      <c r="B5" s="31" t="s">
        <v>23</v>
      </c>
      <c r="D5" s="223"/>
      <c r="E5" s="224"/>
      <c r="F5" s="224"/>
      <c r="G5" s="224"/>
      <c r="H5" s="18" t="s">
        <v>42</v>
      </c>
      <c r="I5" s="22"/>
      <c r="J5" s="8"/>
    </row>
    <row r="6" spans="1:15" ht="15.75" customHeight="1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12"/>
      <c r="E11" s="212"/>
      <c r="F11" s="212"/>
      <c r="G11" s="212"/>
      <c r="H11" s="18" t="s">
        <v>42</v>
      </c>
      <c r="I11" s="86"/>
      <c r="J11" s="8"/>
    </row>
    <row r="12" spans="1:15" ht="15.75" customHeight="1">
      <c r="A12" s="2"/>
      <c r="B12" s="28"/>
      <c r="C12" s="55"/>
      <c r="D12" s="217"/>
      <c r="E12" s="217"/>
      <c r="F12" s="217"/>
      <c r="G12" s="217"/>
      <c r="H12" s="18" t="s">
        <v>36</v>
      </c>
      <c r="I12" s="86"/>
      <c r="J12" s="8"/>
    </row>
    <row r="13" spans="1:15" ht="15.75" customHeight="1">
      <c r="A13" s="2"/>
      <c r="B13" s="29"/>
      <c r="C13" s="56"/>
      <c r="D13" s="85"/>
      <c r="E13" s="221"/>
      <c r="F13" s="222"/>
      <c r="G13" s="222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11"/>
      <c r="F15" s="211"/>
      <c r="G15" s="213"/>
      <c r="H15" s="213"/>
      <c r="I15" s="213" t="s">
        <v>31</v>
      </c>
      <c r="J15" s="214"/>
    </row>
    <row r="16" spans="1:15" ht="23.25" customHeight="1">
      <c r="A16" s="139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SUMIF(F49:F66,A16,I49:I66)+SUMIF(F49:F66,"PSU",I49:I66)</f>
        <v>0</v>
      </c>
      <c r="J16" s="204"/>
    </row>
    <row r="17" spans="1:10" ht="23.25" customHeight="1">
      <c r="A17" s="139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SUMIF(F49:F66,A17,I49:I66)</f>
        <v>0</v>
      </c>
      <c r="J17" s="204"/>
    </row>
    <row r="18" spans="1:10" ht="23.25" customHeight="1">
      <c r="A18" s="139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SUMIF(F49:F66,A18,I49:I66)</f>
        <v>0</v>
      </c>
      <c r="J18" s="204"/>
    </row>
    <row r="19" spans="1:10" ht="23.25" customHeight="1">
      <c r="A19" s="139" t="s">
        <v>90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SUMIF(F49:F66,A19,I49:I66)</f>
        <v>0</v>
      </c>
      <c r="J19" s="204"/>
    </row>
    <row r="20" spans="1:10" ht="23.25" customHeight="1">
      <c r="A20" s="139" t="s">
        <v>91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SUMIF(F49:F66,A20,I49:I66)</f>
        <v>0</v>
      </c>
      <c r="J20" s="204"/>
    </row>
    <row r="21" spans="1:10" ht="23.25" customHeight="1">
      <c r="A21" s="2"/>
      <c r="B21" s="48" t="s">
        <v>31</v>
      </c>
      <c r="C21" s="64"/>
      <c r="D21" s="65"/>
      <c r="E21" s="215"/>
      <c r="F21" s="216"/>
      <c r="G21" s="215"/>
      <c r="H21" s="216"/>
      <c r="I21" s="215">
        <f>SUM(I16:J20)</f>
        <v>0</v>
      </c>
      <c r="J21" s="234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21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21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0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v>0</v>
      </c>
      <c r="F26" s="30" t="s">
        <v>0</v>
      </c>
      <c r="G26" s="199">
        <f>A25</f>
        <v>0</v>
      </c>
      <c r="H26" s="200"/>
      <c r="I26" s="200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7.75" hidden="1" customHeight="1" thickBot="1">
      <c r="A28" s="2"/>
      <c r="B28" s="113" t="s">
        <v>25</v>
      </c>
      <c r="C28" s="114"/>
      <c r="D28" s="114"/>
      <c r="E28" s="115"/>
      <c r="F28" s="116"/>
      <c r="G28" s="236">
        <f>ZakladDPHSniVypocet+ZakladDPHZaklVypocet</f>
        <v>0</v>
      </c>
      <c r="H28" s="236"/>
      <c r="I28" s="236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5">
        <f>A27</f>
        <v>0</v>
      </c>
      <c r="H29" s="235"/>
      <c r="I29" s="235"/>
      <c r="J29" s="120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37"/>
      <c r="E34" s="238"/>
      <c r="G34" s="239"/>
      <c r="H34" s="240"/>
      <c r="I34" s="240"/>
      <c r="J34" s="25"/>
    </row>
    <row r="35" spans="1:10" ht="12.75" customHeight="1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51</v>
      </c>
      <c r="C39" s="241"/>
      <c r="D39" s="241"/>
      <c r="E39" s="241"/>
      <c r="F39" s="100">
        <f>'01 1 Pol'!AE158</f>
        <v>0</v>
      </c>
      <c r="G39" s="101">
        <f>'01 1 Pol'!AF158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89">
        <v>2</v>
      </c>
      <c r="B40" s="104" t="s">
        <v>45</v>
      </c>
      <c r="C40" s="242" t="s">
        <v>46</v>
      </c>
      <c r="D40" s="242"/>
      <c r="E40" s="242"/>
      <c r="F40" s="105">
        <f>'01 1 Pol'!AE158</f>
        <v>0</v>
      </c>
      <c r="G40" s="106">
        <f>'01 1 Pol'!AF158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>
      <c r="A41" s="89">
        <v>3</v>
      </c>
      <c r="B41" s="108" t="s">
        <v>43</v>
      </c>
      <c r="C41" s="241" t="s">
        <v>44</v>
      </c>
      <c r="D41" s="241"/>
      <c r="E41" s="241"/>
      <c r="F41" s="109">
        <f>'01 1 Pol'!AE158</f>
        <v>0</v>
      </c>
      <c r="G41" s="102">
        <f>'01 1 Pol'!AF158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>
      <c r="A42" s="89"/>
      <c r="B42" s="243" t="s">
        <v>52</v>
      </c>
      <c r="C42" s="244"/>
      <c r="D42" s="244"/>
      <c r="E42" s="245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>
      <c r="B46" s="121" t="s">
        <v>54</v>
      </c>
    </row>
    <row r="48" spans="1:10" ht="25.5" customHeight="1">
      <c r="A48" s="123"/>
      <c r="B48" s="126" t="s">
        <v>18</v>
      </c>
      <c r="C48" s="126" t="s">
        <v>6</v>
      </c>
      <c r="D48" s="127"/>
      <c r="E48" s="127"/>
      <c r="F48" s="128" t="s">
        <v>55</v>
      </c>
      <c r="G48" s="128"/>
      <c r="H48" s="128"/>
      <c r="I48" s="128" t="s">
        <v>31</v>
      </c>
      <c r="J48" s="128" t="s">
        <v>0</v>
      </c>
    </row>
    <row r="49" spans="1:10" ht="36.75" customHeight="1">
      <c r="A49" s="124"/>
      <c r="B49" s="129" t="s">
        <v>43</v>
      </c>
      <c r="C49" s="246" t="s">
        <v>56</v>
      </c>
      <c r="D49" s="247"/>
      <c r="E49" s="247"/>
      <c r="F49" s="135" t="s">
        <v>26</v>
      </c>
      <c r="G49" s="136"/>
      <c r="H49" s="136"/>
      <c r="I49" s="136">
        <f>'01 1 Pol'!G8</f>
        <v>0</v>
      </c>
      <c r="J49" s="133" t="str">
        <f>IF(I67=0,"",I49/I67*100)</f>
        <v/>
      </c>
    </row>
    <row r="50" spans="1:10" ht="36.75" customHeight="1">
      <c r="A50" s="124"/>
      <c r="B50" s="129" t="s">
        <v>57</v>
      </c>
      <c r="C50" s="246" t="s">
        <v>58</v>
      </c>
      <c r="D50" s="247"/>
      <c r="E50" s="247"/>
      <c r="F50" s="135" t="s">
        <v>26</v>
      </c>
      <c r="G50" s="136"/>
      <c r="H50" s="136"/>
      <c r="I50" s="136">
        <f>'01 1 Pol'!G39</f>
        <v>0</v>
      </c>
      <c r="J50" s="133" t="str">
        <f>IF(I67=0,"",I50/I67*100)</f>
        <v/>
      </c>
    </row>
    <row r="51" spans="1:10" ht="36.75" customHeight="1">
      <c r="A51" s="124"/>
      <c r="B51" s="129" t="s">
        <v>59</v>
      </c>
      <c r="C51" s="246" t="s">
        <v>60</v>
      </c>
      <c r="D51" s="247"/>
      <c r="E51" s="247"/>
      <c r="F51" s="135" t="s">
        <v>26</v>
      </c>
      <c r="G51" s="136"/>
      <c r="H51" s="136"/>
      <c r="I51" s="136">
        <f>'01 1 Pol'!G45</f>
        <v>0</v>
      </c>
      <c r="J51" s="133" t="str">
        <f>IF(I67=0,"",I51/I67*100)</f>
        <v/>
      </c>
    </row>
    <row r="52" spans="1:10" ht="36.75" customHeight="1">
      <c r="A52" s="124"/>
      <c r="B52" s="129" t="s">
        <v>61</v>
      </c>
      <c r="C52" s="246" t="s">
        <v>62</v>
      </c>
      <c r="D52" s="247"/>
      <c r="E52" s="247"/>
      <c r="F52" s="135" t="s">
        <v>26</v>
      </c>
      <c r="G52" s="136"/>
      <c r="H52" s="136"/>
      <c r="I52" s="136">
        <f>'01 1 Pol'!G53</f>
        <v>0</v>
      </c>
      <c r="J52" s="133" t="str">
        <f>IF(I67=0,"",I52/I67*100)</f>
        <v/>
      </c>
    </row>
    <row r="53" spans="1:10" ht="36.75" customHeight="1">
      <c r="A53" s="124"/>
      <c r="B53" s="129" t="s">
        <v>63</v>
      </c>
      <c r="C53" s="246" t="s">
        <v>64</v>
      </c>
      <c r="D53" s="247"/>
      <c r="E53" s="247"/>
      <c r="F53" s="135" t="s">
        <v>26</v>
      </c>
      <c r="G53" s="136"/>
      <c r="H53" s="136"/>
      <c r="I53" s="136">
        <f>'01 1 Pol'!G70</f>
        <v>0</v>
      </c>
      <c r="J53" s="133" t="str">
        <f>IF(I67=0,"",I53/I67*100)</f>
        <v/>
      </c>
    </row>
    <row r="54" spans="1:10" ht="36.75" customHeight="1">
      <c r="A54" s="124"/>
      <c r="B54" s="129" t="s">
        <v>65</v>
      </c>
      <c r="C54" s="246" t="s">
        <v>66</v>
      </c>
      <c r="D54" s="247"/>
      <c r="E54" s="247"/>
      <c r="F54" s="135" t="s">
        <v>26</v>
      </c>
      <c r="G54" s="136"/>
      <c r="H54" s="136"/>
      <c r="I54" s="136">
        <f>'01 1 Pol'!G76</f>
        <v>0</v>
      </c>
      <c r="J54" s="133" t="str">
        <f>IF(I67=0,"",I54/I67*100)</f>
        <v/>
      </c>
    </row>
    <row r="55" spans="1:10" ht="36.75" customHeight="1">
      <c r="A55" s="124"/>
      <c r="B55" s="129" t="s">
        <v>67</v>
      </c>
      <c r="C55" s="246" t="s">
        <v>68</v>
      </c>
      <c r="D55" s="247"/>
      <c r="E55" s="247"/>
      <c r="F55" s="135" t="s">
        <v>26</v>
      </c>
      <c r="G55" s="136"/>
      <c r="H55" s="136"/>
      <c r="I55" s="136">
        <f>'01 1 Pol'!G82</f>
        <v>0</v>
      </c>
      <c r="J55" s="133" t="str">
        <f>IF(I67=0,"",I55/I67*100)</f>
        <v/>
      </c>
    </row>
    <row r="56" spans="1:10" ht="36.75" customHeight="1">
      <c r="A56" s="124"/>
      <c r="B56" s="129" t="s">
        <v>69</v>
      </c>
      <c r="C56" s="246" t="s">
        <v>70</v>
      </c>
      <c r="D56" s="247"/>
      <c r="E56" s="247"/>
      <c r="F56" s="135" t="s">
        <v>26</v>
      </c>
      <c r="G56" s="136"/>
      <c r="H56" s="136"/>
      <c r="I56" s="136">
        <f>'01 1 Pol'!G85</f>
        <v>0</v>
      </c>
      <c r="J56" s="133" t="str">
        <f>IF(I67=0,"",I56/I67*100)</f>
        <v/>
      </c>
    </row>
    <row r="57" spans="1:10" ht="36.75" customHeight="1">
      <c r="A57" s="124"/>
      <c r="B57" s="129" t="s">
        <v>71</v>
      </c>
      <c r="C57" s="246" t="s">
        <v>72</v>
      </c>
      <c r="D57" s="247"/>
      <c r="E57" s="247"/>
      <c r="F57" s="135" t="s">
        <v>26</v>
      </c>
      <c r="G57" s="136"/>
      <c r="H57" s="136"/>
      <c r="I57" s="136">
        <f>'01 1 Pol'!G94</f>
        <v>0</v>
      </c>
      <c r="J57" s="133" t="str">
        <f>IF(I67=0,"",I57/I67*100)</f>
        <v/>
      </c>
    </row>
    <row r="58" spans="1:10" ht="36.75" customHeight="1">
      <c r="A58" s="124"/>
      <c r="B58" s="129" t="s">
        <v>73</v>
      </c>
      <c r="C58" s="246" t="s">
        <v>74</v>
      </c>
      <c r="D58" s="247"/>
      <c r="E58" s="247"/>
      <c r="F58" s="135" t="s">
        <v>27</v>
      </c>
      <c r="G58" s="136"/>
      <c r="H58" s="136"/>
      <c r="I58" s="136">
        <f>'01 1 Pol'!G96</f>
        <v>0</v>
      </c>
      <c r="J58" s="133" t="str">
        <f>IF(I67=0,"",I58/I67*100)</f>
        <v/>
      </c>
    </row>
    <row r="59" spans="1:10" ht="36.75" customHeight="1">
      <c r="A59" s="124"/>
      <c r="B59" s="129" t="s">
        <v>75</v>
      </c>
      <c r="C59" s="246" t="s">
        <v>76</v>
      </c>
      <c r="D59" s="247"/>
      <c r="E59" s="247"/>
      <c r="F59" s="135" t="s">
        <v>27</v>
      </c>
      <c r="G59" s="136"/>
      <c r="H59" s="136"/>
      <c r="I59" s="136">
        <f>'01 1 Pol'!G107</f>
        <v>0</v>
      </c>
      <c r="J59" s="133" t="str">
        <f>IF(I67=0,"",I59/I67*100)</f>
        <v/>
      </c>
    </row>
    <row r="60" spans="1:10" ht="36.75" customHeight="1">
      <c r="A60" s="124"/>
      <c r="B60" s="129" t="s">
        <v>77</v>
      </c>
      <c r="C60" s="246" t="s">
        <v>78</v>
      </c>
      <c r="D60" s="247"/>
      <c r="E60" s="247"/>
      <c r="F60" s="135" t="s">
        <v>27</v>
      </c>
      <c r="G60" s="136"/>
      <c r="H60" s="136"/>
      <c r="I60" s="136">
        <f>'01 1 Pol'!G114</f>
        <v>0</v>
      </c>
      <c r="J60" s="133" t="str">
        <f>IF(I67=0,"",I60/I67*100)</f>
        <v/>
      </c>
    </row>
    <row r="61" spans="1:10" ht="36.75" customHeight="1">
      <c r="A61" s="124"/>
      <c r="B61" s="129" t="s">
        <v>79</v>
      </c>
      <c r="C61" s="246" t="s">
        <v>80</v>
      </c>
      <c r="D61" s="247"/>
      <c r="E61" s="247"/>
      <c r="F61" s="135" t="s">
        <v>27</v>
      </c>
      <c r="G61" s="136"/>
      <c r="H61" s="136"/>
      <c r="I61" s="136">
        <f>'01 1 Pol'!G123</f>
        <v>0</v>
      </c>
      <c r="J61" s="133" t="str">
        <f>IF(I67=0,"",I61/I67*100)</f>
        <v/>
      </c>
    </row>
    <row r="62" spans="1:10" ht="36.75" customHeight="1">
      <c r="A62" s="124"/>
      <c r="B62" s="129" t="s">
        <v>81</v>
      </c>
      <c r="C62" s="246" t="s">
        <v>82</v>
      </c>
      <c r="D62" s="247"/>
      <c r="E62" s="247"/>
      <c r="F62" s="135" t="s">
        <v>27</v>
      </c>
      <c r="G62" s="136"/>
      <c r="H62" s="136"/>
      <c r="I62" s="136">
        <f>'01 1 Pol'!G128</f>
        <v>0</v>
      </c>
      <c r="J62" s="133" t="str">
        <f>IF(I67=0,"",I62/I67*100)</f>
        <v/>
      </c>
    </row>
    <row r="63" spans="1:10" ht="36.75" customHeight="1">
      <c r="A63" s="124"/>
      <c r="B63" s="129" t="s">
        <v>83</v>
      </c>
      <c r="C63" s="246" t="s">
        <v>84</v>
      </c>
      <c r="D63" s="247"/>
      <c r="E63" s="247"/>
      <c r="F63" s="135" t="s">
        <v>27</v>
      </c>
      <c r="G63" s="136"/>
      <c r="H63" s="136"/>
      <c r="I63" s="136">
        <f>'01 1 Pol'!G134</f>
        <v>0</v>
      </c>
      <c r="J63" s="133" t="str">
        <f>IF(I67=0,"",I63/I67*100)</f>
        <v/>
      </c>
    </row>
    <row r="64" spans="1:10" ht="36.75" customHeight="1">
      <c r="A64" s="124"/>
      <c r="B64" s="129" t="s">
        <v>85</v>
      </c>
      <c r="C64" s="246" t="s">
        <v>86</v>
      </c>
      <c r="D64" s="247"/>
      <c r="E64" s="247"/>
      <c r="F64" s="135" t="s">
        <v>28</v>
      </c>
      <c r="G64" s="136"/>
      <c r="H64" s="136"/>
      <c r="I64" s="136">
        <f>'01 1 Pol'!G142</f>
        <v>0</v>
      </c>
      <c r="J64" s="133" t="str">
        <f>IF(I67=0,"",I64/I67*100)</f>
        <v/>
      </c>
    </row>
    <row r="65" spans="1:10" ht="36.75" customHeight="1">
      <c r="A65" s="124"/>
      <c r="B65" s="129" t="s">
        <v>87</v>
      </c>
      <c r="C65" s="246" t="s">
        <v>88</v>
      </c>
      <c r="D65" s="247"/>
      <c r="E65" s="247"/>
      <c r="F65" s="135" t="s">
        <v>89</v>
      </c>
      <c r="G65" s="136"/>
      <c r="H65" s="136"/>
      <c r="I65" s="136">
        <f>'01 1 Pol'!G145</f>
        <v>0</v>
      </c>
      <c r="J65" s="133" t="str">
        <f>IF(I67=0,"",I65/I67*100)</f>
        <v/>
      </c>
    </row>
    <row r="66" spans="1:10" ht="36.75" customHeight="1">
      <c r="A66" s="124"/>
      <c r="B66" s="129" t="s">
        <v>90</v>
      </c>
      <c r="C66" s="246" t="s">
        <v>29</v>
      </c>
      <c r="D66" s="247"/>
      <c r="E66" s="247"/>
      <c r="F66" s="135" t="s">
        <v>90</v>
      </c>
      <c r="G66" s="136"/>
      <c r="H66" s="136"/>
      <c r="I66" s="136">
        <f>'01 1 Pol'!G152</f>
        <v>0</v>
      </c>
      <c r="J66" s="133" t="str">
        <f>IF(I67=0,"",I66/I67*100)</f>
        <v/>
      </c>
    </row>
    <row r="67" spans="1:10" ht="25.5" customHeight="1">
      <c r="A67" s="125"/>
      <c r="B67" s="130" t="s">
        <v>1</v>
      </c>
      <c r="C67" s="131"/>
      <c r="D67" s="132"/>
      <c r="E67" s="132"/>
      <c r="F67" s="137"/>
      <c r="G67" s="138"/>
      <c r="H67" s="138"/>
      <c r="I67" s="138">
        <f>SUM(I49:I66)</f>
        <v>0</v>
      </c>
      <c r="J67" s="134">
        <f>SUM(J49:J66)</f>
        <v>0</v>
      </c>
    </row>
    <row r="68" spans="1:10">
      <c r="F68" s="87"/>
      <c r="G68" s="87"/>
      <c r="H68" s="87"/>
      <c r="I68" s="87"/>
      <c r="J68" s="88"/>
    </row>
    <row r="69" spans="1:10">
      <c r="F69" s="87"/>
      <c r="G69" s="87"/>
      <c r="H69" s="87"/>
      <c r="I69" s="87"/>
      <c r="J69" s="88"/>
    </row>
    <row r="70" spans="1:10">
      <c r="F70" s="87"/>
      <c r="G70" s="87"/>
      <c r="H70" s="87"/>
      <c r="I70" s="87"/>
      <c r="J7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>
      <c r="A4" s="50" t="s">
        <v>10</v>
      </c>
      <c r="B4" s="49"/>
      <c r="C4" s="250"/>
      <c r="D4" s="250"/>
      <c r="E4" s="250"/>
      <c r="F4" s="250"/>
      <c r="G4" s="251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68" t="s">
        <v>7</v>
      </c>
      <c r="B1" s="268"/>
      <c r="C1" s="268"/>
      <c r="D1" s="268"/>
      <c r="E1" s="268"/>
      <c r="F1" s="268"/>
      <c r="G1" s="268"/>
      <c r="AG1" t="s">
        <v>92</v>
      </c>
    </row>
    <row r="2" spans="1:60" ht="25.15" customHeight="1">
      <c r="A2" s="140" t="s">
        <v>8</v>
      </c>
      <c r="B2" s="49" t="s">
        <v>49</v>
      </c>
      <c r="C2" s="269" t="s">
        <v>50</v>
      </c>
      <c r="D2" s="270"/>
      <c r="E2" s="270"/>
      <c r="F2" s="270"/>
      <c r="G2" s="271"/>
      <c r="AG2" t="s">
        <v>93</v>
      </c>
    </row>
    <row r="3" spans="1:60" ht="25.15" customHeight="1">
      <c r="A3" s="140" t="s">
        <v>9</v>
      </c>
      <c r="B3" s="49" t="s">
        <v>45</v>
      </c>
      <c r="C3" s="269" t="s">
        <v>46</v>
      </c>
      <c r="D3" s="270"/>
      <c r="E3" s="270"/>
      <c r="F3" s="270"/>
      <c r="G3" s="271"/>
      <c r="AC3" s="122" t="s">
        <v>93</v>
      </c>
      <c r="AG3" t="s">
        <v>94</v>
      </c>
    </row>
    <row r="4" spans="1:60" ht="25.15" customHeight="1">
      <c r="A4" s="141" t="s">
        <v>10</v>
      </c>
      <c r="B4" s="142" t="s">
        <v>43</v>
      </c>
      <c r="C4" s="272" t="s">
        <v>44</v>
      </c>
      <c r="D4" s="273"/>
      <c r="E4" s="273"/>
      <c r="F4" s="273"/>
      <c r="G4" s="274"/>
      <c r="AG4" t="s">
        <v>95</v>
      </c>
    </row>
    <row r="5" spans="1:60">
      <c r="D5" s="10"/>
    </row>
    <row r="6" spans="1:60" ht="38.25">
      <c r="A6" s="144" t="s">
        <v>96</v>
      </c>
      <c r="B6" s="146" t="s">
        <v>97</v>
      </c>
      <c r="C6" s="146" t="s">
        <v>98</v>
      </c>
      <c r="D6" s="145" t="s">
        <v>99</v>
      </c>
      <c r="E6" s="144" t="s">
        <v>100</v>
      </c>
      <c r="F6" s="143" t="s">
        <v>101</v>
      </c>
      <c r="G6" s="144" t="s">
        <v>31</v>
      </c>
      <c r="H6" s="147" t="s">
        <v>32</v>
      </c>
      <c r="I6" s="147" t="s">
        <v>102</v>
      </c>
      <c r="J6" s="147" t="s">
        <v>33</v>
      </c>
      <c r="K6" s="147" t="s">
        <v>103</v>
      </c>
      <c r="L6" s="147" t="s">
        <v>104</v>
      </c>
      <c r="M6" s="147" t="s">
        <v>105</v>
      </c>
      <c r="N6" s="147" t="s">
        <v>106</v>
      </c>
      <c r="O6" s="147" t="s">
        <v>107</v>
      </c>
      <c r="P6" s="147" t="s">
        <v>108</v>
      </c>
      <c r="Q6" s="147" t="s">
        <v>109</v>
      </c>
      <c r="R6" s="147" t="s">
        <v>110</v>
      </c>
      <c r="S6" s="147" t="s">
        <v>111</v>
      </c>
      <c r="T6" s="147" t="s">
        <v>112</v>
      </c>
      <c r="U6" s="147" t="s">
        <v>113</v>
      </c>
      <c r="V6" s="147" t="s">
        <v>114</v>
      </c>
      <c r="W6" s="147" t="s">
        <v>115</v>
      </c>
      <c r="X6" s="147" t="s">
        <v>116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65" t="s">
        <v>117</v>
      </c>
      <c r="B8" s="166" t="s">
        <v>43</v>
      </c>
      <c r="C8" s="186" t="s">
        <v>56</v>
      </c>
      <c r="D8" s="167"/>
      <c r="E8" s="168"/>
      <c r="F8" s="169"/>
      <c r="G8" s="170">
        <f>SUMIF(AG9:AG38,"&lt;&gt;NOR",G9:G38)</f>
        <v>0</v>
      </c>
      <c r="H8" s="164"/>
      <c r="I8" s="164">
        <f>SUM(I9:I38)</f>
        <v>0</v>
      </c>
      <c r="J8" s="164"/>
      <c r="K8" s="164">
        <f>SUM(K9:K38)</f>
        <v>0</v>
      </c>
      <c r="L8" s="164"/>
      <c r="M8" s="164">
        <f>SUM(M9:M38)</f>
        <v>0</v>
      </c>
      <c r="N8" s="164"/>
      <c r="O8" s="164">
        <f>SUM(O9:O38)</f>
        <v>35.550000000000004</v>
      </c>
      <c r="P8" s="164"/>
      <c r="Q8" s="164">
        <f>SUM(Q9:Q38)</f>
        <v>0.57999999999999996</v>
      </c>
      <c r="R8" s="164"/>
      <c r="S8" s="164"/>
      <c r="T8" s="164"/>
      <c r="U8" s="164"/>
      <c r="V8" s="164">
        <f>SUM(V9:V38)</f>
        <v>167.79000000000002</v>
      </c>
      <c r="W8" s="164"/>
      <c r="X8" s="164"/>
      <c r="AG8" t="s">
        <v>118</v>
      </c>
    </row>
    <row r="9" spans="1:60" outlineLevel="1">
      <c r="A9" s="171">
        <v>1</v>
      </c>
      <c r="B9" s="172" t="s">
        <v>119</v>
      </c>
      <c r="C9" s="187" t="s">
        <v>120</v>
      </c>
      <c r="D9" s="173" t="s">
        <v>121</v>
      </c>
      <c r="E9" s="174">
        <v>35.6</v>
      </c>
      <c r="F9" s="175"/>
      <c r="G9" s="17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0.11799999999999999</v>
      </c>
      <c r="O9" s="158">
        <f>ROUND(E9*N9,2)</f>
        <v>4.2</v>
      </c>
      <c r="P9" s="158">
        <v>0</v>
      </c>
      <c r="Q9" s="158">
        <f>ROUND(E9*P9,2)</f>
        <v>0</v>
      </c>
      <c r="R9" s="158"/>
      <c r="S9" s="158" t="s">
        <v>122</v>
      </c>
      <c r="T9" s="158" t="s">
        <v>122</v>
      </c>
      <c r="U9" s="158">
        <v>0.16</v>
      </c>
      <c r="V9" s="158">
        <f>ROUND(E9*U9,2)</f>
        <v>5.7</v>
      </c>
      <c r="W9" s="158"/>
      <c r="X9" s="158" t="s">
        <v>123</v>
      </c>
      <c r="Y9" s="148"/>
      <c r="Z9" s="148"/>
      <c r="AA9" s="148"/>
      <c r="AB9" s="148"/>
      <c r="AC9" s="148"/>
      <c r="AD9" s="148"/>
      <c r="AE9" s="148"/>
      <c r="AF9" s="148"/>
      <c r="AG9" s="148" t="s">
        <v>124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5"/>
      <c r="B10" s="156"/>
      <c r="C10" s="188" t="s">
        <v>125</v>
      </c>
      <c r="D10" s="160"/>
      <c r="E10" s="161">
        <v>35.6</v>
      </c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126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71">
        <v>2</v>
      </c>
      <c r="B11" s="172" t="s">
        <v>127</v>
      </c>
      <c r="C11" s="187" t="s">
        <v>128</v>
      </c>
      <c r="D11" s="173" t="s">
        <v>121</v>
      </c>
      <c r="E11" s="174">
        <v>4.1749999999999998</v>
      </c>
      <c r="F11" s="175"/>
      <c r="G11" s="176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15</v>
      </c>
      <c r="M11" s="158">
        <f>G11*(1+L11/100)</f>
        <v>0</v>
      </c>
      <c r="N11" s="158">
        <v>0</v>
      </c>
      <c r="O11" s="158">
        <f>ROUND(E11*N11,2)</f>
        <v>0</v>
      </c>
      <c r="P11" s="158">
        <v>0.13800000000000001</v>
      </c>
      <c r="Q11" s="158">
        <f>ROUND(E11*P11,2)</f>
        <v>0.57999999999999996</v>
      </c>
      <c r="R11" s="158"/>
      <c r="S11" s="158" t="s">
        <v>122</v>
      </c>
      <c r="T11" s="158" t="s">
        <v>122</v>
      </c>
      <c r="U11" s="158">
        <v>0.16</v>
      </c>
      <c r="V11" s="158">
        <f>ROUND(E11*U11,2)</f>
        <v>0.67</v>
      </c>
      <c r="W11" s="158"/>
      <c r="X11" s="158" t="s">
        <v>123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124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5"/>
      <c r="B12" s="156"/>
      <c r="C12" s="188" t="s">
        <v>129</v>
      </c>
      <c r="D12" s="160"/>
      <c r="E12" s="161">
        <v>4.1749999999999998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8"/>
      <c r="Z12" s="148"/>
      <c r="AA12" s="148"/>
      <c r="AB12" s="148"/>
      <c r="AC12" s="148"/>
      <c r="AD12" s="148"/>
      <c r="AE12" s="148"/>
      <c r="AF12" s="148"/>
      <c r="AG12" s="148" t="s">
        <v>126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77">
        <v>3</v>
      </c>
      <c r="B13" s="178" t="s">
        <v>130</v>
      </c>
      <c r="C13" s="189" t="s">
        <v>131</v>
      </c>
      <c r="D13" s="179" t="s">
        <v>132</v>
      </c>
      <c r="E13" s="180">
        <v>10</v>
      </c>
      <c r="F13" s="181"/>
      <c r="G13" s="182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15</v>
      </c>
      <c r="M13" s="158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8"/>
      <c r="S13" s="158" t="s">
        <v>122</v>
      </c>
      <c r="T13" s="158" t="s">
        <v>122</v>
      </c>
      <c r="U13" s="158">
        <v>1.548</v>
      </c>
      <c r="V13" s="158">
        <f>ROUND(E13*U13,2)</f>
        <v>15.48</v>
      </c>
      <c r="W13" s="158"/>
      <c r="X13" s="158" t="s">
        <v>123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124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71">
        <v>4</v>
      </c>
      <c r="B14" s="172" t="s">
        <v>133</v>
      </c>
      <c r="C14" s="187" t="s">
        <v>134</v>
      </c>
      <c r="D14" s="173" t="s">
        <v>132</v>
      </c>
      <c r="E14" s="174">
        <v>109.875</v>
      </c>
      <c r="F14" s="175"/>
      <c r="G14" s="176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15</v>
      </c>
      <c r="M14" s="158">
        <f>G14*(1+L14/100)</f>
        <v>0</v>
      </c>
      <c r="N14" s="158">
        <v>0</v>
      </c>
      <c r="O14" s="158">
        <f>ROUND(E14*N14,2)</f>
        <v>0</v>
      </c>
      <c r="P14" s="158">
        <v>0</v>
      </c>
      <c r="Q14" s="158">
        <f>ROUND(E14*P14,2)</f>
        <v>0</v>
      </c>
      <c r="R14" s="158"/>
      <c r="S14" s="158" t="s">
        <v>122</v>
      </c>
      <c r="T14" s="158" t="s">
        <v>122</v>
      </c>
      <c r="U14" s="158">
        <v>0.37</v>
      </c>
      <c r="V14" s="158">
        <f>ROUND(E14*U14,2)</f>
        <v>40.65</v>
      </c>
      <c r="W14" s="158"/>
      <c r="X14" s="158" t="s">
        <v>123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124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55"/>
      <c r="B15" s="156"/>
      <c r="C15" s="188" t="s">
        <v>135</v>
      </c>
      <c r="D15" s="160"/>
      <c r="E15" s="161">
        <v>89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126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55"/>
      <c r="B16" s="156"/>
      <c r="C16" s="188" t="s">
        <v>136</v>
      </c>
      <c r="D16" s="160"/>
      <c r="E16" s="161">
        <v>20.875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126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71">
        <v>5</v>
      </c>
      <c r="B17" s="172" t="s">
        <v>137</v>
      </c>
      <c r="C17" s="187" t="s">
        <v>138</v>
      </c>
      <c r="D17" s="173" t="s">
        <v>121</v>
      </c>
      <c r="E17" s="174">
        <v>40</v>
      </c>
      <c r="F17" s="175"/>
      <c r="G17" s="176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6.9999999999999999E-4</v>
      </c>
      <c r="O17" s="158">
        <f>ROUND(E17*N17,2)</f>
        <v>0.03</v>
      </c>
      <c r="P17" s="158">
        <v>0</v>
      </c>
      <c r="Q17" s="158">
        <f>ROUND(E17*P17,2)</f>
        <v>0</v>
      </c>
      <c r="R17" s="158"/>
      <c r="S17" s="158" t="s">
        <v>122</v>
      </c>
      <c r="T17" s="158" t="s">
        <v>122</v>
      </c>
      <c r="U17" s="158">
        <v>0.16</v>
      </c>
      <c r="V17" s="158">
        <f>ROUND(E17*U17,2)</f>
        <v>6.4</v>
      </c>
      <c r="W17" s="158"/>
      <c r="X17" s="158" t="s">
        <v>123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124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55"/>
      <c r="B18" s="156"/>
      <c r="C18" s="188" t="s">
        <v>139</v>
      </c>
      <c r="D18" s="160"/>
      <c r="E18" s="161">
        <v>40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126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77">
        <v>6</v>
      </c>
      <c r="B19" s="178" t="s">
        <v>140</v>
      </c>
      <c r="C19" s="189" t="s">
        <v>141</v>
      </c>
      <c r="D19" s="179" t="s">
        <v>121</v>
      </c>
      <c r="E19" s="180">
        <v>40</v>
      </c>
      <c r="F19" s="181"/>
      <c r="G19" s="182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15</v>
      </c>
      <c r="M19" s="158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8"/>
      <c r="S19" s="158" t="s">
        <v>122</v>
      </c>
      <c r="T19" s="158" t="s">
        <v>122</v>
      </c>
      <c r="U19" s="158">
        <v>9.5000000000000001E-2</v>
      </c>
      <c r="V19" s="158">
        <f>ROUND(E19*U19,2)</f>
        <v>3.8</v>
      </c>
      <c r="W19" s="158"/>
      <c r="X19" s="158" t="s">
        <v>123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124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77">
        <v>7</v>
      </c>
      <c r="B20" s="178" t="s">
        <v>142</v>
      </c>
      <c r="C20" s="189" t="s">
        <v>143</v>
      </c>
      <c r="D20" s="179" t="s">
        <v>132</v>
      </c>
      <c r="E20" s="180">
        <v>80</v>
      </c>
      <c r="F20" s="181"/>
      <c r="G20" s="182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4.6000000000000001E-4</v>
      </c>
      <c r="O20" s="158">
        <f>ROUND(E20*N20,2)</f>
        <v>0.04</v>
      </c>
      <c r="P20" s="158">
        <v>0</v>
      </c>
      <c r="Q20" s="158">
        <f>ROUND(E20*P20,2)</f>
        <v>0</v>
      </c>
      <c r="R20" s="158"/>
      <c r="S20" s="158" t="s">
        <v>122</v>
      </c>
      <c r="T20" s="158" t="s">
        <v>122</v>
      </c>
      <c r="U20" s="158">
        <v>0.126</v>
      </c>
      <c r="V20" s="158">
        <f>ROUND(E20*U20,2)</f>
        <v>10.08</v>
      </c>
      <c r="W20" s="158"/>
      <c r="X20" s="158" t="s">
        <v>123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77">
        <v>8</v>
      </c>
      <c r="B21" s="178" t="s">
        <v>144</v>
      </c>
      <c r="C21" s="189" t="s">
        <v>145</v>
      </c>
      <c r="D21" s="179" t="s">
        <v>132</v>
      </c>
      <c r="E21" s="180">
        <v>80</v>
      </c>
      <c r="F21" s="181"/>
      <c r="G21" s="182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15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122</v>
      </c>
      <c r="T21" s="158" t="s">
        <v>122</v>
      </c>
      <c r="U21" s="158">
        <v>3.7999999999999999E-2</v>
      </c>
      <c r="V21" s="158">
        <f>ROUND(E21*U21,2)</f>
        <v>3.04</v>
      </c>
      <c r="W21" s="158"/>
      <c r="X21" s="158" t="s">
        <v>123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124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77">
        <v>9</v>
      </c>
      <c r="B22" s="178" t="s">
        <v>146</v>
      </c>
      <c r="C22" s="189" t="s">
        <v>147</v>
      </c>
      <c r="D22" s="179" t="s">
        <v>132</v>
      </c>
      <c r="E22" s="180">
        <v>109.875</v>
      </c>
      <c r="F22" s="181"/>
      <c r="G22" s="182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122</v>
      </c>
      <c r="T22" s="158" t="s">
        <v>122</v>
      </c>
      <c r="U22" s="158">
        <v>0.34499999999999997</v>
      </c>
      <c r="V22" s="158">
        <f>ROUND(E22*U22,2)</f>
        <v>37.909999999999997</v>
      </c>
      <c r="W22" s="158"/>
      <c r="X22" s="158" t="s">
        <v>123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124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>
      <c r="A23" s="171">
        <v>10</v>
      </c>
      <c r="B23" s="172" t="s">
        <v>148</v>
      </c>
      <c r="C23" s="187" t="s">
        <v>149</v>
      </c>
      <c r="D23" s="173" t="s">
        <v>132</v>
      </c>
      <c r="E23" s="174">
        <v>30.765000000000001</v>
      </c>
      <c r="F23" s="175"/>
      <c r="G23" s="176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15</v>
      </c>
      <c r="M23" s="158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122</v>
      </c>
      <c r="T23" s="158" t="s">
        <v>122</v>
      </c>
      <c r="U23" s="158">
        <v>0.01</v>
      </c>
      <c r="V23" s="158">
        <f>ROUND(E23*U23,2)</f>
        <v>0.31</v>
      </c>
      <c r="W23" s="158"/>
      <c r="X23" s="158" t="s">
        <v>123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124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5"/>
      <c r="B24" s="156"/>
      <c r="C24" s="188" t="s">
        <v>150</v>
      </c>
      <c r="D24" s="160"/>
      <c r="E24" s="161">
        <v>30.765000000000001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8"/>
      <c r="Z24" s="148"/>
      <c r="AA24" s="148"/>
      <c r="AB24" s="148"/>
      <c r="AC24" s="148"/>
      <c r="AD24" s="148"/>
      <c r="AE24" s="148"/>
      <c r="AF24" s="148"/>
      <c r="AG24" s="148" t="s">
        <v>126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71">
        <v>11</v>
      </c>
      <c r="B25" s="172" t="s">
        <v>151</v>
      </c>
      <c r="C25" s="187" t="s">
        <v>152</v>
      </c>
      <c r="D25" s="173" t="s">
        <v>132</v>
      </c>
      <c r="E25" s="174">
        <v>153.82499999999999</v>
      </c>
      <c r="F25" s="175"/>
      <c r="G25" s="176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122</v>
      </c>
      <c r="T25" s="158" t="s">
        <v>122</v>
      </c>
      <c r="U25" s="158">
        <v>0</v>
      </c>
      <c r="V25" s="158">
        <f>ROUND(E25*U25,2)</f>
        <v>0</v>
      </c>
      <c r="W25" s="158"/>
      <c r="X25" s="158" t="s">
        <v>123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124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188" t="s">
        <v>153</v>
      </c>
      <c r="D26" s="160"/>
      <c r="E26" s="161">
        <v>153.82499999999999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126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71">
        <v>12</v>
      </c>
      <c r="B27" s="172" t="s">
        <v>154</v>
      </c>
      <c r="C27" s="187" t="s">
        <v>155</v>
      </c>
      <c r="D27" s="173" t="s">
        <v>132</v>
      </c>
      <c r="E27" s="174">
        <v>79.11</v>
      </c>
      <c r="F27" s="175"/>
      <c r="G27" s="176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122</v>
      </c>
      <c r="T27" s="158" t="s">
        <v>122</v>
      </c>
      <c r="U27" s="158">
        <v>0.2</v>
      </c>
      <c r="V27" s="158">
        <f>ROUND(E27*U27,2)</f>
        <v>15.82</v>
      </c>
      <c r="W27" s="158"/>
      <c r="X27" s="158" t="s">
        <v>123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124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55"/>
      <c r="B28" s="156"/>
      <c r="C28" s="188" t="s">
        <v>156</v>
      </c>
      <c r="D28" s="160"/>
      <c r="E28" s="161">
        <v>64.08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126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55"/>
      <c r="B29" s="156"/>
      <c r="C29" s="188" t="s">
        <v>157</v>
      </c>
      <c r="D29" s="160"/>
      <c r="E29" s="161">
        <v>15.03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126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>
      <c r="A30" s="171">
        <v>13</v>
      </c>
      <c r="B30" s="172" t="s">
        <v>158</v>
      </c>
      <c r="C30" s="187" t="s">
        <v>159</v>
      </c>
      <c r="D30" s="173" t="s">
        <v>132</v>
      </c>
      <c r="E30" s="174">
        <v>17.579999999999998</v>
      </c>
      <c r="F30" s="175"/>
      <c r="G30" s="176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1.7</v>
      </c>
      <c r="O30" s="158">
        <f>ROUND(E30*N30,2)</f>
        <v>29.89</v>
      </c>
      <c r="P30" s="158">
        <v>0</v>
      </c>
      <c r="Q30" s="158">
        <f>ROUND(E30*P30,2)</f>
        <v>0</v>
      </c>
      <c r="R30" s="158"/>
      <c r="S30" s="158" t="s">
        <v>122</v>
      </c>
      <c r="T30" s="158" t="s">
        <v>122</v>
      </c>
      <c r="U30" s="158">
        <v>1.587</v>
      </c>
      <c r="V30" s="158">
        <f>ROUND(E30*U30,2)</f>
        <v>27.9</v>
      </c>
      <c r="W30" s="158"/>
      <c r="X30" s="158" t="s">
        <v>123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124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188" t="s">
        <v>160</v>
      </c>
      <c r="D31" s="160"/>
      <c r="E31" s="161">
        <v>14.24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126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188" t="s">
        <v>161</v>
      </c>
      <c r="D32" s="160"/>
      <c r="E32" s="161">
        <v>3.34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126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71">
        <v>14</v>
      </c>
      <c r="B33" s="172" t="s">
        <v>162</v>
      </c>
      <c r="C33" s="187" t="s">
        <v>163</v>
      </c>
      <c r="D33" s="173" t="s">
        <v>121</v>
      </c>
      <c r="E33" s="174">
        <v>4.1749999999999998</v>
      </c>
      <c r="F33" s="175"/>
      <c r="G33" s="176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122</v>
      </c>
      <c r="T33" s="158" t="s">
        <v>122</v>
      </c>
      <c r="U33" s="158">
        <v>8.0000000000000002E-3</v>
      </c>
      <c r="V33" s="158">
        <f>ROUND(E33*U33,2)</f>
        <v>0.03</v>
      </c>
      <c r="W33" s="158"/>
      <c r="X33" s="158" t="s">
        <v>123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124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/>
      <c r="B34" s="156"/>
      <c r="C34" s="188" t="s">
        <v>129</v>
      </c>
      <c r="D34" s="160"/>
      <c r="E34" s="161">
        <v>4.1749999999999998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126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77">
        <v>15</v>
      </c>
      <c r="B35" s="178" t="s">
        <v>164</v>
      </c>
      <c r="C35" s="189" t="s">
        <v>165</v>
      </c>
      <c r="D35" s="179" t="s">
        <v>132</v>
      </c>
      <c r="E35" s="180">
        <v>30.765000000000001</v>
      </c>
      <c r="F35" s="181"/>
      <c r="G35" s="182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122</v>
      </c>
      <c r="T35" s="158" t="s">
        <v>122</v>
      </c>
      <c r="U35" s="158">
        <v>0</v>
      </c>
      <c r="V35" s="158">
        <f>ROUND(E35*U35,2)</f>
        <v>0</v>
      </c>
      <c r="W35" s="158"/>
      <c r="X35" s="158" t="s">
        <v>123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124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77">
        <v>16</v>
      </c>
      <c r="B36" s="178" t="s">
        <v>166</v>
      </c>
      <c r="C36" s="189" t="s">
        <v>167</v>
      </c>
      <c r="D36" s="179" t="s">
        <v>168</v>
      </c>
      <c r="E36" s="180">
        <v>1</v>
      </c>
      <c r="F36" s="181"/>
      <c r="G36" s="182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0</v>
      </c>
      <c r="O36" s="158">
        <f>ROUND(E36*N36,2)</f>
        <v>0</v>
      </c>
      <c r="P36" s="158">
        <v>0</v>
      </c>
      <c r="Q36" s="158">
        <f>ROUND(E36*P36,2)</f>
        <v>0</v>
      </c>
      <c r="R36" s="158"/>
      <c r="S36" s="158" t="s">
        <v>169</v>
      </c>
      <c r="T36" s="158" t="s">
        <v>170</v>
      </c>
      <c r="U36" s="158">
        <v>0</v>
      </c>
      <c r="V36" s="158">
        <f>ROUND(E36*U36,2)</f>
        <v>0</v>
      </c>
      <c r="W36" s="158"/>
      <c r="X36" s="158" t="s">
        <v>123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124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71">
        <v>17</v>
      </c>
      <c r="B37" s="172" t="s">
        <v>171</v>
      </c>
      <c r="C37" s="187" t="s">
        <v>172</v>
      </c>
      <c r="D37" s="173" t="s">
        <v>132</v>
      </c>
      <c r="E37" s="174">
        <v>0.83499999999999996</v>
      </c>
      <c r="F37" s="175"/>
      <c r="G37" s="176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1.67</v>
      </c>
      <c r="O37" s="158">
        <f>ROUND(E37*N37,2)</f>
        <v>1.39</v>
      </c>
      <c r="P37" s="158">
        <v>0</v>
      </c>
      <c r="Q37" s="158">
        <f>ROUND(E37*P37,2)</f>
        <v>0</v>
      </c>
      <c r="R37" s="158" t="s">
        <v>173</v>
      </c>
      <c r="S37" s="158" t="s">
        <v>122</v>
      </c>
      <c r="T37" s="158" t="s">
        <v>122</v>
      </c>
      <c r="U37" s="158">
        <v>0</v>
      </c>
      <c r="V37" s="158">
        <f>ROUND(E37*U37,2)</f>
        <v>0</v>
      </c>
      <c r="W37" s="158"/>
      <c r="X37" s="158" t="s">
        <v>174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175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55"/>
      <c r="B38" s="156"/>
      <c r="C38" s="188" t="s">
        <v>176</v>
      </c>
      <c r="D38" s="160"/>
      <c r="E38" s="161">
        <v>0.83499999999999996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126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>
      <c r="A39" s="165" t="s">
        <v>117</v>
      </c>
      <c r="B39" s="166" t="s">
        <v>57</v>
      </c>
      <c r="C39" s="186" t="s">
        <v>58</v>
      </c>
      <c r="D39" s="167"/>
      <c r="E39" s="168"/>
      <c r="F39" s="169"/>
      <c r="G39" s="170">
        <f>SUMIF(AG40:AG44,"&lt;&gt;NOR",G40:G44)</f>
        <v>0</v>
      </c>
      <c r="H39" s="164"/>
      <c r="I39" s="164">
        <f>SUM(I40:I44)</f>
        <v>0</v>
      </c>
      <c r="J39" s="164"/>
      <c r="K39" s="164">
        <f>SUM(K40:K44)</f>
        <v>0</v>
      </c>
      <c r="L39" s="164"/>
      <c r="M39" s="164">
        <f>SUM(M40:M44)</f>
        <v>0</v>
      </c>
      <c r="N39" s="164"/>
      <c r="O39" s="164">
        <f>SUM(O40:O44)</f>
        <v>0.03</v>
      </c>
      <c r="P39" s="164"/>
      <c r="Q39" s="164">
        <f>SUM(Q40:Q44)</f>
        <v>0</v>
      </c>
      <c r="R39" s="164"/>
      <c r="S39" s="164"/>
      <c r="T39" s="164"/>
      <c r="U39" s="164"/>
      <c r="V39" s="164">
        <f>SUM(V40:V44)</f>
        <v>4.3599999999999994</v>
      </c>
      <c r="W39" s="164"/>
      <c r="X39" s="164"/>
      <c r="AG39" t="s">
        <v>118</v>
      </c>
    </row>
    <row r="40" spans="1:60" ht="22.5" outlineLevel="1">
      <c r="A40" s="177">
        <v>18</v>
      </c>
      <c r="B40" s="178" t="s">
        <v>177</v>
      </c>
      <c r="C40" s="189" t="s">
        <v>178</v>
      </c>
      <c r="D40" s="179" t="s">
        <v>179</v>
      </c>
      <c r="E40" s="180">
        <v>45</v>
      </c>
      <c r="F40" s="181"/>
      <c r="G40" s="182">
        <f>ROUND(E40*F40,2)</f>
        <v>0</v>
      </c>
      <c r="H40" s="159"/>
      <c r="I40" s="158">
        <f>ROUND(E40*H40,2)</f>
        <v>0</v>
      </c>
      <c r="J40" s="159"/>
      <c r="K40" s="158">
        <f>ROUND(E40*J40,2)</f>
        <v>0</v>
      </c>
      <c r="L40" s="158">
        <v>15</v>
      </c>
      <c r="M40" s="158">
        <f>G40*(1+L40/100)</f>
        <v>0</v>
      </c>
      <c r="N40" s="158">
        <v>0</v>
      </c>
      <c r="O40" s="158">
        <f>ROUND(E40*N40,2)</f>
        <v>0</v>
      </c>
      <c r="P40" s="158">
        <v>0</v>
      </c>
      <c r="Q40" s="158">
        <f>ROUND(E40*P40,2)</f>
        <v>0</v>
      </c>
      <c r="R40" s="158"/>
      <c r="S40" s="158" t="s">
        <v>122</v>
      </c>
      <c r="T40" s="158" t="s">
        <v>122</v>
      </c>
      <c r="U40" s="158">
        <v>5.5E-2</v>
      </c>
      <c r="V40" s="158">
        <f>ROUND(E40*U40,2)</f>
        <v>2.48</v>
      </c>
      <c r="W40" s="158"/>
      <c r="X40" s="158" t="s">
        <v>123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124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77">
        <v>19</v>
      </c>
      <c r="B41" s="178" t="s">
        <v>180</v>
      </c>
      <c r="C41" s="189" t="s">
        <v>181</v>
      </c>
      <c r="D41" s="179" t="s">
        <v>121</v>
      </c>
      <c r="E41" s="180">
        <v>25</v>
      </c>
      <c r="F41" s="181"/>
      <c r="G41" s="182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1.8000000000000001E-4</v>
      </c>
      <c r="O41" s="158">
        <f>ROUND(E41*N41,2)</f>
        <v>0</v>
      </c>
      <c r="P41" s="158">
        <v>0</v>
      </c>
      <c r="Q41" s="158">
        <f>ROUND(E41*P41,2)</f>
        <v>0</v>
      </c>
      <c r="R41" s="158"/>
      <c r="S41" s="158" t="s">
        <v>122</v>
      </c>
      <c r="T41" s="158" t="s">
        <v>122</v>
      </c>
      <c r="U41" s="158">
        <v>7.4999999999999997E-2</v>
      </c>
      <c r="V41" s="158">
        <f>ROUND(E41*U41,2)</f>
        <v>1.88</v>
      </c>
      <c r="W41" s="158"/>
      <c r="X41" s="158" t="s">
        <v>123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124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77">
        <v>20</v>
      </c>
      <c r="B42" s="178" t="s">
        <v>182</v>
      </c>
      <c r="C42" s="189" t="s">
        <v>183</v>
      </c>
      <c r="D42" s="179" t="s">
        <v>179</v>
      </c>
      <c r="E42" s="180">
        <v>45</v>
      </c>
      <c r="F42" s="181"/>
      <c r="G42" s="182">
        <f>ROUND(E42*F42,2)</f>
        <v>0</v>
      </c>
      <c r="H42" s="159"/>
      <c r="I42" s="158">
        <f>ROUND(E42*H42,2)</f>
        <v>0</v>
      </c>
      <c r="J42" s="159"/>
      <c r="K42" s="158">
        <f>ROUND(E42*J42,2)</f>
        <v>0</v>
      </c>
      <c r="L42" s="158">
        <v>15</v>
      </c>
      <c r="M42" s="158">
        <f>G42*(1+L42/100)</f>
        <v>0</v>
      </c>
      <c r="N42" s="158">
        <v>4.8000000000000001E-4</v>
      </c>
      <c r="O42" s="158">
        <f>ROUND(E42*N42,2)</f>
        <v>0.02</v>
      </c>
      <c r="P42" s="158">
        <v>0</v>
      </c>
      <c r="Q42" s="158">
        <f>ROUND(E42*P42,2)</f>
        <v>0</v>
      </c>
      <c r="R42" s="158" t="s">
        <v>173</v>
      </c>
      <c r="S42" s="158" t="s">
        <v>122</v>
      </c>
      <c r="T42" s="158" t="s">
        <v>122</v>
      </c>
      <c r="U42" s="158">
        <v>0</v>
      </c>
      <c r="V42" s="158">
        <f>ROUND(E42*U42,2)</f>
        <v>0</v>
      </c>
      <c r="W42" s="158"/>
      <c r="X42" s="158" t="s">
        <v>174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175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>
      <c r="A43" s="171">
        <v>21</v>
      </c>
      <c r="B43" s="172" t="s">
        <v>184</v>
      </c>
      <c r="C43" s="187" t="s">
        <v>185</v>
      </c>
      <c r="D43" s="173" t="s">
        <v>121</v>
      </c>
      <c r="E43" s="174">
        <v>28.75</v>
      </c>
      <c r="F43" s="175"/>
      <c r="G43" s="176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15</v>
      </c>
      <c r="M43" s="158">
        <f>G43*(1+L43/100)</f>
        <v>0</v>
      </c>
      <c r="N43" s="158">
        <v>2.9999999999999997E-4</v>
      </c>
      <c r="O43" s="158">
        <f>ROUND(E43*N43,2)</f>
        <v>0.01</v>
      </c>
      <c r="P43" s="158">
        <v>0</v>
      </c>
      <c r="Q43" s="158">
        <f>ROUND(E43*P43,2)</f>
        <v>0</v>
      </c>
      <c r="R43" s="158" t="s">
        <v>173</v>
      </c>
      <c r="S43" s="158" t="s">
        <v>122</v>
      </c>
      <c r="T43" s="158" t="s">
        <v>122</v>
      </c>
      <c r="U43" s="158">
        <v>0</v>
      </c>
      <c r="V43" s="158">
        <f>ROUND(E43*U43,2)</f>
        <v>0</v>
      </c>
      <c r="W43" s="158"/>
      <c r="X43" s="158" t="s">
        <v>174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175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5"/>
      <c r="B44" s="156"/>
      <c r="C44" s="188" t="s">
        <v>186</v>
      </c>
      <c r="D44" s="160"/>
      <c r="E44" s="161">
        <v>28.75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126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>
      <c r="A45" s="165" t="s">
        <v>117</v>
      </c>
      <c r="B45" s="166" t="s">
        <v>59</v>
      </c>
      <c r="C45" s="186" t="s">
        <v>60</v>
      </c>
      <c r="D45" s="167"/>
      <c r="E45" s="168"/>
      <c r="F45" s="169"/>
      <c r="G45" s="170">
        <f>SUMIF(AG46:AG52,"&lt;&gt;NOR",G46:G52)</f>
        <v>0</v>
      </c>
      <c r="H45" s="164"/>
      <c r="I45" s="164">
        <f>SUM(I46:I52)</f>
        <v>0</v>
      </c>
      <c r="J45" s="164"/>
      <c r="K45" s="164">
        <f>SUM(K46:K52)</f>
        <v>0</v>
      </c>
      <c r="L45" s="164"/>
      <c r="M45" s="164">
        <f>SUM(M46:M52)</f>
        <v>0</v>
      </c>
      <c r="N45" s="164"/>
      <c r="O45" s="164">
        <f>SUM(O46:O52)</f>
        <v>20.23</v>
      </c>
      <c r="P45" s="164"/>
      <c r="Q45" s="164">
        <f>SUM(Q46:Q52)</f>
        <v>0</v>
      </c>
      <c r="R45" s="164"/>
      <c r="S45" s="164"/>
      <c r="T45" s="164"/>
      <c r="U45" s="164"/>
      <c r="V45" s="164">
        <f>SUM(V46:V52)</f>
        <v>44.96</v>
      </c>
      <c r="W45" s="164"/>
      <c r="X45" s="164"/>
      <c r="AG45" t="s">
        <v>118</v>
      </c>
    </row>
    <row r="46" spans="1:60" ht="22.5" outlineLevel="1">
      <c r="A46" s="171">
        <v>22</v>
      </c>
      <c r="B46" s="172" t="s">
        <v>187</v>
      </c>
      <c r="C46" s="187" t="s">
        <v>188</v>
      </c>
      <c r="D46" s="173" t="s">
        <v>121</v>
      </c>
      <c r="E46" s="174">
        <v>39.774999999999999</v>
      </c>
      <c r="F46" s="175"/>
      <c r="G46" s="176">
        <f>ROUND(E46*F46,2)</f>
        <v>0</v>
      </c>
      <c r="H46" s="159"/>
      <c r="I46" s="158">
        <f>ROUND(E46*H46,2)</f>
        <v>0</v>
      </c>
      <c r="J46" s="159"/>
      <c r="K46" s="158">
        <f>ROUND(E46*J46,2)</f>
        <v>0</v>
      </c>
      <c r="L46" s="158">
        <v>15</v>
      </c>
      <c r="M46" s="158">
        <f>G46*(1+L46/100)</f>
        <v>0</v>
      </c>
      <c r="N46" s="158">
        <v>0.378</v>
      </c>
      <c r="O46" s="158">
        <f>ROUND(E46*N46,2)</f>
        <v>15.03</v>
      </c>
      <c r="P46" s="158">
        <v>0</v>
      </c>
      <c r="Q46" s="158">
        <f>ROUND(E46*P46,2)</f>
        <v>0</v>
      </c>
      <c r="R46" s="158"/>
      <c r="S46" s="158" t="s">
        <v>122</v>
      </c>
      <c r="T46" s="158" t="s">
        <v>122</v>
      </c>
      <c r="U46" s="158">
        <v>2.5999999999999999E-2</v>
      </c>
      <c r="V46" s="158">
        <f>ROUND(E46*U46,2)</f>
        <v>1.03</v>
      </c>
      <c r="W46" s="158"/>
      <c r="X46" s="158" t="s">
        <v>123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124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55"/>
      <c r="B47" s="156"/>
      <c r="C47" s="188" t="s">
        <v>189</v>
      </c>
      <c r="D47" s="160"/>
      <c r="E47" s="161">
        <v>39.774999999999999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126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77">
        <v>23</v>
      </c>
      <c r="B48" s="178" t="s">
        <v>190</v>
      </c>
      <c r="C48" s="189" t="s">
        <v>191</v>
      </c>
      <c r="D48" s="179" t="s">
        <v>121</v>
      </c>
      <c r="E48" s="180">
        <v>35.6</v>
      </c>
      <c r="F48" s="181"/>
      <c r="G48" s="182">
        <f>ROUND(E48*F48,2)</f>
        <v>0</v>
      </c>
      <c r="H48" s="159"/>
      <c r="I48" s="158">
        <f>ROUND(E48*H48,2)</f>
        <v>0</v>
      </c>
      <c r="J48" s="159"/>
      <c r="K48" s="158">
        <f>ROUND(E48*J48,2)</f>
        <v>0</v>
      </c>
      <c r="L48" s="158">
        <v>15</v>
      </c>
      <c r="M48" s="158">
        <f>G48*(1+L48/100)</f>
        <v>0</v>
      </c>
      <c r="N48" s="158">
        <v>0.11</v>
      </c>
      <c r="O48" s="158">
        <f>ROUND(E48*N48,2)</f>
        <v>3.92</v>
      </c>
      <c r="P48" s="158">
        <v>0</v>
      </c>
      <c r="Q48" s="158">
        <f>ROUND(E48*P48,2)</f>
        <v>0</v>
      </c>
      <c r="R48" s="158"/>
      <c r="S48" s="158" t="s">
        <v>122</v>
      </c>
      <c r="T48" s="158" t="s">
        <v>122</v>
      </c>
      <c r="U48" s="158">
        <v>1.19</v>
      </c>
      <c r="V48" s="158">
        <f>ROUND(E48*U48,2)</f>
        <v>42.36</v>
      </c>
      <c r="W48" s="158"/>
      <c r="X48" s="158" t="s">
        <v>123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124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>
      <c r="A49" s="171">
        <v>24</v>
      </c>
      <c r="B49" s="172" t="s">
        <v>192</v>
      </c>
      <c r="C49" s="187" t="s">
        <v>193</v>
      </c>
      <c r="D49" s="173" t="s">
        <v>121</v>
      </c>
      <c r="E49" s="174">
        <v>4.1749999999999998</v>
      </c>
      <c r="F49" s="175"/>
      <c r="G49" s="176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15</v>
      </c>
      <c r="M49" s="158">
        <f>G49*(1+L49/100)</f>
        <v>0</v>
      </c>
      <c r="N49" s="158">
        <v>0.20532</v>
      </c>
      <c r="O49" s="158">
        <f>ROUND(E49*N49,2)</f>
        <v>0.86</v>
      </c>
      <c r="P49" s="158">
        <v>0</v>
      </c>
      <c r="Q49" s="158">
        <f>ROUND(E49*P49,2)</f>
        <v>0</v>
      </c>
      <c r="R49" s="158"/>
      <c r="S49" s="158" t="s">
        <v>122</v>
      </c>
      <c r="T49" s="158" t="s">
        <v>122</v>
      </c>
      <c r="U49" s="158">
        <v>0.375</v>
      </c>
      <c r="V49" s="158">
        <f>ROUND(E49*U49,2)</f>
        <v>1.57</v>
      </c>
      <c r="W49" s="158"/>
      <c r="X49" s="158" t="s">
        <v>123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124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55"/>
      <c r="B50" s="156"/>
      <c r="C50" s="188" t="s">
        <v>129</v>
      </c>
      <c r="D50" s="160"/>
      <c r="E50" s="161">
        <v>4.1749999999999998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126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71">
        <v>25</v>
      </c>
      <c r="B51" s="172" t="s">
        <v>194</v>
      </c>
      <c r="C51" s="187" t="s">
        <v>195</v>
      </c>
      <c r="D51" s="173" t="s">
        <v>121</v>
      </c>
      <c r="E51" s="174">
        <v>3.56</v>
      </c>
      <c r="F51" s="175"/>
      <c r="G51" s="176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15</v>
      </c>
      <c r="M51" s="158">
        <f>G51*(1+L51/100)</f>
        <v>0</v>
      </c>
      <c r="N51" s="158">
        <v>0.11799999999999999</v>
      </c>
      <c r="O51" s="158">
        <f>ROUND(E51*N51,2)</f>
        <v>0.42</v>
      </c>
      <c r="P51" s="158">
        <v>0</v>
      </c>
      <c r="Q51" s="158">
        <f>ROUND(E51*P51,2)</f>
        <v>0</v>
      </c>
      <c r="R51" s="158" t="s">
        <v>173</v>
      </c>
      <c r="S51" s="158" t="s">
        <v>122</v>
      </c>
      <c r="T51" s="158" t="s">
        <v>122</v>
      </c>
      <c r="U51" s="158">
        <v>0</v>
      </c>
      <c r="V51" s="158">
        <f>ROUND(E51*U51,2)</f>
        <v>0</v>
      </c>
      <c r="W51" s="158"/>
      <c r="X51" s="158" t="s">
        <v>174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175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55"/>
      <c r="B52" s="156"/>
      <c r="C52" s="188" t="s">
        <v>196</v>
      </c>
      <c r="D52" s="160"/>
      <c r="E52" s="161">
        <v>3.56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126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>
      <c r="A53" s="165" t="s">
        <v>117</v>
      </c>
      <c r="B53" s="166" t="s">
        <v>61</v>
      </c>
      <c r="C53" s="186" t="s">
        <v>62</v>
      </c>
      <c r="D53" s="167"/>
      <c r="E53" s="168"/>
      <c r="F53" s="169"/>
      <c r="G53" s="170">
        <f>SUMIF(AG54:AG69,"&lt;&gt;NOR",G54:G69)</f>
        <v>0</v>
      </c>
      <c r="H53" s="164"/>
      <c r="I53" s="164">
        <f>SUM(I54:I69)</f>
        <v>0</v>
      </c>
      <c r="J53" s="164"/>
      <c r="K53" s="164">
        <f>SUM(K54:K69)</f>
        <v>0</v>
      </c>
      <c r="L53" s="164"/>
      <c r="M53" s="164">
        <f>SUM(M54:M69)</f>
        <v>0</v>
      </c>
      <c r="N53" s="164"/>
      <c r="O53" s="164">
        <f>SUM(O54:O69)</f>
        <v>5.6899999999999995</v>
      </c>
      <c r="P53" s="164"/>
      <c r="Q53" s="164">
        <f>SUM(Q54:Q69)</f>
        <v>0</v>
      </c>
      <c r="R53" s="164"/>
      <c r="S53" s="164"/>
      <c r="T53" s="164"/>
      <c r="U53" s="164"/>
      <c r="V53" s="164">
        <f>SUM(V54:V69)</f>
        <v>145.80000000000001</v>
      </c>
      <c r="W53" s="164"/>
      <c r="X53" s="164"/>
      <c r="AG53" t="s">
        <v>118</v>
      </c>
    </row>
    <row r="54" spans="1:60" outlineLevel="1">
      <c r="A54" s="171">
        <v>26</v>
      </c>
      <c r="B54" s="172" t="s">
        <v>197</v>
      </c>
      <c r="C54" s="187" t="s">
        <v>198</v>
      </c>
      <c r="D54" s="173" t="s">
        <v>121</v>
      </c>
      <c r="E54" s="174">
        <v>179.99600000000001</v>
      </c>
      <c r="F54" s="175"/>
      <c r="G54" s="176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15</v>
      </c>
      <c r="M54" s="158">
        <f>G54*(1+L54/100)</f>
        <v>0</v>
      </c>
      <c r="N54" s="158">
        <v>6.3E-3</v>
      </c>
      <c r="O54" s="158">
        <f>ROUND(E54*N54,2)</f>
        <v>1.1299999999999999</v>
      </c>
      <c r="P54" s="158">
        <v>0</v>
      </c>
      <c r="Q54" s="158">
        <f>ROUND(E54*P54,2)</f>
        <v>0</v>
      </c>
      <c r="R54" s="158"/>
      <c r="S54" s="158" t="s">
        <v>122</v>
      </c>
      <c r="T54" s="158" t="s">
        <v>122</v>
      </c>
      <c r="U54" s="158">
        <v>0.09</v>
      </c>
      <c r="V54" s="158">
        <f>ROUND(E54*U54,2)</f>
        <v>16.2</v>
      </c>
      <c r="W54" s="158"/>
      <c r="X54" s="158" t="s">
        <v>123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124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>
      <c r="A55" s="155"/>
      <c r="B55" s="156"/>
      <c r="C55" s="188" t="s">
        <v>199</v>
      </c>
      <c r="D55" s="160"/>
      <c r="E55" s="161">
        <v>31.4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8"/>
      <c r="Z55" s="148"/>
      <c r="AA55" s="148"/>
      <c r="AB55" s="148"/>
      <c r="AC55" s="148"/>
      <c r="AD55" s="148"/>
      <c r="AE55" s="148"/>
      <c r="AF55" s="148"/>
      <c r="AG55" s="148" t="s">
        <v>126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>
      <c r="A56" s="155"/>
      <c r="B56" s="156"/>
      <c r="C56" s="188" t="s">
        <v>200</v>
      </c>
      <c r="D56" s="160"/>
      <c r="E56" s="161">
        <v>18.600000000000001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126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>
      <c r="A57" s="155"/>
      <c r="B57" s="156"/>
      <c r="C57" s="188" t="s">
        <v>201</v>
      </c>
      <c r="D57" s="160"/>
      <c r="E57" s="161">
        <v>25.2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126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55"/>
      <c r="B58" s="156"/>
      <c r="C58" s="188" t="s">
        <v>202</v>
      </c>
      <c r="D58" s="160"/>
      <c r="E58" s="161">
        <v>44.92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126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>
      <c r="A59" s="155"/>
      <c r="B59" s="156"/>
      <c r="C59" s="188" t="s">
        <v>203</v>
      </c>
      <c r="D59" s="160"/>
      <c r="E59" s="161">
        <v>45.7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126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>
      <c r="A60" s="155"/>
      <c r="B60" s="156"/>
      <c r="C60" s="190" t="s">
        <v>204</v>
      </c>
      <c r="D60" s="162"/>
      <c r="E60" s="163">
        <v>165.82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126</v>
      </c>
      <c r="AH60" s="148">
        <v>1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55"/>
      <c r="B61" s="156"/>
      <c r="C61" s="188" t="s">
        <v>205</v>
      </c>
      <c r="D61" s="160"/>
      <c r="E61" s="161">
        <v>5.2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126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>
      <c r="A62" s="155"/>
      <c r="B62" s="156"/>
      <c r="C62" s="188" t="s">
        <v>206</v>
      </c>
      <c r="D62" s="160"/>
      <c r="E62" s="161">
        <v>0.63600000000000001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126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>
      <c r="A63" s="155"/>
      <c r="B63" s="156"/>
      <c r="C63" s="188" t="s">
        <v>207</v>
      </c>
      <c r="D63" s="160"/>
      <c r="E63" s="161">
        <v>1.2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126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>
      <c r="A64" s="155"/>
      <c r="B64" s="156"/>
      <c r="C64" s="188" t="s">
        <v>208</v>
      </c>
      <c r="D64" s="160"/>
      <c r="E64" s="161">
        <v>2.52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126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>
      <c r="A65" s="155"/>
      <c r="B65" s="156"/>
      <c r="C65" s="188" t="s">
        <v>209</v>
      </c>
      <c r="D65" s="160"/>
      <c r="E65" s="161">
        <v>2.73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126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>
      <c r="A66" s="155"/>
      <c r="B66" s="156"/>
      <c r="C66" s="188" t="s">
        <v>210</v>
      </c>
      <c r="D66" s="160"/>
      <c r="E66" s="161">
        <v>1.89</v>
      </c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126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>
      <c r="A67" s="155"/>
      <c r="B67" s="156"/>
      <c r="C67" s="190" t="s">
        <v>204</v>
      </c>
      <c r="D67" s="162"/>
      <c r="E67" s="163">
        <v>14.176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126</v>
      </c>
      <c r="AH67" s="148">
        <v>1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>
      <c r="A68" s="177">
        <v>27</v>
      </c>
      <c r="B68" s="178" t="s">
        <v>211</v>
      </c>
      <c r="C68" s="189" t="s">
        <v>212</v>
      </c>
      <c r="D68" s="179" t="s">
        <v>121</v>
      </c>
      <c r="E68" s="180">
        <v>179.99600000000001</v>
      </c>
      <c r="F68" s="181"/>
      <c r="G68" s="182">
        <f>ROUND(E68*F68,2)</f>
        <v>0</v>
      </c>
      <c r="H68" s="159"/>
      <c r="I68" s="158">
        <f>ROUND(E68*H68,2)</f>
        <v>0</v>
      </c>
      <c r="J68" s="159"/>
      <c r="K68" s="158">
        <f>ROUND(E68*J68,2)</f>
        <v>0</v>
      </c>
      <c r="L68" s="158">
        <v>15</v>
      </c>
      <c r="M68" s="158">
        <f>G68*(1+L68/100)</f>
        <v>0</v>
      </c>
      <c r="N68" s="158">
        <v>2.205E-2</v>
      </c>
      <c r="O68" s="158">
        <f>ROUND(E68*N68,2)</f>
        <v>3.97</v>
      </c>
      <c r="P68" s="158">
        <v>0</v>
      </c>
      <c r="Q68" s="158">
        <f>ROUND(E68*P68,2)</f>
        <v>0</v>
      </c>
      <c r="R68" s="158"/>
      <c r="S68" s="158" t="s">
        <v>122</v>
      </c>
      <c r="T68" s="158" t="s">
        <v>122</v>
      </c>
      <c r="U68" s="158">
        <v>0.48</v>
      </c>
      <c r="V68" s="158">
        <f>ROUND(E68*U68,2)</f>
        <v>86.4</v>
      </c>
      <c r="W68" s="158"/>
      <c r="X68" s="158" t="s">
        <v>123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124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>
      <c r="A69" s="177">
        <v>28</v>
      </c>
      <c r="B69" s="178" t="s">
        <v>213</v>
      </c>
      <c r="C69" s="189" t="s">
        <v>214</v>
      </c>
      <c r="D69" s="179" t="s">
        <v>121</v>
      </c>
      <c r="E69" s="180">
        <v>179.99600000000001</v>
      </c>
      <c r="F69" s="181"/>
      <c r="G69" s="182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15</v>
      </c>
      <c r="M69" s="158">
        <f>G69*(1+L69/100)</f>
        <v>0</v>
      </c>
      <c r="N69" s="158">
        <v>3.2599999999999999E-3</v>
      </c>
      <c r="O69" s="158">
        <f>ROUND(E69*N69,2)</f>
        <v>0.59</v>
      </c>
      <c r="P69" s="158">
        <v>0</v>
      </c>
      <c r="Q69" s="158">
        <f>ROUND(E69*P69,2)</f>
        <v>0</v>
      </c>
      <c r="R69" s="158"/>
      <c r="S69" s="158" t="s">
        <v>122</v>
      </c>
      <c r="T69" s="158" t="s">
        <v>122</v>
      </c>
      <c r="U69" s="158">
        <v>0.24</v>
      </c>
      <c r="V69" s="158">
        <f>ROUND(E69*U69,2)</f>
        <v>43.2</v>
      </c>
      <c r="W69" s="158"/>
      <c r="X69" s="158" t="s">
        <v>123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124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>
      <c r="A70" s="165" t="s">
        <v>117</v>
      </c>
      <c r="B70" s="166" t="s">
        <v>63</v>
      </c>
      <c r="C70" s="186" t="s">
        <v>64</v>
      </c>
      <c r="D70" s="167"/>
      <c r="E70" s="168"/>
      <c r="F70" s="169"/>
      <c r="G70" s="170">
        <f>SUMIF(AG71:AG75,"&lt;&gt;NOR",G71:G75)</f>
        <v>0</v>
      </c>
      <c r="H70" s="164"/>
      <c r="I70" s="164">
        <f>SUM(I71:I75)</f>
        <v>0</v>
      </c>
      <c r="J70" s="164"/>
      <c r="K70" s="164">
        <f>SUM(K71:K75)</f>
        <v>0</v>
      </c>
      <c r="L70" s="164"/>
      <c r="M70" s="164">
        <f>SUM(M71:M75)</f>
        <v>0</v>
      </c>
      <c r="N70" s="164"/>
      <c r="O70" s="164">
        <f>SUM(O71:O75)</f>
        <v>9.25</v>
      </c>
      <c r="P70" s="164"/>
      <c r="Q70" s="164">
        <f>SUM(Q71:Q75)</f>
        <v>0</v>
      </c>
      <c r="R70" s="164"/>
      <c r="S70" s="164"/>
      <c r="T70" s="164"/>
      <c r="U70" s="164"/>
      <c r="V70" s="164">
        <f>SUM(V71:V75)</f>
        <v>21.35</v>
      </c>
      <c r="W70" s="164"/>
      <c r="X70" s="164"/>
      <c r="AG70" t="s">
        <v>118</v>
      </c>
    </row>
    <row r="71" spans="1:60" outlineLevel="1">
      <c r="A71" s="171">
        <v>29</v>
      </c>
      <c r="B71" s="172" t="s">
        <v>215</v>
      </c>
      <c r="C71" s="187" t="s">
        <v>216</v>
      </c>
      <c r="D71" s="173" t="s">
        <v>132</v>
      </c>
      <c r="E71" s="174">
        <v>3.6095000000000002</v>
      </c>
      <c r="F71" s="175"/>
      <c r="G71" s="176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15</v>
      </c>
      <c r="M71" s="158">
        <f>G71*(1+L71/100)</f>
        <v>0</v>
      </c>
      <c r="N71" s="158">
        <v>2.5249999999999999</v>
      </c>
      <c r="O71" s="158">
        <f>ROUND(E71*N71,2)</f>
        <v>9.11</v>
      </c>
      <c r="P71" s="158">
        <v>0</v>
      </c>
      <c r="Q71" s="158">
        <f>ROUND(E71*P71,2)</f>
        <v>0</v>
      </c>
      <c r="R71" s="158"/>
      <c r="S71" s="158" t="s">
        <v>122</v>
      </c>
      <c r="T71" s="158" t="s">
        <v>122</v>
      </c>
      <c r="U71" s="158">
        <v>3.2130000000000001</v>
      </c>
      <c r="V71" s="158">
        <f>ROUND(E71*U71,2)</f>
        <v>11.6</v>
      </c>
      <c r="W71" s="158"/>
      <c r="X71" s="158" t="s">
        <v>123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124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>
      <c r="A72" s="155"/>
      <c r="B72" s="156"/>
      <c r="C72" s="266" t="s">
        <v>217</v>
      </c>
      <c r="D72" s="267"/>
      <c r="E72" s="267"/>
      <c r="F72" s="267"/>
      <c r="G72" s="267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218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>
      <c r="A73" s="155"/>
      <c r="B73" s="156"/>
      <c r="C73" s="188" t="s">
        <v>219</v>
      </c>
      <c r="D73" s="160"/>
      <c r="E73" s="161">
        <v>3.6095000000000002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126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>
      <c r="A74" s="171">
        <v>30</v>
      </c>
      <c r="B74" s="172" t="s">
        <v>220</v>
      </c>
      <c r="C74" s="187" t="s">
        <v>221</v>
      </c>
      <c r="D74" s="173" t="s">
        <v>132</v>
      </c>
      <c r="E74" s="174">
        <v>3.6095000000000002</v>
      </c>
      <c r="F74" s="175"/>
      <c r="G74" s="176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15</v>
      </c>
      <c r="M74" s="158">
        <f>G74*(1+L74/100)</f>
        <v>0</v>
      </c>
      <c r="N74" s="158">
        <v>0.04</v>
      </c>
      <c r="O74" s="158">
        <f>ROUND(E74*N74,2)</f>
        <v>0.14000000000000001</v>
      </c>
      <c r="P74" s="158">
        <v>0</v>
      </c>
      <c r="Q74" s="158">
        <f>ROUND(E74*P74,2)</f>
        <v>0</v>
      </c>
      <c r="R74" s="158"/>
      <c r="S74" s="158" t="s">
        <v>122</v>
      </c>
      <c r="T74" s="158" t="s">
        <v>122</v>
      </c>
      <c r="U74" s="158">
        <v>2.7</v>
      </c>
      <c r="V74" s="158">
        <f>ROUND(E74*U74,2)</f>
        <v>9.75</v>
      </c>
      <c r="W74" s="158"/>
      <c r="X74" s="158" t="s">
        <v>123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124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>
      <c r="A75" s="155"/>
      <c r="B75" s="156"/>
      <c r="C75" s="188" t="s">
        <v>222</v>
      </c>
      <c r="D75" s="160"/>
      <c r="E75" s="161">
        <v>3.6095000000000002</v>
      </c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126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>
      <c r="A76" s="165" t="s">
        <v>117</v>
      </c>
      <c r="B76" s="166" t="s">
        <v>65</v>
      </c>
      <c r="C76" s="186" t="s">
        <v>66</v>
      </c>
      <c r="D76" s="167"/>
      <c r="E76" s="168"/>
      <c r="F76" s="169"/>
      <c r="G76" s="170">
        <f>SUMIF(AG77:AG81,"&lt;&gt;NOR",G77:G81)</f>
        <v>0</v>
      </c>
      <c r="H76" s="164"/>
      <c r="I76" s="164">
        <f>SUM(I77:I81)</f>
        <v>0</v>
      </c>
      <c r="J76" s="164"/>
      <c r="K76" s="164">
        <f>SUM(K77:K81)</f>
        <v>0</v>
      </c>
      <c r="L76" s="164"/>
      <c r="M76" s="164">
        <f>SUM(M77:M81)</f>
        <v>0</v>
      </c>
      <c r="N76" s="164"/>
      <c r="O76" s="164">
        <f>SUM(O77:O81)</f>
        <v>0.13</v>
      </c>
      <c r="P76" s="164"/>
      <c r="Q76" s="164">
        <f>SUM(Q77:Q81)</f>
        <v>0</v>
      </c>
      <c r="R76" s="164"/>
      <c r="S76" s="164"/>
      <c r="T76" s="164"/>
      <c r="U76" s="164"/>
      <c r="V76" s="164">
        <f>SUM(V77:V81)</f>
        <v>4.1900000000000004</v>
      </c>
      <c r="W76" s="164"/>
      <c r="X76" s="164"/>
      <c r="AG76" t="s">
        <v>118</v>
      </c>
    </row>
    <row r="77" spans="1:60" ht="22.5" outlineLevel="1">
      <c r="A77" s="177">
        <v>31</v>
      </c>
      <c r="B77" s="178" t="s">
        <v>223</v>
      </c>
      <c r="C77" s="189" t="s">
        <v>224</v>
      </c>
      <c r="D77" s="179" t="s">
        <v>225</v>
      </c>
      <c r="E77" s="180">
        <v>2</v>
      </c>
      <c r="F77" s="181"/>
      <c r="G77" s="182">
        <f>ROUND(E77*F77,2)</f>
        <v>0</v>
      </c>
      <c r="H77" s="159"/>
      <c r="I77" s="158">
        <f>ROUND(E77*H77,2)</f>
        <v>0</v>
      </c>
      <c r="J77" s="159"/>
      <c r="K77" s="158">
        <f>ROUND(E77*J77,2)</f>
        <v>0</v>
      </c>
      <c r="L77" s="158">
        <v>15</v>
      </c>
      <c r="M77" s="158">
        <f>G77*(1+L77/100)</f>
        <v>0</v>
      </c>
      <c r="N77" s="158">
        <v>6.4710000000000004E-2</v>
      </c>
      <c r="O77" s="158">
        <f>ROUND(E77*N77,2)</f>
        <v>0.13</v>
      </c>
      <c r="P77" s="158">
        <v>0</v>
      </c>
      <c r="Q77" s="158">
        <f>ROUND(E77*P77,2)</f>
        <v>0</v>
      </c>
      <c r="R77" s="158"/>
      <c r="S77" s="158" t="s">
        <v>122</v>
      </c>
      <c r="T77" s="158" t="s">
        <v>122</v>
      </c>
      <c r="U77" s="158">
        <v>2.097</v>
      </c>
      <c r="V77" s="158">
        <f>ROUND(E77*U77,2)</f>
        <v>4.1900000000000004</v>
      </c>
      <c r="W77" s="158"/>
      <c r="X77" s="158" t="s">
        <v>123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124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>
      <c r="A78" s="171">
        <v>32</v>
      </c>
      <c r="B78" s="172" t="s">
        <v>226</v>
      </c>
      <c r="C78" s="187" t="s">
        <v>227</v>
      </c>
      <c r="D78" s="173" t="s">
        <v>121</v>
      </c>
      <c r="E78" s="174">
        <v>0.5</v>
      </c>
      <c r="F78" s="175"/>
      <c r="G78" s="176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15</v>
      </c>
      <c r="M78" s="158">
        <f>G78*(1+L78/100)</f>
        <v>0</v>
      </c>
      <c r="N78" s="158">
        <v>0</v>
      </c>
      <c r="O78" s="158">
        <f>ROUND(E78*N78,2)</f>
        <v>0</v>
      </c>
      <c r="P78" s="158">
        <v>0</v>
      </c>
      <c r="Q78" s="158">
        <f>ROUND(E78*P78,2)</f>
        <v>0</v>
      </c>
      <c r="R78" s="158"/>
      <c r="S78" s="158" t="s">
        <v>169</v>
      </c>
      <c r="T78" s="158" t="s">
        <v>170</v>
      </c>
      <c r="U78" s="158">
        <v>0</v>
      </c>
      <c r="V78" s="158">
        <f>ROUND(E78*U78,2)</f>
        <v>0</v>
      </c>
      <c r="W78" s="158"/>
      <c r="X78" s="158" t="s">
        <v>123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124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>
      <c r="A79" s="155"/>
      <c r="B79" s="156"/>
      <c r="C79" s="188" t="s">
        <v>228</v>
      </c>
      <c r="D79" s="160"/>
      <c r="E79" s="161">
        <v>0.5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126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>
      <c r="A80" s="155"/>
      <c r="B80" s="156"/>
      <c r="C80" s="188" t="s">
        <v>229</v>
      </c>
      <c r="D80" s="160"/>
      <c r="E80" s="161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126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>
      <c r="A81" s="177">
        <v>33</v>
      </c>
      <c r="B81" s="178" t="s">
        <v>230</v>
      </c>
      <c r="C81" s="189" t="s">
        <v>231</v>
      </c>
      <c r="D81" s="179" t="s">
        <v>225</v>
      </c>
      <c r="E81" s="180">
        <v>3</v>
      </c>
      <c r="F81" s="181"/>
      <c r="G81" s="182">
        <f>ROUND(E81*F81,2)</f>
        <v>0</v>
      </c>
      <c r="H81" s="159"/>
      <c r="I81" s="158">
        <f>ROUND(E81*H81,2)</f>
        <v>0</v>
      </c>
      <c r="J81" s="159"/>
      <c r="K81" s="158">
        <f>ROUND(E81*J81,2)</f>
        <v>0</v>
      </c>
      <c r="L81" s="158">
        <v>15</v>
      </c>
      <c r="M81" s="158">
        <f>G81*(1+L81/100)</f>
        <v>0</v>
      </c>
      <c r="N81" s="158">
        <v>0</v>
      </c>
      <c r="O81" s="158">
        <f>ROUND(E81*N81,2)</f>
        <v>0</v>
      </c>
      <c r="P81" s="158">
        <v>0</v>
      </c>
      <c r="Q81" s="158">
        <f>ROUND(E81*P81,2)</f>
        <v>0</v>
      </c>
      <c r="R81" s="158"/>
      <c r="S81" s="158" t="s">
        <v>169</v>
      </c>
      <c r="T81" s="158" t="s">
        <v>170</v>
      </c>
      <c r="U81" s="158">
        <v>0</v>
      </c>
      <c r="V81" s="158">
        <f>ROUND(E81*U81,2)</f>
        <v>0</v>
      </c>
      <c r="W81" s="158"/>
      <c r="X81" s="158" t="s">
        <v>123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124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25.5">
      <c r="A82" s="165" t="s">
        <v>117</v>
      </c>
      <c r="B82" s="166" t="s">
        <v>67</v>
      </c>
      <c r="C82" s="186" t="s">
        <v>68</v>
      </c>
      <c r="D82" s="167"/>
      <c r="E82" s="168"/>
      <c r="F82" s="169"/>
      <c r="G82" s="170">
        <f>SUMIF(AG83:AG84,"&lt;&gt;NOR",G83:G84)</f>
        <v>0</v>
      </c>
      <c r="H82" s="164"/>
      <c r="I82" s="164">
        <f>SUM(I83:I84)</f>
        <v>0</v>
      </c>
      <c r="J82" s="164"/>
      <c r="K82" s="164">
        <f>SUM(K83:K84)</f>
        <v>0</v>
      </c>
      <c r="L82" s="164"/>
      <c r="M82" s="164">
        <f>SUM(M83:M84)</f>
        <v>0</v>
      </c>
      <c r="N82" s="164"/>
      <c r="O82" s="164">
        <f>SUM(O83:O84)</f>
        <v>0</v>
      </c>
      <c r="P82" s="164"/>
      <c r="Q82" s="164">
        <f>SUM(Q83:Q84)</f>
        <v>0</v>
      </c>
      <c r="R82" s="164"/>
      <c r="S82" s="164"/>
      <c r="T82" s="164"/>
      <c r="U82" s="164"/>
      <c r="V82" s="164">
        <f>SUM(V83:V84)</f>
        <v>22.23</v>
      </c>
      <c r="W82" s="164"/>
      <c r="X82" s="164"/>
      <c r="AG82" t="s">
        <v>118</v>
      </c>
    </row>
    <row r="83" spans="1:60" outlineLevel="1">
      <c r="A83" s="171">
        <v>34</v>
      </c>
      <c r="B83" s="172" t="s">
        <v>232</v>
      </c>
      <c r="C83" s="187" t="s">
        <v>233</v>
      </c>
      <c r="D83" s="173" t="s">
        <v>121</v>
      </c>
      <c r="E83" s="174">
        <v>72.19</v>
      </c>
      <c r="F83" s="175"/>
      <c r="G83" s="176">
        <f>ROUND(E83*F83,2)</f>
        <v>0</v>
      </c>
      <c r="H83" s="159"/>
      <c r="I83" s="158">
        <f>ROUND(E83*H83,2)</f>
        <v>0</v>
      </c>
      <c r="J83" s="159"/>
      <c r="K83" s="158">
        <f>ROUND(E83*J83,2)</f>
        <v>0</v>
      </c>
      <c r="L83" s="158">
        <v>15</v>
      </c>
      <c r="M83" s="158">
        <f>G83*(1+L83/100)</f>
        <v>0</v>
      </c>
      <c r="N83" s="158">
        <v>4.0000000000000003E-5</v>
      </c>
      <c r="O83" s="158">
        <f>ROUND(E83*N83,2)</f>
        <v>0</v>
      </c>
      <c r="P83" s="158">
        <v>0</v>
      </c>
      <c r="Q83" s="158">
        <f>ROUND(E83*P83,2)</f>
        <v>0</v>
      </c>
      <c r="R83" s="158"/>
      <c r="S83" s="158" t="s">
        <v>122</v>
      </c>
      <c r="T83" s="158" t="s">
        <v>122</v>
      </c>
      <c r="U83" s="158">
        <v>0.308</v>
      </c>
      <c r="V83" s="158">
        <f>ROUND(E83*U83,2)</f>
        <v>22.23</v>
      </c>
      <c r="W83" s="158"/>
      <c r="X83" s="158" t="s">
        <v>123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124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>
      <c r="A84" s="155"/>
      <c r="B84" s="156"/>
      <c r="C84" s="188" t="s">
        <v>234</v>
      </c>
      <c r="D84" s="160"/>
      <c r="E84" s="161">
        <v>72.19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126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>
      <c r="A85" s="165" t="s">
        <v>117</v>
      </c>
      <c r="B85" s="166" t="s">
        <v>69</v>
      </c>
      <c r="C85" s="186" t="s">
        <v>70</v>
      </c>
      <c r="D85" s="167"/>
      <c r="E85" s="168"/>
      <c r="F85" s="169"/>
      <c r="G85" s="170">
        <f>SUMIF(AG86:AG93,"&lt;&gt;NOR",G86:G93)</f>
        <v>0</v>
      </c>
      <c r="H85" s="164"/>
      <c r="I85" s="164">
        <f>SUM(I86:I93)</f>
        <v>0</v>
      </c>
      <c r="J85" s="164"/>
      <c r="K85" s="164">
        <f>SUM(K86:K93)</f>
        <v>0</v>
      </c>
      <c r="L85" s="164"/>
      <c r="M85" s="164">
        <f>SUM(M86:M93)</f>
        <v>0</v>
      </c>
      <c r="N85" s="164"/>
      <c r="O85" s="164">
        <f>SUM(O86:O93)</f>
        <v>0</v>
      </c>
      <c r="P85" s="164"/>
      <c r="Q85" s="164">
        <f>SUM(Q86:Q93)</f>
        <v>2.52</v>
      </c>
      <c r="R85" s="164"/>
      <c r="S85" s="164"/>
      <c r="T85" s="164"/>
      <c r="U85" s="164"/>
      <c r="V85" s="164">
        <f>SUM(V86:V93)</f>
        <v>201.02999999999997</v>
      </c>
      <c r="W85" s="164"/>
      <c r="X85" s="164"/>
      <c r="AG85" t="s">
        <v>118</v>
      </c>
    </row>
    <row r="86" spans="1:60" outlineLevel="1">
      <c r="A86" s="171">
        <v>35</v>
      </c>
      <c r="B86" s="172" t="s">
        <v>235</v>
      </c>
      <c r="C86" s="187" t="s">
        <v>236</v>
      </c>
      <c r="D86" s="173" t="s">
        <v>121</v>
      </c>
      <c r="E86" s="174">
        <v>282.85599999999999</v>
      </c>
      <c r="F86" s="175"/>
      <c r="G86" s="176">
        <f>ROUND(E86*F86,2)</f>
        <v>0</v>
      </c>
      <c r="H86" s="159"/>
      <c r="I86" s="158">
        <f>ROUND(E86*H86,2)</f>
        <v>0</v>
      </c>
      <c r="J86" s="159"/>
      <c r="K86" s="158">
        <f>ROUND(E86*J86,2)</f>
        <v>0</v>
      </c>
      <c r="L86" s="158">
        <v>15</v>
      </c>
      <c r="M86" s="158">
        <f>G86*(1+L86/100)</f>
        <v>0</v>
      </c>
      <c r="N86" s="158">
        <v>0</v>
      </c>
      <c r="O86" s="158">
        <f>ROUND(E86*N86,2)</f>
        <v>0</v>
      </c>
      <c r="P86" s="158">
        <v>0</v>
      </c>
      <c r="Q86" s="158">
        <f>ROUND(E86*P86,2)</f>
        <v>0</v>
      </c>
      <c r="R86" s="158"/>
      <c r="S86" s="158" t="s">
        <v>122</v>
      </c>
      <c r="T86" s="158" t="s">
        <v>122</v>
      </c>
      <c r="U86" s="158">
        <v>0.53</v>
      </c>
      <c r="V86" s="158">
        <f>ROUND(E86*U86,2)</f>
        <v>149.91</v>
      </c>
      <c r="W86" s="158"/>
      <c r="X86" s="158" t="s">
        <v>123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124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>
      <c r="A87" s="155"/>
      <c r="B87" s="156"/>
      <c r="C87" s="188" t="s">
        <v>237</v>
      </c>
      <c r="D87" s="160"/>
      <c r="E87" s="161">
        <v>91.55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126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55"/>
      <c r="B88" s="156"/>
      <c r="C88" s="188" t="s">
        <v>238</v>
      </c>
      <c r="D88" s="160"/>
      <c r="E88" s="161">
        <v>11.34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126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>
      <c r="A89" s="155"/>
      <c r="B89" s="156"/>
      <c r="C89" s="188" t="s">
        <v>239</v>
      </c>
      <c r="D89" s="160"/>
      <c r="E89" s="161">
        <v>179.96600000000001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126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>
      <c r="A90" s="177">
        <v>36</v>
      </c>
      <c r="B90" s="178" t="s">
        <v>240</v>
      </c>
      <c r="C90" s="189" t="s">
        <v>241</v>
      </c>
      <c r="D90" s="179" t="s">
        <v>121</v>
      </c>
      <c r="E90" s="180">
        <v>179.99600000000001</v>
      </c>
      <c r="F90" s="181"/>
      <c r="G90" s="182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1.4E-2</v>
      </c>
      <c r="Q90" s="158">
        <f>ROUND(E90*P90,2)</f>
        <v>2.52</v>
      </c>
      <c r="R90" s="158"/>
      <c r="S90" s="158" t="s">
        <v>122</v>
      </c>
      <c r="T90" s="158" t="s">
        <v>122</v>
      </c>
      <c r="U90" s="158">
        <v>0.22</v>
      </c>
      <c r="V90" s="158">
        <f>ROUND(E90*U90,2)</f>
        <v>39.6</v>
      </c>
      <c r="W90" s="158"/>
      <c r="X90" s="158" t="s">
        <v>123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124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71">
        <v>37</v>
      </c>
      <c r="B91" s="172" t="s">
        <v>242</v>
      </c>
      <c r="C91" s="187" t="s">
        <v>243</v>
      </c>
      <c r="D91" s="173" t="s">
        <v>121</v>
      </c>
      <c r="E91" s="174">
        <v>4.1749999999999998</v>
      </c>
      <c r="F91" s="175"/>
      <c r="G91" s="176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15</v>
      </c>
      <c r="M91" s="158">
        <f>G91*(1+L91/100)</f>
        <v>0</v>
      </c>
      <c r="N91" s="158">
        <v>0</v>
      </c>
      <c r="O91" s="158">
        <f>ROUND(E91*N91,2)</f>
        <v>0</v>
      </c>
      <c r="P91" s="158">
        <v>0</v>
      </c>
      <c r="Q91" s="158">
        <f>ROUND(E91*P91,2)</f>
        <v>0</v>
      </c>
      <c r="R91" s="158"/>
      <c r="S91" s="158" t="s">
        <v>122</v>
      </c>
      <c r="T91" s="158" t="s">
        <v>122</v>
      </c>
      <c r="U91" s="158">
        <v>0.115</v>
      </c>
      <c r="V91" s="158">
        <f>ROUND(E91*U91,2)</f>
        <v>0.48</v>
      </c>
      <c r="W91" s="158"/>
      <c r="X91" s="158" t="s">
        <v>123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124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>
      <c r="A92" s="155"/>
      <c r="B92" s="156"/>
      <c r="C92" s="188" t="s">
        <v>129</v>
      </c>
      <c r="D92" s="160"/>
      <c r="E92" s="161">
        <v>4.1749999999999998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126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>
      <c r="A93" s="177">
        <v>38</v>
      </c>
      <c r="B93" s="178" t="s">
        <v>244</v>
      </c>
      <c r="C93" s="189" t="s">
        <v>245</v>
      </c>
      <c r="D93" s="179" t="s">
        <v>121</v>
      </c>
      <c r="E93" s="180">
        <v>35.6</v>
      </c>
      <c r="F93" s="181"/>
      <c r="G93" s="182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0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122</v>
      </c>
      <c r="T93" s="158" t="s">
        <v>122</v>
      </c>
      <c r="U93" s="158">
        <v>0.31</v>
      </c>
      <c r="V93" s="158">
        <f>ROUND(E93*U93,2)</f>
        <v>11.04</v>
      </c>
      <c r="W93" s="158"/>
      <c r="X93" s="158" t="s">
        <v>123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124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>
      <c r="A94" s="165" t="s">
        <v>117</v>
      </c>
      <c r="B94" s="166" t="s">
        <v>71</v>
      </c>
      <c r="C94" s="186" t="s">
        <v>72</v>
      </c>
      <c r="D94" s="167"/>
      <c r="E94" s="168"/>
      <c r="F94" s="169"/>
      <c r="G94" s="170">
        <f>SUMIF(AG95:AG95,"&lt;&gt;NOR",G95:G95)</f>
        <v>0</v>
      </c>
      <c r="H94" s="164"/>
      <c r="I94" s="164">
        <f>SUM(I95:I95)</f>
        <v>0</v>
      </c>
      <c r="J94" s="164"/>
      <c r="K94" s="164">
        <f>SUM(K95:K95)</f>
        <v>0</v>
      </c>
      <c r="L94" s="164"/>
      <c r="M94" s="164">
        <f>SUM(M95:M95)</f>
        <v>0</v>
      </c>
      <c r="N94" s="164"/>
      <c r="O94" s="164">
        <f>SUM(O95:O95)</f>
        <v>0</v>
      </c>
      <c r="P94" s="164"/>
      <c r="Q94" s="164">
        <f>SUM(Q95:Q95)</f>
        <v>0</v>
      </c>
      <c r="R94" s="164"/>
      <c r="S94" s="164"/>
      <c r="T94" s="164"/>
      <c r="U94" s="164"/>
      <c r="V94" s="164">
        <f>SUM(V95:V95)</f>
        <v>66.53</v>
      </c>
      <c r="W94" s="164"/>
      <c r="X94" s="164"/>
      <c r="AG94" t="s">
        <v>118</v>
      </c>
    </row>
    <row r="95" spans="1:60" outlineLevel="1">
      <c r="A95" s="177">
        <v>39</v>
      </c>
      <c r="B95" s="178" t="s">
        <v>246</v>
      </c>
      <c r="C95" s="189" t="s">
        <v>247</v>
      </c>
      <c r="D95" s="179" t="s">
        <v>248</v>
      </c>
      <c r="E95" s="180">
        <v>70.889359999999996</v>
      </c>
      <c r="F95" s="181"/>
      <c r="G95" s="182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0</v>
      </c>
      <c r="O95" s="158">
        <f>ROUND(E95*N95,2)</f>
        <v>0</v>
      </c>
      <c r="P95" s="158">
        <v>0</v>
      </c>
      <c r="Q95" s="158">
        <f>ROUND(E95*P95,2)</f>
        <v>0</v>
      </c>
      <c r="R95" s="158"/>
      <c r="S95" s="158" t="s">
        <v>122</v>
      </c>
      <c r="T95" s="158" t="s">
        <v>122</v>
      </c>
      <c r="U95" s="158">
        <v>0.9385</v>
      </c>
      <c r="V95" s="158">
        <f>ROUND(E95*U95,2)</f>
        <v>66.53</v>
      </c>
      <c r="W95" s="158"/>
      <c r="X95" s="158" t="s">
        <v>249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250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>
      <c r="A96" s="165" t="s">
        <v>117</v>
      </c>
      <c r="B96" s="166" t="s">
        <v>73</v>
      </c>
      <c r="C96" s="186" t="s">
        <v>74</v>
      </c>
      <c r="D96" s="167"/>
      <c r="E96" s="168"/>
      <c r="F96" s="169"/>
      <c r="G96" s="170">
        <f>SUMIF(AG97:AG106,"&lt;&gt;NOR",G97:G106)</f>
        <v>0</v>
      </c>
      <c r="H96" s="164"/>
      <c r="I96" s="164">
        <f>SUM(I97:I106)</f>
        <v>0</v>
      </c>
      <c r="J96" s="164"/>
      <c r="K96" s="164">
        <f>SUM(K97:K106)</f>
        <v>0</v>
      </c>
      <c r="L96" s="164"/>
      <c r="M96" s="164">
        <f>SUM(M97:M106)</f>
        <v>0</v>
      </c>
      <c r="N96" s="164"/>
      <c r="O96" s="164">
        <f>SUM(O97:O106)</f>
        <v>0.8</v>
      </c>
      <c r="P96" s="164"/>
      <c r="Q96" s="164">
        <f>SUM(Q97:Q106)</f>
        <v>0</v>
      </c>
      <c r="R96" s="164"/>
      <c r="S96" s="164"/>
      <c r="T96" s="164"/>
      <c r="U96" s="164"/>
      <c r="V96" s="164">
        <f>SUM(V97:V106)</f>
        <v>38.610000000000007</v>
      </c>
      <c r="W96" s="164"/>
      <c r="X96" s="164"/>
      <c r="AG96" t="s">
        <v>118</v>
      </c>
    </row>
    <row r="97" spans="1:60" outlineLevel="1">
      <c r="A97" s="171">
        <v>40</v>
      </c>
      <c r="B97" s="172" t="s">
        <v>251</v>
      </c>
      <c r="C97" s="187" t="s">
        <v>252</v>
      </c>
      <c r="D97" s="173" t="s">
        <v>121</v>
      </c>
      <c r="E97" s="174">
        <v>72.19</v>
      </c>
      <c r="F97" s="175"/>
      <c r="G97" s="176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122</v>
      </c>
      <c r="T97" s="158" t="s">
        <v>122</v>
      </c>
      <c r="U97" s="158">
        <v>0.13300000000000001</v>
      </c>
      <c r="V97" s="158">
        <f>ROUND(E97*U97,2)</f>
        <v>9.6</v>
      </c>
      <c r="W97" s="158"/>
      <c r="X97" s="158" t="s">
        <v>123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124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>
      <c r="A98" s="155"/>
      <c r="B98" s="156"/>
      <c r="C98" s="266" t="s">
        <v>253</v>
      </c>
      <c r="D98" s="267"/>
      <c r="E98" s="267"/>
      <c r="F98" s="267"/>
      <c r="G98" s="267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218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>
      <c r="A99" s="177">
        <v>41</v>
      </c>
      <c r="B99" s="178" t="s">
        <v>254</v>
      </c>
      <c r="C99" s="189" t="s">
        <v>255</v>
      </c>
      <c r="D99" s="179" t="s">
        <v>121</v>
      </c>
      <c r="E99" s="180">
        <v>102.89</v>
      </c>
      <c r="F99" s="181"/>
      <c r="G99" s="182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5.1999999999999995E-4</v>
      </c>
      <c r="O99" s="158">
        <f>ROUND(E99*N99,2)</f>
        <v>0.05</v>
      </c>
      <c r="P99" s="158">
        <v>0</v>
      </c>
      <c r="Q99" s="158">
        <f>ROUND(E99*P99,2)</f>
        <v>0</v>
      </c>
      <c r="R99" s="158"/>
      <c r="S99" s="158" t="s">
        <v>122</v>
      </c>
      <c r="T99" s="158" t="s">
        <v>122</v>
      </c>
      <c r="U99" s="158">
        <v>0.16</v>
      </c>
      <c r="V99" s="158">
        <f>ROUND(E99*U99,2)</f>
        <v>16.46</v>
      </c>
      <c r="W99" s="158"/>
      <c r="X99" s="158" t="s">
        <v>123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124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>
      <c r="A100" s="177">
        <v>42</v>
      </c>
      <c r="B100" s="178" t="s">
        <v>256</v>
      </c>
      <c r="C100" s="189" t="s">
        <v>257</v>
      </c>
      <c r="D100" s="179" t="s">
        <v>179</v>
      </c>
      <c r="E100" s="180">
        <v>82.91</v>
      </c>
      <c r="F100" s="181"/>
      <c r="G100" s="182">
        <f>ROUND(E100*F100,2)</f>
        <v>0</v>
      </c>
      <c r="H100" s="159"/>
      <c r="I100" s="158">
        <f>ROUND(E100*H100,2)</f>
        <v>0</v>
      </c>
      <c r="J100" s="159"/>
      <c r="K100" s="158">
        <f>ROUND(E100*J100,2)</f>
        <v>0</v>
      </c>
      <c r="L100" s="158">
        <v>15</v>
      </c>
      <c r="M100" s="158">
        <f>G100*(1+L100/100)</f>
        <v>0</v>
      </c>
      <c r="N100" s="158">
        <v>5.2999999999999998E-4</v>
      </c>
      <c r="O100" s="158">
        <f>ROUND(E100*N100,2)</f>
        <v>0.04</v>
      </c>
      <c r="P100" s="158">
        <v>0</v>
      </c>
      <c r="Q100" s="158">
        <f>ROUND(E100*P100,2)</f>
        <v>0</v>
      </c>
      <c r="R100" s="158"/>
      <c r="S100" s="158" t="s">
        <v>122</v>
      </c>
      <c r="T100" s="158" t="s">
        <v>122</v>
      </c>
      <c r="U100" s="158">
        <v>0.1</v>
      </c>
      <c r="V100" s="158">
        <f>ROUND(E100*U100,2)</f>
        <v>8.2899999999999991</v>
      </c>
      <c r="W100" s="158"/>
      <c r="X100" s="158" t="s">
        <v>123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124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ht="22.5" outlineLevel="1">
      <c r="A101" s="171">
        <v>43</v>
      </c>
      <c r="B101" s="172" t="s">
        <v>258</v>
      </c>
      <c r="C101" s="187" t="s">
        <v>257</v>
      </c>
      <c r="D101" s="173" t="s">
        <v>179</v>
      </c>
      <c r="E101" s="174">
        <v>40.6</v>
      </c>
      <c r="F101" s="175"/>
      <c r="G101" s="176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3.3E-4</v>
      </c>
      <c r="O101" s="158">
        <f>ROUND(E101*N101,2)</f>
        <v>0.01</v>
      </c>
      <c r="P101" s="158">
        <v>0</v>
      </c>
      <c r="Q101" s="158">
        <f>ROUND(E101*P101,2)</f>
        <v>0</v>
      </c>
      <c r="R101" s="158"/>
      <c r="S101" s="158" t="s">
        <v>122</v>
      </c>
      <c r="T101" s="158" t="s">
        <v>122</v>
      </c>
      <c r="U101" s="158">
        <v>0.1</v>
      </c>
      <c r="V101" s="158">
        <f>ROUND(E101*U101,2)</f>
        <v>4.0599999999999996</v>
      </c>
      <c r="W101" s="158"/>
      <c r="X101" s="158" t="s">
        <v>123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124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>
      <c r="A102" s="155"/>
      <c r="B102" s="156"/>
      <c r="C102" s="188" t="s">
        <v>259</v>
      </c>
      <c r="D102" s="160"/>
      <c r="E102" s="161">
        <v>40.6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126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>
      <c r="A103" s="177">
        <v>44</v>
      </c>
      <c r="B103" s="178" t="s">
        <v>260</v>
      </c>
      <c r="C103" s="189" t="s">
        <v>261</v>
      </c>
      <c r="D103" s="179" t="s">
        <v>121</v>
      </c>
      <c r="E103" s="180">
        <v>102.89</v>
      </c>
      <c r="F103" s="181"/>
      <c r="G103" s="182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6.62E-3</v>
      </c>
      <c r="O103" s="158">
        <f>ROUND(E103*N103,2)</f>
        <v>0.68</v>
      </c>
      <c r="P103" s="158">
        <v>0</v>
      </c>
      <c r="Q103" s="158">
        <f>ROUND(E103*P103,2)</f>
        <v>0</v>
      </c>
      <c r="R103" s="158"/>
      <c r="S103" s="158" t="s">
        <v>122</v>
      </c>
      <c r="T103" s="158" t="s">
        <v>262</v>
      </c>
      <c r="U103" s="158">
        <v>0</v>
      </c>
      <c r="V103" s="158">
        <f>ROUND(E103*U103,2)</f>
        <v>0</v>
      </c>
      <c r="W103" s="158"/>
      <c r="X103" s="158" t="s">
        <v>263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264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>
      <c r="A104" s="171">
        <v>45</v>
      </c>
      <c r="B104" s="172" t="s">
        <v>265</v>
      </c>
      <c r="C104" s="187" t="s">
        <v>266</v>
      </c>
      <c r="D104" s="173" t="s">
        <v>121</v>
      </c>
      <c r="E104" s="174">
        <v>83.018500000000003</v>
      </c>
      <c r="F104" s="175"/>
      <c r="G104" s="176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2.0000000000000001E-4</v>
      </c>
      <c r="O104" s="158">
        <f>ROUND(E104*N104,2)</f>
        <v>0.02</v>
      </c>
      <c r="P104" s="158">
        <v>0</v>
      </c>
      <c r="Q104" s="158">
        <f>ROUND(E104*P104,2)</f>
        <v>0</v>
      </c>
      <c r="R104" s="158" t="s">
        <v>173</v>
      </c>
      <c r="S104" s="158" t="s">
        <v>122</v>
      </c>
      <c r="T104" s="158" t="s">
        <v>122</v>
      </c>
      <c r="U104" s="158">
        <v>0</v>
      </c>
      <c r="V104" s="158">
        <f>ROUND(E104*U104,2)</f>
        <v>0</v>
      </c>
      <c r="W104" s="158"/>
      <c r="X104" s="158" t="s">
        <v>174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175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>
      <c r="A105" s="155"/>
      <c r="B105" s="156"/>
      <c r="C105" s="188" t="s">
        <v>267</v>
      </c>
      <c r="D105" s="160"/>
      <c r="E105" s="161">
        <v>83.018500000000003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126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>
      <c r="A106" s="177">
        <v>46</v>
      </c>
      <c r="B106" s="178" t="s">
        <v>268</v>
      </c>
      <c r="C106" s="189" t="s">
        <v>269</v>
      </c>
      <c r="D106" s="179" t="s">
        <v>248</v>
      </c>
      <c r="E106" s="180">
        <v>0.12745000000000001</v>
      </c>
      <c r="F106" s="181"/>
      <c r="G106" s="182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122</v>
      </c>
      <c r="T106" s="158" t="s">
        <v>122</v>
      </c>
      <c r="U106" s="158">
        <v>1.5669999999999999</v>
      </c>
      <c r="V106" s="158">
        <f>ROUND(E106*U106,2)</f>
        <v>0.2</v>
      </c>
      <c r="W106" s="158"/>
      <c r="X106" s="158" t="s">
        <v>249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250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>
      <c r="A107" s="165" t="s">
        <v>117</v>
      </c>
      <c r="B107" s="166" t="s">
        <v>75</v>
      </c>
      <c r="C107" s="186" t="s">
        <v>76</v>
      </c>
      <c r="D107" s="167"/>
      <c r="E107" s="168"/>
      <c r="F107" s="169"/>
      <c r="G107" s="170">
        <f>SUMIF(AG108:AG113,"&lt;&gt;NOR",G108:G113)</f>
        <v>0</v>
      </c>
      <c r="H107" s="164"/>
      <c r="I107" s="164">
        <f>SUM(I108:I113)</f>
        <v>0</v>
      </c>
      <c r="J107" s="164"/>
      <c r="K107" s="164">
        <f>SUM(K108:K113)</f>
        <v>0</v>
      </c>
      <c r="L107" s="164"/>
      <c r="M107" s="164">
        <f>SUM(M108:M113)</f>
        <v>0</v>
      </c>
      <c r="N107" s="164"/>
      <c r="O107" s="164">
        <f>SUM(O108:O113)</f>
        <v>0</v>
      </c>
      <c r="P107" s="164"/>
      <c r="Q107" s="164">
        <f>SUM(Q108:Q113)</f>
        <v>0</v>
      </c>
      <c r="R107" s="164"/>
      <c r="S107" s="164"/>
      <c r="T107" s="164"/>
      <c r="U107" s="164"/>
      <c r="V107" s="164">
        <f>SUM(V108:V113)</f>
        <v>4.1500000000000004</v>
      </c>
      <c r="W107" s="164"/>
      <c r="X107" s="164"/>
      <c r="AG107" t="s">
        <v>118</v>
      </c>
    </row>
    <row r="108" spans="1:60" ht="22.5" outlineLevel="1">
      <c r="A108" s="171">
        <v>47</v>
      </c>
      <c r="B108" s="172" t="s">
        <v>270</v>
      </c>
      <c r="C108" s="187" t="s">
        <v>271</v>
      </c>
      <c r="D108" s="173" t="s">
        <v>179</v>
      </c>
      <c r="E108" s="174">
        <v>82.91</v>
      </c>
      <c r="F108" s="175"/>
      <c r="G108" s="176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0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122</v>
      </c>
      <c r="T108" s="158" t="s">
        <v>122</v>
      </c>
      <c r="U108" s="158">
        <v>0.05</v>
      </c>
      <c r="V108" s="158">
        <f>ROUND(E108*U108,2)</f>
        <v>4.1500000000000004</v>
      </c>
      <c r="W108" s="158"/>
      <c r="X108" s="158" t="s">
        <v>123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124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>
      <c r="A109" s="155"/>
      <c r="B109" s="156"/>
      <c r="C109" s="188" t="s">
        <v>272</v>
      </c>
      <c r="D109" s="160"/>
      <c r="E109" s="161">
        <v>15.7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126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55"/>
      <c r="B110" s="156"/>
      <c r="C110" s="188" t="s">
        <v>273</v>
      </c>
      <c r="D110" s="160"/>
      <c r="E110" s="161">
        <v>9.3000000000000007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126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>
      <c r="A111" s="155"/>
      <c r="B111" s="156"/>
      <c r="C111" s="188" t="s">
        <v>274</v>
      </c>
      <c r="D111" s="160"/>
      <c r="E111" s="161">
        <v>12.6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126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>
      <c r="A112" s="155"/>
      <c r="B112" s="156"/>
      <c r="C112" s="188" t="s">
        <v>275</v>
      </c>
      <c r="D112" s="160"/>
      <c r="E112" s="161">
        <v>22.46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126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55"/>
      <c r="B113" s="156"/>
      <c r="C113" s="188" t="s">
        <v>276</v>
      </c>
      <c r="D113" s="160"/>
      <c r="E113" s="161">
        <v>22.85</v>
      </c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126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>
      <c r="A114" s="165" t="s">
        <v>117</v>
      </c>
      <c r="B114" s="166" t="s">
        <v>77</v>
      </c>
      <c r="C114" s="186" t="s">
        <v>78</v>
      </c>
      <c r="D114" s="167"/>
      <c r="E114" s="168"/>
      <c r="F114" s="169"/>
      <c r="G114" s="170">
        <f>SUMIF(AG115:AG122,"&lt;&gt;NOR",G115:G122)</f>
        <v>0</v>
      </c>
      <c r="H114" s="164"/>
      <c r="I114" s="164">
        <f>SUM(I115:I122)</f>
        <v>0</v>
      </c>
      <c r="J114" s="164"/>
      <c r="K114" s="164">
        <f>SUM(K115:K122)</f>
        <v>0</v>
      </c>
      <c r="L114" s="164"/>
      <c r="M114" s="164">
        <f>SUM(M115:M122)</f>
        <v>0</v>
      </c>
      <c r="N114" s="164"/>
      <c r="O114" s="164">
        <f>SUM(O115:O122)</f>
        <v>0.04</v>
      </c>
      <c r="P114" s="164"/>
      <c r="Q114" s="164">
        <f>SUM(Q115:Q122)</f>
        <v>0</v>
      </c>
      <c r="R114" s="164"/>
      <c r="S114" s="164"/>
      <c r="T114" s="164"/>
      <c r="U114" s="164"/>
      <c r="V114" s="164">
        <f>SUM(V115:V122)</f>
        <v>2.9899999999999998</v>
      </c>
      <c r="W114" s="164"/>
      <c r="X114" s="164"/>
      <c r="AG114" t="s">
        <v>118</v>
      </c>
    </row>
    <row r="115" spans="1:60" outlineLevel="1">
      <c r="A115" s="177">
        <v>48</v>
      </c>
      <c r="B115" s="178" t="s">
        <v>277</v>
      </c>
      <c r="C115" s="189" t="s">
        <v>278</v>
      </c>
      <c r="D115" s="179" t="s">
        <v>225</v>
      </c>
      <c r="E115" s="180">
        <v>2</v>
      </c>
      <c r="F115" s="181"/>
      <c r="G115" s="182">
        <f>ROUND(E115*F115,2)</f>
        <v>0</v>
      </c>
      <c r="H115" s="159"/>
      <c r="I115" s="158">
        <f>ROUND(E115*H115,2)</f>
        <v>0</v>
      </c>
      <c r="J115" s="159"/>
      <c r="K115" s="158">
        <f>ROUND(E115*J115,2)</f>
        <v>0</v>
      </c>
      <c r="L115" s="158">
        <v>15</v>
      </c>
      <c r="M115" s="158">
        <f>G115*(1+L115/100)</f>
        <v>0</v>
      </c>
      <c r="N115" s="158">
        <v>0</v>
      </c>
      <c r="O115" s="158">
        <f>ROUND(E115*N115,2)</f>
        <v>0</v>
      </c>
      <c r="P115" s="158">
        <v>0</v>
      </c>
      <c r="Q115" s="158">
        <f>ROUND(E115*P115,2)</f>
        <v>0</v>
      </c>
      <c r="R115" s="158"/>
      <c r="S115" s="158" t="s">
        <v>122</v>
      </c>
      <c r="T115" s="158" t="s">
        <v>122</v>
      </c>
      <c r="U115" s="158">
        <v>1.45</v>
      </c>
      <c r="V115" s="158">
        <f>ROUND(E115*U115,2)</f>
        <v>2.9</v>
      </c>
      <c r="W115" s="158"/>
      <c r="X115" s="158" t="s">
        <v>123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124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>
      <c r="A116" s="177">
        <v>49</v>
      </c>
      <c r="B116" s="178" t="s">
        <v>279</v>
      </c>
      <c r="C116" s="189" t="s">
        <v>280</v>
      </c>
      <c r="D116" s="179" t="s">
        <v>225</v>
      </c>
      <c r="E116" s="180">
        <v>2</v>
      </c>
      <c r="F116" s="181"/>
      <c r="G116" s="182">
        <f>ROUND(E116*F116,2)</f>
        <v>0</v>
      </c>
      <c r="H116" s="159"/>
      <c r="I116" s="158">
        <f>ROUND(E116*H116,2)</f>
        <v>0</v>
      </c>
      <c r="J116" s="159"/>
      <c r="K116" s="158">
        <f>ROUND(E116*J116,2)</f>
        <v>0</v>
      </c>
      <c r="L116" s="158">
        <v>15</v>
      </c>
      <c r="M116" s="158">
        <f>G116*(1+L116/100)</f>
        <v>0</v>
      </c>
      <c r="N116" s="158">
        <v>0</v>
      </c>
      <c r="O116" s="158">
        <f>ROUND(E116*N116,2)</f>
        <v>0</v>
      </c>
      <c r="P116" s="158">
        <v>0</v>
      </c>
      <c r="Q116" s="158">
        <f>ROUND(E116*P116,2)</f>
        <v>0</v>
      </c>
      <c r="R116" s="158"/>
      <c r="S116" s="158" t="s">
        <v>169</v>
      </c>
      <c r="T116" s="158" t="s">
        <v>170</v>
      </c>
      <c r="U116" s="158">
        <v>0</v>
      </c>
      <c r="V116" s="158">
        <f>ROUND(E116*U116,2)</f>
        <v>0</v>
      </c>
      <c r="W116" s="158"/>
      <c r="X116" s="158" t="s">
        <v>123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124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>
      <c r="A117" s="171">
        <v>50</v>
      </c>
      <c r="B117" s="172" t="s">
        <v>281</v>
      </c>
      <c r="C117" s="187" t="s">
        <v>282</v>
      </c>
      <c r="D117" s="173" t="s">
        <v>225</v>
      </c>
      <c r="E117" s="174">
        <v>1</v>
      </c>
      <c r="F117" s="175"/>
      <c r="G117" s="176">
        <f>ROUND(E117*F117,2)</f>
        <v>0</v>
      </c>
      <c r="H117" s="159"/>
      <c r="I117" s="158">
        <f>ROUND(E117*H117,2)</f>
        <v>0</v>
      </c>
      <c r="J117" s="159"/>
      <c r="K117" s="158">
        <f>ROUND(E117*J117,2)</f>
        <v>0</v>
      </c>
      <c r="L117" s="158">
        <v>15</v>
      </c>
      <c r="M117" s="158">
        <f>G117*(1+L117/100)</f>
        <v>0</v>
      </c>
      <c r="N117" s="158">
        <v>0</v>
      </c>
      <c r="O117" s="158">
        <f>ROUND(E117*N117,2)</f>
        <v>0</v>
      </c>
      <c r="P117" s="158">
        <v>0</v>
      </c>
      <c r="Q117" s="158">
        <f>ROUND(E117*P117,2)</f>
        <v>0</v>
      </c>
      <c r="R117" s="158"/>
      <c r="S117" s="158" t="s">
        <v>169</v>
      </c>
      <c r="T117" s="158" t="s">
        <v>170</v>
      </c>
      <c r="U117" s="158">
        <v>0</v>
      </c>
      <c r="V117" s="158">
        <f>ROUND(E117*U117,2)</f>
        <v>0</v>
      </c>
      <c r="W117" s="158"/>
      <c r="X117" s="158" t="s">
        <v>123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124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>
      <c r="A118" s="155"/>
      <c r="B118" s="156"/>
      <c r="C118" s="188" t="s">
        <v>283</v>
      </c>
      <c r="D118" s="160"/>
      <c r="E118" s="161">
        <v>1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126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>
      <c r="A119" s="177">
        <v>51</v>
      </c>
      <c r="B119" s="178" t="s">
        <v>284</v>
      </c>
      <c r="C119" s="189" t="s">
        <v>285</v>
      </c>
      <c r="D119" s="179" t="s">
        <v>225</v>
      </c>
      <c r="E119" s="180">
        <v>2</v>
      </c>
      <c r="F119" s="181"/>
      <c r="G119" s="182">
        <f>ROUND(E119*F119,2)</f>
        <v>0</v>
      </c>
      <c r="H119" s="159"/>
      <c r="I119" s="158">
        <f>ROUND(E119*H119,2)</f>
        <v>0</v>
      </c>
      <c r="J119" s="159"/>
      <c r="K119" s="158">
        <f>ROUND(E119*J119,2)</f>
        <v>0</v>
      </c>
      <c r="L119" s="158">
        <v>15</v>
      </c>
      <c r="M119" s="158">
        <f>G119*(1+L119/100)</f>
        <v>0</v>
      </c>
      <c r="N119" s="158">
        <v>8.0000000000000004E-4</v>
      </c>
      <c r="O119" s="158">
        <f>ROUND(E119*N119,2)</f>
        <v>0</v>
      </c>
      <c r="P119" s="158">
        <v>0</v>
      </c>
      <c r="Q119" s="158">
        <f>ROUND(E119*P119,2)</f>
        <v>0</v>
      </c>
      <c r="R119" s="158" t="s">
        <v>173</v>
      </c>
      <c r="S119" s="158" t="s">
        <v>122</v>
      </c>
      <c r="T119" s="158" t="s">
        <v>122</v>
      </c>
      <c r="U119" s="158">
        <v>0</v>
      </c>
      <c r="V119" s="158">
        <f>ROUND(E119*U119,2)</f>
        <v>0</v>
      </c>
      <c r="W119" s="158"/>
      <c r="X119" s="158" t="s">
        <v>174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175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>
      <c r="A120" s="171">
        <v>52</v>
      </c>
      <c r="B120" s="172" t="s">
        <v>286</v>
      </c>
      <c r="C120" s="187" t="s">
        <v>287</v>
      </c>
      <c r="D120" s="173" t="s">
        <v>225</v>
      </c>
      <c r="E120" s="174">
        <v>2</v>
      </c>
      <c r="F120" s="175"/>
      <c r="G120" s="176">
        <f>ROUND(E120*F120,2)</f>
        <v>0</v>
      </c>
      <c r="H120" s="159"/>
      <c r="I120" s="158">
        <f>ROUND(E120*H120,2)</f>
        <v>0</v>
      </c>
      <c r="J120" s="159"/>
      <c r="K120" s="158">
        <f>ROUND(E120*J120,2)</f>
        <v>0</v>
      </c>
      <c r="L120" s="158">
        <v>15</v>
      </c>
      <c r="M120" s="158">
        <f>G120*(1+L120/100)</f>
        <v>0</v>
      </c>
      <c r="N120" s="158">
        <v>1.9E-2</v>
      </c>
      <c r="O120" s="158">
        <f>ROUND(E120*N120,2)</f>
        <v>0.04</v>
      </c>
      <c r="P120" s="158">
        <v>0</v>
      </c>
      <c r="Q120" s="158">
        <f>ROUND(E120*P120,2)</f>
        <v>0</v>
      </c>
      <c r="R120" s="158" t="s">
        <v>173</v>
      </c>
      <c r="S120" s="158" t="s">
        <v>122</v>
      </c>
      <c r="T120" s="158" t="s">
        <v>122</v>
      </c>
      <c r="U120" s="158">
        <v>0</v>
      </c>
      <c r="V120" s="158">
        <f>ROUND(E120*U120,2)</f>
        <v>0</v>
      </c>
      <c r="W120" s="158"/>
      <c r="X120" s="158" t="s">
        <v>174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175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>
      <c r="A121" s="155"/>
      <c r="B121" s="156"/>
      <c r="C121" s="188" t="s">
        <v>288</v>
      </c>
      <c r="D121" s="160"/>
      <c r="E121" s="161">
        <v>2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126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>
      <c r="A122" s="177">
        <v>53</v>
      </c>
      <c r="B122" s="178" t="s">
        <v>289</v>
      </c>
      <c r="C122" s="189" t="s">
        <v>290</v>
      </c>
      <c r="D122" s="179" t="s">
        <v>248</v>
      </c>
      <c r="E122" s="180">
        <v>3.9600000000000003E-2</v>
      </c>
      <c r="F122" s="181"/>
      <c r="G122" s="182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122</v>
      </c>
      <c r="T122" s="158" t="s">
        <v>122</v>
      </c>
      <c r="U122" s="158">
        <v>2.2549999999999999</v>
      </c>
      <c r="V122" s="158">
        <f>ROUND(E122*U122,2)</f>
        <v>0.09</v>
      </c>
      <c r="W122" s="158"/>
      <c r="X122" s="158" t="s">
        <v>249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250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>
      <c r="A123" s="165" t="s">
        <v>117</v>
      </c>
      <c r="B123" s="166" t="s">
        <v>79</v>
      </c>
      <c r="C123" s="186" t="s">
        <v>80</v>
      </c>
      <c r="D123" s="167"/>
      <c r="E123" s="168"/>
      <c r="F123" s="169"/>
      <c r="G123" s="170">
        <f>SUMIF(AG124:AG127,"&lt;&gt;NOR",G124:G127)</f>
        <v>0</v>
      </c>
      <c r="H123" s="164"/>
      <c r="I123" s="164">
        <f>SUM(I124:I127)</f>
        <v>0</v>
      </c>
      <c r="J123" s="164"/>
      <c r="K123" s="164">
        <f>SUM(K124:K127)</f>
        <v>0</v>
      </c>
      <c r="L123" s="164"/>
      <c r="M123" s="164">
        <f>SUM(M124:M127)</f>
        <v>0</v>
      </c>
      <c r="N123" s="164"/>
      <c r="O123" s="164">
        <f>SUM(O124:O127)</f>
        <v>0</v>
      </c>
      <c r="P123" s="164"/>
      <c r="Q123" s="164">
        <f>SUM(Q124:Q127)</f>
        <v>0</v>
      </c>
      <c r="R123" s="164"/>
      <c r="S123" s="164"/>
      <c r="T123" s="164"/>
      <c r="U123" s="164"/>
      <c r="V123" s="164">
        <f>SUM(V124:V127)</f>
        <v>0</v>
      </c>
      <c r="W123" s="164"/>
      <c r="X123" s="164"/>
      <c r="AG123" t="s">
        <v>118</v>
      </c>
    </row>
    <row r="124" spans="1:60" ht="33.75" outlineLevel="1">
      <c r="A124" s="171">
        <v>54</v>
      </c>
      <c r="B124" s="172" t="s">
        <v>291</v>
      </c>
      <c r="C124" s="187" t="s">
        <v>292</v>
      </c>
      <c r="D124" s="173" t="s">
        <v>225</v>
      </c>
      <c r="E124" s="174">
        <v>2</v>
      </c>
      <c r="F124" s="175"/>
      <c r="G124" s="176">
        <f>ROUND(E124*F124,2)</f>
        <v>0</v>
      </c>
      <c r="H124" s="159"/>
      <c r="I124" s="158">
        <f>ROUND(E124*H124,2)</f>
        <v>0</v>
      </c>
      <c r="J124" s="159"/>
      <c r="K124" s="158">
        <f>ROUND(E124*J124,2)</f>
        <v>0</v>
      </c>
      <c r="L124" s="158">
        <v>15</v>
      </c>
      <c r="M124" s="158">
        <f>G124*(1+L124/100)</f>
        <v>0</v>
      </c>
      <c r="N124" s="158">
        <v>0</v>
      </c>
      <c r="O124" s="158">
        <f>ROUND(E124*N124,2)</f>
        <v>0</v>
      </c>
      <c r="P124" s="158">
        <v>0</v>
      </c>
      <c r="Q124" s="158">
        <f>ROUND(E124*P124,2)</f>
        <v>0</v>
      </c>
      <c r="R124" s="158"/>
      <c r="S124" s="158" t="s">
        <v>169</v>
      </c>
      <c r="T124" s="158" t="s">
        <v>170</v>
      </c>
      <c r="U124" s="158">
        <v>0</v>
      </c>
      <c r="V124" s="158">
        <f>ROUND(E124*U124,2)</f>
        <v>0</v>
      </c>
      <c r="W124" s="158"/>
      <c r="X124" s="158" t="s">
        <v>123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124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>
      <c r="A125" s="155"/>
      <c r="B125" s="156"/>
      <c r="C125" s="266" t="s">
        <v>293</v>
      </c>
      <c r="D125" s="267"/>
      <c r="E125" s="267"/>
      <c r="F125" s="267"/>
      <c r="G125" s="267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218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>
      <c r="A126" s="155"/>
      <c r="B126" s="156"/>
      <c r="C126" s="188" t="s">
        <v>294</v>
      </c>
      <c r="D126" s="160"/>
      <c r="E126" s="161">
        <v>2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126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>
      <c r="A127" s="155">
        <v>55</v>
      </c>
      <c r="B127" s="156" t="s">
        <v>295</v>
      </c>
      <c r="C127" s="191" t="s">
        <v>296</v>
      </c>
      <c r="D127" s="157" t="s">
        <v>0</v>
      </c>
      <c r="E127" s="183"/>
      <c r="F127" s="159"/>
      <c r="G127" s="158">
        <f>ROUND(E127*F127,2)</f>
        <v>0</v>
      </c>
      <c r="H127" s="159"/>
      <c r="I127" s="158">
        <f>ROUND(E127*H127,2)</f>
        <v>0</v>
      </c>
      <c r="J127" s="159"/>
      <c r="K127" s="158">
        <f>ROUND(E127*J127,2)</f>
        <v>0</v>
      </c>
      <c r="L127" s="158">
        <v>15</v>
      </c>
      <c r="M127" s="158">
        <f>G127*(1+L127/100)</f>
        <v>0</v>
      </c>
      <c r="N127" s="158">
        <v>0</v>
      </c>
      <c r="O127" s="158">
        <f>ROUND(E127*N127,2)</f>
        <v>0</v>
      </c>
      <c r="P127" s="158">
        <v>0</v>
      </c>
      <c r="Q127" s="158">
        <f>ROUND(E127*P127,2)</f>
        <v>0</v>
      </c>
      <c r="R127" s="158"/>
      <c r="S127" s="158" t="s">
        <v>122</v>
      </c>
      <c r="T127" s="158" t="s">
        <v>122</v>
      </c>
      <c r="U127" s="158">
        <v>0</v>
      </c>
      <c r="V127" s="158">
        <f>ROUND(E127*U127,2)</f>
        <v>0</v>
      </c>
      <c r="W127" s="158"/>
      <c r="X127" s="158" t="s">
        <v>249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250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>
      <c r="A128" s="165" t="s">
        <v>117</v>
      </c>
      <c r="B128" s="166" t="s">
        <v>81</v>
      </c>
      <c r="C128" s="186" t="s">
        <v>82</v>
      </c>
      <c r="D128" s="167"/>
      <c r="E128" s="168"/>
      <c r="F128" s="169"/>
      <c r="G128" s="170">
        <f>SUMIF(AG129:AG133,"&lt;&gt;NOR",G129:G133)</f>
        <v>0</v>
      </c>
      <c r="H128" s="164"/>
      <c r="I128" s="164">
        <f>SUM(I129:I133)</f>
        <v>0</v>
      </c>
      <c r="J128" s="164"/>
      <c r="K128" s="164">
        <f>SUM(K129:K133)</f>
        <v>0</v>
      </c>
      <c r="L128" s="164"/>
      <c r="M128" s="164">
        <f>SUM(M129:M133)</f>
        <v>0</v>
      </c>
      <c r="N128" s="164"/>
      <c r="O128" s="164">
        <f>SUM(O129:O133)</f>
        <v>0</v>
      </c>
      <c r="P128" s="164"/>
      <c r="Q128" s="164">
        <f>SUM(Q129:Q133)</f>
        <v>0</v>
      </c>
      <c r="R128" s="164"/>
      <c r="S128" s="164"/>
      <c r="T128" s="164"/>
      <c r="U128" s="164"/>
      <c r="V128" s="164">
        <f>SUM(V129:V133)</f>
        <v>0</v>
      </c>
      <c r="W128" s="164"/>
      <c r="X128" s="164"/>
      <c r="AG128" t="s">
        <v>118</v>
      </c>
    </row>
    <row r="129" spans="1:60" ht="22.5" outlineLevel="1">
      <c r="A129" s="171">
        <v>56</v>
      </c>
      <c r="B129" s="172" t="s">
        <v>297</v>
      </c>
      <c r="C129" s="187" t="s">
        <v>298</v>
      </c>
      <c r="D129" s="173" t="s">
        <v>121</v>
      </c>
      <c r="E129" s="174">
        <v>72.19</v>
      </c>
      <c r="F129" s="175"/>
      <c r="G129" s="176">
        <f>ROUND(E129*F129,2)</f>
        <v>0</v>
      </c>
      <c r="H129" s="159"/>
      <c r="I129" s="158">
        <f>ROUND(E129*H129,2)</f>
        <v>0</v>
      </c>
      <c r="J129" s="159"/>
      <c r="K129" s="158">
        <f>ROUND(E129*J129,2)</f>
        <v>0</v>
      </c>
      <c r="L129" s="158">
        <v>15</v>
      </c>
      <c r="M129" s="158">
        <f>G129*(1+L129/100)</f>
        <v>0</v>
      </c>
      <c r="N129" s="158">
        <v>0</v>
      </c>
      <c r="O129" s="158">
        <f>ROUND(E129*N129,2)</f>
        <v>0</v>
      </c>
      <c r="P129" s="158">
        <v>0</v>
      </c>
      <c r="Q129" s="158">
        <f>ROUND(E129*P129,2)</f>
        <v>0</v>
      </c>
      <c r="R129" s="158"/>
      <c r="S129" s="158" t="s">
        <v>169</v>
      </c>
      <c r="T129" s="158" t="s">
        <v>170</v>
      </c>
      <c r="U129" s="158">
        <v>0</v>
      </c>
      <c r="V129" s="158">
        <f>ROUND(E129*U129,2)</f>
        <v>0</v>
      </c>
      <c r="W129" s="158"/>
      <c r="X129" s="158" t="s">
        <v>123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124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>
      <c r="A130" s="155"/>
      <c r="B130" s="156"/>
      <c r="C130" s="188" t="s">
        <v>299</v>
      </c>
      <c r="D130" s="160"/>
      <c r="E130" s="161">
        <v>72.19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126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>
      <c r="A131" s="177">
        <v>57</v>
      </c>
      <c r="B131" s="178" t="s">
        <v>300</v>
      </c>
      <c r="C131" s="189" t="s">
        <v>301</v>
      </c>
      <c r="D131" s="179" t="s">
        <v>121</v>
      </c>
      <c r="E131" s="180">
        <v>72.19</v>
      </c>
      <c r="F131" s="181"/>
      <c r="G131" s="182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15</v>
      </c>
      <c r="M131" s="158">
        <f>G131*(1+L131/100)</f>
        <v>0</v>
      </c>
      <c r="N131" s="158">
        <v>0</v>
      </c>
      <c r="O131" s="158">
        <f>ROUND(E131*N131,2)</f>
        <v>0</v>
      </c>
      <c r="P131" s="158">
        <v>0</v>
      </c>
      <c r="Q131" s="158">
        <f>ROUND(E131*P131,2)</f>
        <v>0</v>
      </c>
      <c r="R131" s="158"/>
      <c r="S131" s="158" t="s">
        <v>169</v>
      </c>
      <c r="T131" s="158" t="s">
        <v>170</v>
      </c>
      <c r="U131" s="158">
        <v>0</v>
      </c>
      <c r="V131" s="158">
        <f>ROUND(E131*U131,2)</f>
        <v>0</v>
      </c>
      <c r="W131" s="158"/>
      <c r="X131" s="158" t="s">
        <v>123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124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>
      <c r="A132" s="171">
        <v>58</v>
      </c>
      <c r="B132" s="172" t="s">
        <v>302</v>
      </c>
      <c r="C132" s="187" t="s">
        <v>303</v>
      </c>
      <c r="D132" s="173" t="s">
        <v>121</v>
      </c>
      <c r="E132" s="174">
        <v>3</v>
      </c>
      <c r="F132" s="175"/>
      <c r="G132" s="176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15</v>
      </c>
      <c r="M132" s="158">
        <f>G132*(1+L132/100)</f>
        <v>0</v>
      </c>
      <c r="N132" s="158">
        <v>3.2000000000000003E-4</v>
      </c>
      <c r="O132" s="158">
        <f>ROUND(E132*N132,2)</f>
        <v>0</v>
      </c>
      <c r="P132" s="158">
        <v>0</v>
      </c>
      <c r="Q132" s="158">
        <f>ROUND(E132*P132,2)</f>
        <v>0</v>
      </c>
      <c r="R132" s="158"/>
      <c r="S132" s="158" t="s">
        <v>122</v>
      </c>
      <c r="T132" s="158" t="s">
        <v>262</v>
      </c>
      <c r="U132" s="158">
        <v>0</v>
      </c>
      <c r="V132" s="158">
        <f>ROUND(E132*U132,2)</f>
        <v>0</v>
      </c>
      <c r="W132" s="158"/>
      <c r="X132" s="158" t="s">
        <v>263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264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55"/>
      <c r="B133" s="156"/>
      <c r="C133" s="188" t="s">
        <v>304</v>
      </c>
      <c r="D133" s="160"/>
      <c r="E133" s="161">
        <v>3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126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>
      <c r="A134" s="165" t="s">
        <v>117</v>
      </c>
      <c r="B134" s="166" t="s">
        <v>83</v>
      </c>
      <c r="C134" s="186" t="s">
        <v>84</v>
      </c>
      <c r="D134" s="167"/>
      <c r="E134" s="168"/>
      <c r="F134" s="169"/>
      <c r="G134" s="170">
        <f>SUMIF(AG135:AG141,"&lt;&gt;NOR",G135:G141)</f>
        <v>0</v>
      </c>
      <c r="H134" s="164"/>
      <c r="I134" s="164">
        <f>SUM(I135:I141)</f>
        <v>0</v>
      </c>
      <c r="J134" s="164"/>
      <c r="K134" s="164">
        <f>SUM(K135:K141)</f>
        <v>0</v>
      </c>
      <c r="L134" s="164"/>
      <c r="M134" s="164">
        <f>SUM(M135:M141)</f>
        <v>0</v>
      </c>
      <c r="N134" s="164"/>
      <c r="O134" s="164">
        <f>SUM(O135:O141)</f>
        <v>0.13</v>
      </c>
      <c r="P134" s="164"/>
      <c r="Q134" s="164">
        <f>SUM(Q135:Q141)</f>
        <v>0</v>
      </c>
      <c r="R134" s="164"/>
      <c r="S134" s="164"/>
      <c r="T134" s="164"/>
      <c r="U134" s="164"/>
      <c r="V134" s="164">
        <f>SUM(V135:V141)</f>
        <v>36.92</v>
      </c>
      <c r="W134" s="164"/>
      <c r="X134" s="164"/>
      <c r="AG134" t="s">
        <v>118</v>
      </c>
    </row>
    <row r="135" spans="1:60" outlineLevel="1">
      <c r="A135" s="177">
        <v>59</v>
      </c>
      <c r="B135" s="178" t="s">
        <v>305</v>
      </c>
      <c r="C135" s="189" t="s">
        <v>306</v>
      </c>
      <c r="D135" s="179" t="s">
        <v>121</v>
      </c>
      <c r="E135" s="180">
        <v>269.99599999999998</v>
      </c>
      <c r="F135" s="181"/>
      <c r="G135" s="182">
        <f>ROUND(E135*F135,2)</f>
        <v>0</v>
      </c>
      <c r="H135" s="159"/>
      <c r="I135" s="158">
        <f>ROUND(E135*H135,2)</f>
        <v>0</v>
      </c>
      <c r="J135" s="159"/>
      <c r="K135" s="158">
        <f>ROUND(E135*J135,2)</f>
        <v>0</v>
      </c>
      <c r="L135" s="158">
        <v>15</v>
      </c>
      <c r="M135" s="158">
        <f>G135*(1+L135/100)</f>
        <v>0</v>
      </c>
      <c r="N135" s="158">
        <v>1.6000000000000001E-4</v>
      </c>
      <c r="O135" s="158">
        <f>ROUND(E135*N135,2)</f>
        <v>0.04</v>
      </c>
      <c r="P135" s="158">
        <v>0</v>
      </c>
      <c r="Q135" s="158">
        <f>ROUND(E135*P135,2)</f>
        <v>0</v>
      </c>
      <c r="R135" s="158"/>
      <c r="S135" s="158" t="s">
        <v>122</v>
      </c>
      <c r="T135" s="158" t="s">
        <v>122</v>
      </c>
      <c r="U135" s="158">
        <v>3.2480000000000002E-2</v>
      </c>
      <c r="V135" s="158">
        <f>ROUND(E135*U135,2)</f>
        <v>8.77</v>
      </c>
      <c r="W135" s="158"/>
      <c r="X135" s="158" t="s">
        <v>123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124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>
      <c r="A136" s="171">
        <v>60</v>
      </c>
      <c r="B136" s="172" t="s">
        <v>307</v>
      </c>
      <c r="C136" s="187" t="s">
        <v>308</v>
      </c>
      <c r="D136" s="173" t="s">
        <v>121</v>
      </c>
      <c r="E136" s="174">
        <v>269.99599999999998</v>
      </c>
      <c r="F136" s="175"/>
      <c r="G136" s="176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15</v>
      </c>
      <c r="M136" s="158">
        <f>G136*(1+L136/100)</f>
        <v>0</v>
      </c>
      <c r="N136" s="158">
        <v>3.5E-4</v>
      </c>
      <c r="O136" s="158">
        <f>ROUND(E136*N136,2)</f>
        <v>0.09</v>
      </c>
      <c r="P136" s="158">
        <v>0</v>
      </c>
      <c r="Q136" s="158">
        <f>ROUND(E136*P136,2)</f>
        <v>0</v>
      </c>
      <c r="R136" s="158"/>
      <c r="S136" s="158" t="s">
        <v>122</v>
      </c>
      <c r="T136" s="158" t="s">
        <v>122</v>
      </c>
      <c r="U136" s="158">
        <v>0.10191</v>
      </c>
      <c r="V136" s="158">
        <f>ROUND(E136*U136,2)</f>
        <v>27.52</v>
      </c>
      <c r="W136" s="158"/>
      <c r="X136" s="158" t="s">
        <v>123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124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>
      <c r="A137" s="155"/>
      <c r="B137" s="156"/>
      <c r="C137" s="188" t="s">
        <v>309</v>
      </c>
      <c r="D137" s="160"/>
      <c r="E137" s="161">
        <v>194.99600000000001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126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>
      <c r="A138" s="155"/>
      <c r="B138" s="156"/>
      <c r="C138" s="188" t="s">
        <v>310</v>
      </c>
      <c r="D138" s="160"/>
      <c r="E138" s="161">
        <v>75</v>
      </c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126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>
      <c r="A139" s="171">
        <v>61</v>
      </c>
      <c r="B139" s="172" t="s">
        <v>311</v>
      </c>
      <c r="C139" s="187" t="s">
        <v>312</v>
      </c>
      <c r="D139" s="173" t="s">
        <v>121</v>
      </c>
      <c r="E139" s="174">
        <v>90</v>
      </c>
      <c r="F139" s="175"/>
      <c r="G139" s="176">
        <f>ROUND(E139*F139,2)</f>
        <v>0</v>
      </c>
      <c r="H139" s="159"/>
      <c r="I139" s="158">
        <f>ROUND(E139*H139,2)</f>
        <v>0</v>
      </c>
      <c r="J139" s="159"/>
      <c r="K139" s="158">
        <f>ROUND(E139*J139,2)</f>
        <v>0</v>
      </c>
      <c r="L139" s="158">
        <v>15</v>
      </c>
      <c r="M139" s="158">
        <f>G139*(1+L139/100)</f>
        <v>0</v>
      </c>
      <c r="N139" s="158">
        <v>0</v>
      </c>
      <c r="O139" s="158">
        <f>ROUND(E139*N139,2)</f>
        <v>0</v>
      </c>
      <c r="P139" s="158">
        <v>0</v>
      </c>
      <c r="Q139" s="158">
        <f>ROUND(E139*P139,2)</f>
        <v>0</v>
      </c>
      <c r="R139" s="158"/>
      <c r="S139" s="158" t="s">
        <v>122</v>
      </c>
      <c r="T139" s="158" t="s">
        <v>122</v>
      </c>
      <c r="U139" s="158">
        <v>7.0000000000000001E-3</v>
      </c>
      <c r="V139" s="158">
        <f>ROUND(E139*U139,2)</f>
        <v>0.63</v>
      </c>
      <c r="W139" s="158"/>
      <c r="X139" s="158" t="s">
        <v>123</v>
      </c>
      <c r="Y139" s="148"/>
      <c r="Z139" s="148"/>
      <c r="AA139" s="148"/>
      <c r="AB139" s="148"/>
      <c r="AC139" s="148"/>
      <c r="AD139" s="148"/>
      <c r="AE139" s="148"/>
      <c r="AF139" s="148"/>
      <c r="AG139" s="148" t="s">
        <v>124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>
      <c r="A140" s="155"/>
      <c r="B140" s="156"/>
      <c r="C140" s="188" t="s">
        <v>313</v>
      </c>
      <c r="D140" s="160"/>
      <c r="E140" s="161">
        <v>90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126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>
      <c r="A141" s="177">
        <v>62</v>
      </c>
      <c r="B141" s="178" t="s">
        <v>314</v>
      </c>
      <c r="C141" s="189" t="s">
        <v>315</v>
      </c>
      <c r="D141" s="179" t="s">
        <v>121</v>
      </c>
      <c r="E141" s="180">
        <v>179.99600000000001</v>
      </c>
      <c r="F141" s="181"/>
      <c r="G141" s="182">
        <f>ROUND(E141*F141,2)</f>
        <v>0</v>
      </c>
      <c r="H141" s="159"/>
      <c r="I141" s="158">
        <f>ROUND(E141*H141,2)</f>
        <v>0</v>
      </c>
      <c r="J141" s="159"/>
      <c r="K141" s="158">
        <f>ROUND(E141*J141,2)</f>
        <v>0</v>
      </c>
      <c r="L141" s="158">
        <v>15</v>
      </c>
      <c r="M141" s="158">
        <f>G141*(1+L141/100)</f>
        <v>0</v>
      </c>
      <c r="N141" s="158">
        <v>0</v>
      </c>
      <c r="O141" s="158">
        <f>ROUND(E141*N141,2)</f>
        <v>0</v>
      </c>
      <c r="P141" s="158">
        <v>0</v>
      </c>
      <c r="Q141" s="158">
        <f>ROUND(E141*P141,2)</f>
        <v>0</v>
      </c>
      <c r="R141" s="158"/>
      <c r="S141" s="158" t="s">
        <v>169</v>
      </c>
      <c r="T141" s="158" t="s">
        <v>170</v>
      </c>
      <c r="U141" s="158">
        <v>0</v>
      </c>
      <c r="V141" s="158">
        <f>ROUND(E141*U141,2)</f>
        <v>0</v>
      </c>
      <c r="W141" s="158"/>
      <c r="X141" s="158" t="s">
        <v>123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124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>
      <c r="A142" s="165" t="s">
        <v>117</v>
      </c>
      <c r="B142" s="166" t="s">
        <v>85</v>
      </c>
      <c r="C142" s="186" t="s">
        <v>86</v>
      </c>
      <c r="D142" s="167"/>
      <c r="E142" s="168"/>
      <c r="F142" s="169"/>
      <c r="G142" s="170">
        <f>SUMIF(AG143:AG144,"&lt;&gt;NOR",G143:G144)</f>
        <v>0</v>
      </c>
      <c r="H142" s="164"/>
      <c r="I142" s="164">
        <f>SUM(I143:I144)</f>
        <v>0</v>
      </c>
      <c r="J142" s="164"/>
      <c r="K142" s="164">
        <f>SUM(K143:K144)</f>
        <v>0</v>
      </c>
      <c r="L142" s="164"/>
      <c r="M142" s="164">
        <f>SUM(M143:M144)</f>
        <v>0</v>
      </c>
      <c r="N142" s="164"/>
      <c r="O142" s="164">
        <f>SUM(O143:O144)</f>
        <v>0</v>
      </c>
      <c r="P142" s="164"/>
      <c r="Q142" s="164">
        <f>SUM(Q143:Q144)</f>
        <v>0</v>
      </c>
      <c r="R142" s="164"/>
      <c r="S142" s="164"/>
      <c r="T142" s="164"/>
      <c r="U142" s="164"/>
      <c r="V142" s="164">
        <f>SUM(V143:V144)</f>
        <v>0</v>
      </c>
      <c r="W142" s="164"/>
      <c r="X142" s="164"/>
      <c r="AG142" t="s">
        <v>118</v>
      </c>
    </row>
    <row r="143" spans="1:60" outlineLevel="1">
      <c r="A143" s="177">
        <v>63</v>
      </c>
      <c r="B143" s="178" t="s">
        <v>316</v>
      </c>
      <c r="C143" s="189" t="s">
        <v>317</v>
      </c>
      <c r="D143" s="179" t="s">
        <v>179</v>
      </c>
      <c r="E143" s="180">
        <v>20</v>
      </c>
      <c r="F143" s="181"/>
      <c r="G143" s="182">
        <f>ROUND(E143*F143,2)</f>
        <v>0</v>
      </c>
      <c r="H143" s="159"/>
      <c r="I143" s="158">
        <f>ROUND(E143*H143,2)</f>
        <v>0</v>
      </c>
      <c r="J143" s="159"/>
      <c r="K143" s="158">
        <f>ROUND(E143*J143,2)</f>
        <v>0</v>
      </c>
      <c r="L143" s="158">
        <v>15</v>
      </c>
      <c r="M143" s="158">
        <f>G143*(1+L143/100)</f>
        <v>0</v>
      </c>
      <c r="N143" s="158">
        <v>0</v>
      </c>
      <c r="O143" s="158">
        <f>ROUND(E143*N143,2)</f>
        <v>0</v>
      </c>
      <c r="P143" s="158">
        <v>0</v>
      </c>
      <c r="Q143" s="158">
        <f>ROUND(E143*P143,2)</f>
        <v>0</v>
      </c>
      <c r="R143" s="158"/>
      <c r="S143" s="158" t="s">
        <v>169</v>
      </c>
      <c r="T143" s="158" t="s">
        <v>170</v>
      </c>
      <c r="U143" s="158">
        <v>0</v>
      </c>
      <c r="V143" s="158">
        <f>ROUND(E143*U143,2)</f>
        <v>0</v>
      </c>
      <c r="W143" s="158"/>
      <c r="X143" s="158" t="s">
        <v>123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124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ht="22.5" outlineLevel="1">
      <c r="A144" s="177">
        <v>64</v>
      </c>
      <c r="B144" s="178" t="s">
        <v>318</v>
      </c>
      <c r="C144" s="189" t="s">
        <v>319</v>
      </c>
      <c r="D144" s="179" t="s">
        <v>179</v>
      </c>
      <c r="E144" s="180">
        <v>20</v>
      </c>
      <c r="F144" s="181"/>
      <c r="G144" s="182">
        <f>ROUND(E144*F144,2)</f>
        <v>0</v>
      </c>
      <c r="H144" s="159"/>
      <c r="I144" s="158">
        <f>ROUND(E144*H144,2)</f>
        <v>0</v>
      </c>
      <c r="J144" s="159"/>
      <c r="K144" s="158">
        <f>ROUND(E144*J144,2)</f>
        <v>0</v>
      </c>
      <c r="L144" s="158">
        <v>15</v>
      </c>
      <c r="M144" s="158">
        <f>G144*(1+L144/100)</f>
        <v>0</v>
      </c>
      <c r="N144" s="158">
        <v>0</v>
      </c>
      <c r="O144" s="158">
        <f>ROUND(E144*N144,2)</f>
        <v>0</v>
      </c>
      <c r="P144" s="158">
        <v>0</v>
      </c>
      <c r="Q144" s="158">
        <f>ROUND(E144*P144,2)</f>
        <v>0</v>
      </c>
      <c r="R144" s="158"/>
      <c r="S144" s="158" t="s">
        <v>169</v>
      </c>
      <c r="T144" s="158" t="s">
        <v>170</v>
      </c>
      <c r="U144" s="158">
        <v>0</v>
      </c>
      <c r="V144" s="158">
        <f>ROUND(E144*U144,2)</f>
        <v>0</v>
      </c>
      <c r="W144" s="158"/>
      <c r="X144" s="158" t="s">
        <v>123</v>
      </c>
      <c r="Y144" s="148"/>
      <c r="Z144" s="148"/>
      <c r="AA144" s="148"/>
      <c r="AB144" s="148"/>
      <c r="AC144" s="148"/>
      <c r="AD144" s="148"/>
      <c r="AE144" s="148"/>
      <c r="AF144" s="148"/>
      <c r="AG144" s="148" t="s">
        <v>124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>
      <c r="A145" s="165" t="s">
        <v>117</v>
      </c>
      <c r="B145" s="166" t="s">
        <v>87</v>
      </c>
      <c r="C145" s="186" t="s">
        <v>88</v>
      </c>
      <c r="D145" s="167"/>
      <c r="E145" s="168"/>
      <c r="F145" s="169"/>
      <c r="G145" s="170">
        <f>SUMIF(AG146:AG151,"&lt;&gt;NOR",G146:G151)</f>
        <v>0</v>
      </c>
      <c r="H145" s="164"/>
      <c r="I145" s="164">
        <f>SUM(I146:I151)</f>
        <v>0</v>
      </c>
      <c r="J145" s="164"/>
      <c r="K145" s="164">
        <f>SUM(K146:K151)</f>
        <v>0</v>
      </c>
      <c r="L145" s="164"/>
      <c r="M145" s="164">
        <f>SUM(M146:M151)</f>
        <v>0</v>
      </c>
      <c r="N145" s="164"/>
      <c r="O145" s="164">
        <f>SUM(O146:O151)</f>
        <v>0</v>
      </c>
      <c r="P145" s="164"/>
      <c r="Q145" s="164">
        <f>SUM(Q146:Q151)</f>
        <v>0</v>
      </c>
      <c r="R145" s="164"/>
      <c r="S145" s="164"/>
      <c r="T145" s="164"/>
      <c r="U145" s="164"/>
      <c r="V145" s="164">
        <f>SUM(V146:V151)</f>
        <v>10.84</v>
      </c>
      <c r="W145" s="164"/>
      <c r="X145" s="164"/>
      <c r="AG145" t="s">
        <v>118</v>
      </c>
    </row>
    <row r="146" spans="1:60" outlineLevel="1">
      <c r="A146" s="177">
        <v>65</v>
      </c>
      <c r="B146" s="178" t="s">
        <v>320</v>
      </c>
      <c r="C146" s="189" t="s">
        <v>321</v>
      </c>
      <c r="D146" s="179" t="s">
        <v>248</v>
      </c>
      <c r="E146" s="180">
        <v>3.0960899999999998</v>
      </c>
      <c r="F146" s="181"/>
      <c r="G146" s="182">
        <f>ROUND(E146*F146,2)</f>
        <v>0</v>
      </c>
      <c r="H146" s="159"/>
      <c r="I146" s="158">
        <f>ROUND(E146*H146,2)</f>
        <v>0</v>
      </c>
      <c r="J146" s="159"/>
      <c r="K146" s="158">
        <f>ROUND(E146*J146,2)</f>
        <v>0</v>
      </c>
      <c r="L146" s="158">
        <v>15</v>
      </c>
      <c r="M146" s="158">
        <f>G146*(1+L146/100)</f>
        <v>0</v>
      </c>
      <c r="N146" s="158">
        <v>0</v>
      </c>
      <c r="O146" s="158">
        <f>ROUND(E146*N146,2)</f>
        <v>0</v>
      </c>
      <c r="P146" s="158">
        <v>0</v>
      </c>
      <c r="Q146" s="158">
        <f>ROUND(E146*P146,2)</f>
        <v>0</v>
      </c>
      <c r="R146" s="158"/>
      <c r="S146" s="158" t="s">
        <v>122</v>
      </c>
      <c r="T146" s="158" t="s">
        <v>122</v>
      </c>
      <c r="U146" s="158">
        <v>2.0670000000000002</v>
      </c>
      <c r="V146" s="158">
        <f>ROUND(E146*U146,2)</f>
        <v>6.4</v>
      </c>
      <c r="W146" s="158"/>
      <c r="X146" s="158" t="s">
        <v>322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323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>
      <c r="A147" s="171">
        <v>66</v>
      </c>
      <c r="B147" s="172" t="s">
        <v>324</v>
      </c>
      <c r="C147" s="187" t="s">
        <v>325</v>
      </c>
      <c r="D147" s="173" t="s">
        <v>248</v>
      </c>
      <c r="E147" s="174">
        <v>3.0960899999999998</v>
      </c>
      <c r="F147" s="175"/>
      <c r="G147" s="176">
        <f>ROUND(E147*F147,2)</f>
        <v>0</v>
      </c>
      <c r="H147" s="159"/>
      <c r="I147" s="158">
        <f>ROUND(E147*H147,2)</f>
        <v>0</v>
      </c>
      <c r="J147" s="159"/>
      <c r="K147" s="158">
        <f>ROUND(E147*J147,2)</f>
        <v>0</v>
      </c>
      <c r="L147" s="158">
        <v>15</v>
      </c>
      <c r="M147" s="158">
        <f>G147*(1+L147/100)</f>
        <v>0</v>
      </c>
      <c r="N147" s="158">
        <v>0</v>
      </c>
      <c r="O147" s="158">
        <f>ROUND(E147*N147,2)</f>
        <v>0</v>
      </c>
      <c r="P147" s="158">
        <v>0</v>
      </c>
      <c r="Q147" s="158">
        <f>ROUND(E147*P147,2)</f>
        <v>0</v>
      </c>
      <c r="R147" s="158"/>
      <c r="S147" s="158" t="s">
        <v>122</v>
      </c>
      <c r="T147" s="158" t="s">
        <v>122</v>
      </c>
      <c r="U147" s="158">
        <v>0.49</v>
      </c>
      <c r="V147" s="158">
        <f>ROUND(E147*U147,2)</f>
        <v>1.52</v>
      </c>
      <c r="W147" s="158"/>
      <c r="X147" s="158" t="s">
        <v>322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323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>
      <c r="A148" s="155"/>
      <c r="B148" s="156"/>
      <c r="C148" s="266" t="s">
        <v>326</v>
      </c>
      <c r="D148" s="267"/>
      <c r="E148" s="267"/>
      <c r="F148" s="267"/>
      <c r="G148" s="267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218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>
      <c r="A149" s="177">
        <v>67</v>
      </c>
      <c r="B149" s="178" t="s">
        <v>327</v>
      </c>
      <c r="C149" s="189" t="s">
        <v>328</v>
      </c>
      <c r="D149" s="179" t="s">
        <v>248</v>
      </c>
      <c r="E149" s="180">
        <v>58.825789999999998</v>
      </c>
      <c r="F149" s="181"/>
      <c r="G149" s="182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15</v>
      </c>
      <c r="M149" s="158">
        <f>G149*(1+L149/100)</f>
        <v>0</v>
      </c>
      <c r="N149" s="158">
        <v>0</v>
      </c>
      <c r="O149" s="158">
        <f>ROUND(E149*N149,2)</f>
        <v>0</v>
      </c>
      <c r="P149" s="158">
        <v>0</v>
      </c>
      <c r="Q149" s="158">
        <f>ROUND(E149*P149,2)</f>
        <v>0</v>
      </c>
      <c r="R149" s="158"/>
      <c r="S149" s="158" t="s">
        <v>122</v>
      </c>
      <c r="T149" s="158" t="s">
        <v>122</v>
      </c>
      <c r="U149" s="158">
        <v>0</v>
      </c>
      <c r="V149" s="158">
        <f>ROUND(E149*U149,2)</f>
        <v>0</v>
      </c>
      <c r="W149" s="158"/>
      <c r="X149" s="158" t="s">
        <v>322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323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77">
        <v>68</v>
      </c>
      <c r="B150" s="178" t="s">
        <v>329</v>
      </c>
      <c r="C150" s="189" t="s">
        <v>330</v>
      </c>
      <c r="D150" s="179" t="s">
        <v>248</v>
      </c>
      <c r="E150" s="180">
        <v>3.0960899999999998</v>
      </c>
      <c r="F150" s="181"/>
      <c r="G150" s="182">
        <f>ROUND(E150*F150,2)</f>
        <v>0</v>
      </c>
      <c r="H150" s="159"/>
      <c r="I150" s="158">
        <f>ROUND(E150*H150,2)</f>
        <v>0</v>
      </c>
      <c r="J150" s="159"/>
      <c r="K150" s="158">
        <f>ROUND(E150*J150,2)</f>
        <v>0</v>
      </c>
      <c r="L150" s="158">
        <v>15</v>
      </c>
      <c r="M150" s="158">
        <f>G150*(1+L150/100)</f>
        <v>0</v>
      </c>
      <c r="N150" s="158">
        <v>0</v>
      </c>
      <c r="O150" s="158">
        <f>ROUND(E150*N150,2)</f>
        <v>0</v>
      </c>
      <c r="P150" s="158">
        <v>0</v>
      </c>
      <c r="Q150" s="158">
        <f>ROUND(E150*P150,2)</f>
        <v>0</v>
      </c>
      <c r="R150" s="158"/>
      <c r="S150" s="158" t="s">
        <v>122</v>
      </c>
      <c r="T150" s="158" t="s">
        <v>122</v>
      </c>
      <c r="U150" s="158">
        <v>0.94199999999999995</v>
      </c>
      <c r="V150" s="158">
        <f>ROUND(E150*U150,2)</f>
        <v>2.92</v>
      </c>
      <c r="W150" s="158"/>
      <c r="X150" s="158" t="s">
        <v>322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323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77">
        <v>69</v>
      </c>
      <c r="B151" s="178" t="s">
        <v>331</v>
      </c>
      <c r="C151" s="189" t="s">
        <v>332</v>
      </c>
      <c r="D151" s="179" t="s">
        <v>248</v>
      </c>
      <c r="E151" s="180">
        <v>3.0960899999999998</v>
      </c>
      <c r="F151" s="181"/>
      <c r="G151" s="182">
        <f>ROUND(E151*F151,2)</f>
        <v>0</v>
      </c>
      <c r="H151" s="159"/>
      <c r="I151" s="158">
        <f>ROUND(E151*H151,2)</f>
        <v>0</v>
      </c>
      <c r="J151" s="159"/>
      <c r="K151" s="158">
        <f>ROUND(E151*J151,2)</f>
        <v>0</v>
      </c>
      <c r="L151" s="158">
        <v>15</v>
      </c>
      <c r="M151" s="158">
        <f>G151*(1+L151/100)</f>
        <v>0</v>
      </c>
      <c r="N151" s="158">
        <v>0</v>
      </c>
      <c r="O151" s="158">
        <f>ROUND(E151*N151,2)</f>
        <v>0</v>
      </c>
      <c r="P151" s="158">
        <v>0</v>
      </c>
      <c r="Q151" s="158">
        <f>ROUND(E151*P151,2)</f>
        <v>0</v>
      </c>
      <c r="R151" s="158"/>
      <c r="S151" s="158" t="s">
        <v>122</v>
      </c>
      <c r="T151" s="158" t="s">
        <v>122</v>
      </c>
      <c r="U151" s="158">
        <v>0</v>
      </c>
      <c r="V151" s="158">
        <f>ROUND(E151*U151,2)</f>
        <v>0</v>
      </c>
      <c r="W151" s="158"/>
      <c r="X151" s="158" t="s">
        <v>322</v>
      </c>
      <c r="Y151" s="148"/>
      <c r="Z151" s="148"/>
      <c r="AA151" s="148"/>
      <c r="AB151" s="148"/>
      <c r="AC151" s="148"/>
      <c r="AD151" s="148"/>
      <c r="AE151" s="148"/>
      <c r="AF151" s="148"/>
      <c r="AG151" s="148" t="s">
        <v>323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>
      <c r="A152" s="165" t="s">
        <v>117</v>
      </c>
      <c r="B152" s="166" t="s">
        <v>90</v>
      </c>
      <c r="C152" s="186" t="s">
        <v>29</v>
      </c>
      <c r="D152" s="167"/>
      <c r="E152" s="168"/>
      <c r="F152" s="169"/>
      <c r="G152" s="170">
        <f>SUMIF(AG153:AG156,"&lt;&gt;NOR",G153:G156)</f>
        <v>0</v>
      </c>
      <c r="H152" s="164"/>
      <c r="I152" s="164">
        <f>SUM(I153:I156)</f>
        <v>0</v>
      </c>
      <c r="J152" s="164"/>
      <c r="K152" s="164">
        <f>SUM(K153:K156)</f>
        <v>0</v>
      </c>
      <c r="L152" s="164"/>
      <c r="M152" s="164">
        <f>SUM(M153:M156)</f>
        <v>0</v>
      </c>
      <c r="N152" s="164"/>
      <c r="O152" s="164">
        <f>SUM(O153:O156)</f>
        <v>0</v>
      </c>
      <c r="P152" s="164"/>
      <c r="Q152" s="164">
        <f>SUM(Q153:Q156)</f>
        <v>0</v>
      </c>
      <c r="R152" s="164"/>
      <c r="S152" s="164"/>
      <c r="T152" s="164"/>
      <c r="U152" s="164"/>
      <c r="V152" s="164">
        <f>SUM(V153:V156)</f>
        <v>0</v>
      </c>
      <c r="W152" s="164"/>
      <c r="X152" s="164"/>
      <c r="AG152" t="s">
        <v>118</v>
      </c>
    </row>
    <row r="153" spans="1:60" outlineLevel="1">
      <c r="A153" s="171">
        <v>70</v>
      </c>
      <c r="B153" s="172" t="s">
        <v>333</v>
      </c>
      <c r="C153" s="187" t="s">
        <v>334</v>
      </c>
      <c r="D153" s="173" t="s">
        <v>335</v>
      </c>
      <c r="E153" s="174">
        <v>1</v>
      </c>
      <c r="F153" s="175"/>
      <c r="G153" s="176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15</v>
      </c>
      <c r="M153" s="158">
        <f>G153*(1+L153/100)</f>
        <v>0</v>
      </c>
      <c r="N153" s="158">
        <v>0</v>
      </c>
      <c r="O153" s="158">
        <f>ROUND(E153*N153,2)</f>
        <v>0</v>
      </c>
      <c r="P153" s="158">
        <v>0</v>
      </c>
      <c r="Q153" s="158">
        <f>ROUND(E153*P153,2)</f>
        <v>0</v>
      </c>
      <c r="R153" s="158"/>
      <c r="S153" s="158" t="s">
        <v>122</v>
      </c>
      <c r="T153" s="158" t="s">
        <v>170</v>
      </c>
      <c r="U153" s="158">
        <v>0</v>
      </c>
      <c r="V153" s="158">
        <f>ROUND(E153*U153,2)</f>
        <v>0</v>
      </c>
      <c r="W153" s="158"/>
      <c r="X153" s="158" t="s">
        <v>336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337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>
      <c r="A154" s="155"/>
      <c r="B154" s="156"/>
      <c r="C154" s="266" t="s">
        <v>338</v>
      </c>
      <c r="D154" s="267"/>
      <c r="E154" s="267"/>
      <c r="F154" s="267"/>
      <c r="G154" s="267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218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71">
        <v>71</v>
      </c>
      <c r="B155" s="172" t="s">
        <v>339</v>
      </c>
      <c r="C155" s="187" t="s">
        <v>340</v>
      </c>
      <c r="D155" s="173" t="s">
        <v>335</v>
      </c>
      <c r="E155" s="174">
        <v>1</v>
      </c>
      <c r="F155" s="175"/>
      <c r="G155" s="176">
        <f>ROUND(E155*F155,2)</f>
        <v>0</v>
      </c>
      <c r="H155" s="159"/>
      <c r="I155" s="158">
        <f>ROUND(E155*H155,2)</f>
        <v>0</v>
      </c>
      <c r="J155" s="159"/>
      <c r="K155" s="158">
        <f>ROUND(E155*J155,2)</f>
        <v>0</v>
      </c>
      <c r="L155" s="158">
        <v>15</v>
      </c>
      <c r="M155" s="158">
        <f>G155*(1+L155/100)</f>
        <v>0</v>
      </c>
      <c r="N155" s="158">
        <v>0</v>
      </c>
      <c r="O155" s="158">
        <f>ROUND(E155*N155,2)</f>
        <v>0</v>
      </c>
      <c r="P155" s="158">
        <v>0</v>
      </c>
      <c r="Q155" s="158">
        <f>ROUND(E155*P155,2)</f>
        <v>0</v>
      </c>
      <c r="R155" s="158"/>
      <c r="S155" s="158" t="s">
        <v>122</v>
      </c>
      <c r="T155" s="158" t="s">
        <v>170</v>
      </c>
      <c r="U155" s="158">
        <v>0</v>
      </c>
      <c r="V155" s="158">
        <f>ROUND(E155*U155,2)</f>
        <v>0</v>
      </c>
      <c r="W155" s="158"/>
      <c r="X155" s="158" t="s">
        <v>336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337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55"/>
      <c r="B156" s="156"/>
      <c r="C156" s="266" t="s">
        <v>341</v>
      </c>
      <c r="D156" s="267"/>
      <c r="E156" s="267"/>
      <c r="F156" s="267"/>
      <c r="G156" s="267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218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84" t="str">
        <f>C156</f>
        <v>Náklady zhotovitele, které vzniknou v souvislosti s povinnostmi zhotovitele při předání a převzetí díla.</v>
      </c>
      <c r="BB156" s="148"/>
      <c r="BC156" s="148"/>
      <c r="BD156" s="148"/>
      <c r="BE156" s="148"/>
      <c r="BF156" s="148"/>
      <c r="BG156" s="148"/>
      <c r="BH156" s="148"/>
    </row>
    <row r="157" spans="1:60">
      <c r="A157" s="3"/>
      <c r="B157" s="4"/>
      <c r="C157" s="192"/>
      <c r="D157" s="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AE157">
        <v>15</v>
      </c>
      <c r="AF157">
        <v>21</v>
      </c>
      <c r="AG157" t="s">
        <v>104</v>
      </c>
    </row>
    <row r="158" spans="1:60">
      <c r="A158" s="151"/>
      <c r="B158" s="152" t="s">
        <v>31</v>
      </c>
      <c r="C158" s="193"/>
      <c r="D158" s="153"/>
      <c r="E158" s="154"/>
      <c r="F158" s="154"/>
      <c r="G158" s="185">
        <f>G8+G39+G45+G53+G70+G76+G82+G85+G94+G96+G107+G114+G123+G128+G134+G142+G145+G152</f>
        <v>0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E158">
        <f>SUMIF(L7:L156,AE157,G7:G156)</f>
        <v>0</v>
      </c>
      <c r="AF158">
        <f>SUMIF(L7:L156,AF157,G7:G156)</f>
        <v>0</v>
      </c>
      <c r="AG158" t="s">
        <v>342</v>
      </c>
    </row>
    <row r="159" spans="1:60">
      <c r="A159" s="3"/>
      <c r="B159" s="4"/>
      <c r="C159" s="192"/>
      <c r="D159" s="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60">
      <c r="A160" s="3"/>
      <c r="B160" s="4"/>
      <c r="C160" s="192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33">
      <c r="A161" s="252" t="s">
        <v>343</v>
      </c>
      <c r="B161" s="252"/>
      <c r="C161" s="253"/>
      <c r="D161" s="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33">
      <c r="A162" s="254"/>
      <c r="B162" s="255"/>
      <c r="C162" s="256"/>
      <c r="D162" s="255"/>
      <c r="E162" s="255"/>
      <c r="F162" s="255"/>
      <c r="G162" s="257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AG162" t="s">
        <v>344</v>
      </c>
    </row>
    <row r="163" spans="1:33">
      <c r="A163" s="258"/>
      <c r="B163" s="259"/>
      <c r="C163" s="260"/>
      <c r="D163" s="259"/>
      <c r="E163" s="259"/>
      <c r="F163" s="259"/>
      <c r="G163" s="261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33">
      <c r="A164" s="258"/>
      <c r="B164" s="259"/>
      <c r="C164" s="260"/>
      <c r="D164" s="259"/>
      <c r="E164" s="259"/>
      <c r="F164" s="259"/>
      <c r="G164" s="261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33">
      <c r="A165" s="258"/>
      <c r="B165" s="259"/>
      <c r="C165" s="260"/>
      <c r="D165" s="259"/>
      <c r="E165" s="259"/>
      <c r="F165" s="259"/>
      <c r="G165" s="261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33">
      <c r="A166" s="262"/>
      <c r="B166" s="263"/>
      <c r="C166" s="264"/>
      <c r="D166" s="263"/>
      <c r="E166" s="263"/>
      <c r="F166" s="263"/>
      <c r="G166" s="265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33">
      <c r="A167" s="3"/>
      <c r="B167" s="4"/>
      <c r="C167" s="192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33">
      <c r="C168" s="194"/>
      <c r="D168" s="10"/>
      <c r="AG168" t="s">
        <v>345</v>
      </c>
    </row>
    <row r="169" spans="1:33">
      <c r="D169" s="10"/>
    </row>
    <row r="170" spans="1:33">
      <c r="D170" s="10"/>
    </row>
    <row r="171" spans="1:33">
      <c r="D171" s="10"/>
    </row>
    <row r="172" spans="1:33">
      <c r="D172" s="10"/>
    </row>
    <row r="173" spans="1:33">
      <c r="D173" s="10"/>
    </row>
    <row r="174" spans="1:33">
      <c r="D174" s="10"/>
    </row>
    <row r="175" spans="1:33">
      <c r="D175" s="10"/>
    </row>
    <row r="176" spans="1:33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12">
    <mergeCell ref="A1:G1"/>
    <mergeCell ref="C2:G2"/>
    <mergeCell ref="C3:G3"/>
    <mergeCell ref="C4:G4"/>
    <mergeCell ref="A161:C161"/>
    <mergeCell ref="A162:G166"/>
    <mergeCell ref="C72:G72"/>
    <mergeCell ref="C98:G98"/>
    <mergeCell ref="C125:G125"/>
    <mergeCell ref="C148:G148"/>
    <mergeCell ref="C154:G154"/>
    <mergeCell ref="C156:G15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cimburova@volny.cz</cp:lastModifiedBy>
  <cp:lastPrinted>2019-03-19T12:27:02Z</cp:lastPrinted>
  <dcterms:created xsi:type="dcterms:W3CDTF">2009-04-08T07:15:50Z</dcterms:created>
  <dcterms:modified xsi:type="dcterms:W3CDTF">2020-05-03T15:53:44Z</dcterms:modified>
</cp:coreProperties>
</file>