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3040" windowHeight="8610" activeTab="2"/>
  </bookViews>
  <sheets>
    <sheet name="Trvalky rozpočet" sheetId="4" r:id="rId1"/>
    <sheet name="Keře rozpočet" sheetId="6" r:id="rId2"/>
    <sheet name="Květnaté loučky rozpočet" sheetId="8" r:id="rId3"/>
  </sheets>
  <definedNames>
    <definedName name="___xlnm.Print_Area_1">#REF!</definedName>
    <definedName name="__xlnm.Print_Area_1" localSheetId="0">'Trvalky rozpočet'!$A$1:$G$40</definedName>
    <definedName name="Excel_BuiltIn_Print_Area_1_1" localSheetId="0">'Trvalky rozpočet'!$A$1:$G$40</definedName>
    <definedName name="Excel_BuiltIn_Print_Area_1_1">#REF!</definedName>
    <definedName name="Excel_BuiltIn_Print_Area_1_1_1" localSheetId="0">'Trvalky rozpočet'!$A$1:$G$41</definedName>
    <definedName name="Excel_BuiltIn_Print_Area_1_1_1">#REF!</definedName>
    <definedName name="Excel_BuiltIn_Print_Area_1_1_1_1" localSheetId="0">'Trvalky rozpočet'!$A$8:$G$41</definedName>
    <definedName name="Excel_BuiltIn_Print_Area_1_1_1_1">#REF!</definedName>
    <definedName name="Excel_BuiltIn_Print_Area_2">"#REF!"</definedName>
    <definedName name="Excel_BuiltIn_Print_Area_2_1">"#REF!"</definedName>
    <definedName name="_xlnm.Print_Area" localSheetId="0">'Trvalky rozpočet'!$A$1:$G$42</definedName>
  </definedNames>
  <calcPr calcId="162913"/>
</workbook>
</file>

<file path=xl/sharedStrings.xml><?xml version="1.0" encoding="utf-8"?>
<sst xmlns="http://schemas.openxmlformats.org/spreadsheetml/2006/main" count="210" uniqueCount="129">
  <si>
    <t>celkem</t>
  </si>
  <si>
    <t>Náklady za rostlinný materiál</t>
  </si>
  <si>
    <t>cena za kus</t>
  </si>
  <si>
    <t>cena celkem bez DPH</t>
  </si>
  <si>
    <t>Trvalky a traviny</t>
  </si>
  <si>
    <t xml:space="preserve">Trvalky a traviny celkem – celkem </t>
  </si>
  <si>
    <t>Celkem za rostlinný materiál bez DPH</t>
  </si>
  <si>
    <t>levandule lékařská</t>
  </si>
  <si>
    <t>Náklady za práce</t>
  </si>
  <si>
    <t xml:space="preserve">název </t>
  </si>
  <si>
    <t>t.j</t>
  </si>
  <si>
    <t xml:space="preserve">Příprava záhonů </t>
  </si>
  <si>
    <t>R</t>
  </si>
  <si>
    <t>Vytyčení záhonů v prostoru</t>
  </si>
  <si>
    <t>m2</t>
  </si>
  <si>
    <t>184 80-2111</t>
  </si>
  <si>
    <t>Chemické odplevelení půdy před založením kultury, trávníku nebo zpevněných ploch o výměře přes 20 m2 v rovině nebo na svahu 1:5 postřikem na široko</t>
  </si>
  <si>
    <t>specifikace</t>
  </si>
  <si>
    <t>Dodávka totální herbicid v dávce  0,0008 l/m2 , vč. ceny dopravy materiálu</t>
  </si>
  <si>
    <t>l</t>
  </si>
  <si>
    <t>111 11-1411</t>
  </si>
  <si>
    <t>Odstranění stařiny ze souvislé plochy do 100 m2 v rovině nebo ve svahu do 1:5</t>
  </si>
  <si>
    <t>183 20-5121</t>
  </si>
  <si>
    <t>Založení záhonu pro výsadbu rostlin v rovině nebo na svahu do 1:5 na starém trávníku</t>
  </si>
  <si>
    <t xml:space="preserve">Příprava záhonů – celkem </t>
  </si>
  <si>
    <t>Výsadba trvalek a travin</t>
  </si>
  <si>
    <t>Vytyčení rozmístění rostlin na záhony</t>
  </si>
  <si>
    <t>ks</t>
  </si>
  <si>
    <t>183 10-1212</t>
  </si>
  <si>
    <t>Hloubení jamek pro vysazování rostlin v zemině 1 až 4 s výměnou půdy na 50 % v rovině nebo na svahu do 1:5, objemu přes 0,01 do 0,02 m3</t>
  </si>
  <si>
    <t>183 21-1312</t>
  </si>
  <si>
    <t>Výsadba trvalek</t>
  </si>
  <si>
    <t>185 80-2114</t>
  </si>
  <si>
    <t>Hnojení půdy nebo trávníku v rovině nebo ve svahu 1:5 umělým hnojivem s rozdělením k jednotlivým rostlinám</t>
  </si>
  <si>
    <t>t</t>
  </si>
  <si>
    <t>Absorbční prostředek - práškový koncentrát  v dávce 10 g ke každé rostlině kontejnerovaného keře malého, vč. ceny dopravy materiálu</t>
  </si>
  <si>
    <t>kg</t>
  </si>
  <si>
    <t>184 91-1311</t>
  </si>
  <si>
    <t>Položení mulčovací textílie proti prorůstnání plevelů kolem vysázených rostlin v rovině nebo na svahu 1:5</t>
  </si>
  <si>
    <t>Dodávka mulčovací textílie proti prorůstnání plevelů + 5 % překrytí, vč. ceny dopravy materiálu</t>
  </si>
  <si>
    <t>Mulčování vysazených rostlin kačírkem, tloušťky do 100 mm na rovině nebo svahu do 1:5</t>
  </si>
  <si>
    <t>Dodávka kačírku vč. ceny dopravy materiálu</t>
  </si>
  <si>
    <t>Výsadba trvalek a travin - celkem</t>
  </si>
  <si>
    <t>Náklady za práce - sadové úpravy bez DPH</t>
  </si>
  <si>
    <t xml:space="preserve">Rostlinný materiál bez DPH </t>
  </si>
  <si>
    <t>Kč</t>
  </si>
  <si>
    <t>Celková cena bez DPH</t>
  </si>
  <si>
    <t>DPH 21%</t>
  </si>
  <si>
    <t>Celková cena s DPH</t>
  </si>
  <si>
    <t>Trvalky a travina</t>
  </si>
  <si>
    <t>111 30-1111</t>
  </si>
  <si>
    <t>162 70-2111</t>
  </si>
  <si>
    <t>Vodorovné přemístění drnu do 6000 m</t>
  </si>
  <si>
    <t>182 30-3111</t>
  </si>
  <si>
    <t>Doplnění zeminy nebo substrátu v tl. do 50 mm</t>
  </si>
  <si>
    <t>183 40-3131</t>
  </si>
  <si>
    <t>Obdělání půdy - rytím hl. do 200 mm</t>
  </si>
  <si>
    <t>183 40-3111</t>
  </si>
  <si>
    <t>Obdělání půdy - nakopáním</t>
  </si>
  <si>
    <t>183 20-5113</t>
  </si>
  <si>
    <t>Založení záhonu v hornině 3 v rovině</t>
  </si>
  <si>
    <t>183 11-1212</t>
  </si>
  <si>
    <t xml:space="preserve">184 10-2111 </t>
  </si>
  <si>
    <t>185 80 - 2114</t>
  </si>
  <si>
    <t xml:space="preserve">R </t>
  </si>
  <si>
    <t>184 80 - 1131</t>
  </si>
  <si>
    <t>185 80 - 4312</t>
  </si>
  <si>
    <t>m3</t>
  </si>
  <si>
    <t>185 85 - 1121</t>
  </si>
  <si>
    <t>185 85 - 1129</t>
  </si>
  <si>
    <t>Materiál vč. nákladů na dopravu</t>
  </si>
  <si>
    <t>Hnojivo dlouhodobé - tabletové silvamix</t>
  </si>
  <si>
    <t>DPH 21 %</t>
  </si>
  <si>
    <t>Cena celkem vč. DPH</t>
  </si>
  <si>
    <t xml:space="preserve">JEDNOTKOVÝ ROZPOČET: Osázení keře </t>
  </si>
  <si>
    <t>jednotka</t>
  </si>
  <si>
    <t>Výsadba keřů</t>
  </si>
  <si>
    <t xml:space="preserve">Hloubení jamek pro vysazování rostlin - 50% výměna půdy do 0,005 m3  </t>
  </si>
  <si>
    <t>Keře - Ribes sanguineum "King Edvard", Spiraea bumalda "Crispa" Physocarpus opulolium "Little Devil"</t>
  </si>
  <si>
    <t>Cena celkem bez DPH</t>
  </si>
  <si>
    <t>Celkem</t>
  </si>
  <si>
    <t>Výsadba dřevin s balem do 100 mm v rovině</t>
  </si>
  <si>
    <t>Přihnojení s rozdělením k jednotlivým rostlinám 10g/ks x 3100</t>
  </si>
  <si>
    <t xml:space="preserve">Náklady za práce </t>
  </si>
  <si>
    <t>Sejmutí drnu v tl. do 100 mm</t>
  </si>
  <si>
    <t>Zapracování hydrogelu - promísení s půdou</t>
  </si>
  <si>
    <t>Ošetření vysázených dřevin ve skupinách - v rovině</t>
  </si>
  <si>
    <t>Zalití rostlin vodou plochy záhonů přes 20 m2 - 20l/m2</t>
  </si>
  <si>
    <t>Dovoz vody pro zálivku rostlin na vzádlenost do 1000m</t>
  </si>
  <si>
    <t>Příplatek k ceně za každých započatých 1000m - 10 km</t>
  </si>
  <si>
    <t xml:space="preserve">Mulčování </t>
  </si>
  <si>
    <t xml:space="preserve">Hydrogel </t>
  </si>
  <si>
    <t xml:space="preserve">Substrát </t>
  </si>
  <si>
    <t xml:space="preserve">Mulčovací kůra </t>
  </si>
  <si>
    <t>JEDNOTKOVÝ ROZPOČET: Květnaté loučky založení výsevem</t>
  </si>
  <si>
    <t>K</t>
  </si>
  <si>
    <t>111151232</t>
  </si>
  <si>
    <t>Pokosení trávníku lučního plochy do 10000 m2 s odvozem do 20 km ve svahu do 1:2</t>
  </si>
  <si>
    <t>185811222</t>
  </si>
  <si>
    <t>Vyhrabání trávníku souvislé plochy do 10000 m2 na svahu do 1:2</t>
  </si>
  <si>
    <t>997223855</t>
  </si>
  <si>
    <t xml:space="preserve">Poplatek za uložení na skládce </t>
  </si>
  <si>
    <t>184802111</t>
  </si>
  <si>
    <t>Chemické odplevelení před založením kultury nad 20 m2 postřikem na široko v rovině a svahu do 1:5</t>
  </si>
  <si>
    <t>183403115</t>
  </si>
  <si>
    <t>Obdělání půdy kultivátorováním ve svahu do 1:2</t>
  </si>
  <si>
    <t>183403252</t>
  </si>
  <si>
    <t>Obdělání půdy vláčením ve svahu do 1:2</t>
  </si>
  <si>
    <t>183403253</t>
  </si>
  <si>
    <t>Obdělání půdy hrabáním ve svahu do 1:2</t>
  </si>
  <si>
    <t>181451122</t>
  </si>
  <si>
    <t>Založení lučního trávníku výsevem plochy přes 1000 m2 ve svahu do 1:2</t>
  </si>
  <si>
    <t>M</t>
  </si>
  <si>
    <t>vlastní</t>
  </si>
  <si>
    <t>183403261</t>
  </si>
  <si>
    <t>Obdělání půdy válením ve svahu do 1:2</t>
  </si>
  <si>
    <t>185804312</t>
  </si>
  <si>
    <t>Zalití rostlin vodou plocha přes 20 m2</t>
  </si>
  <si>
    <t>185851121</t>
  </si>
  <si>
    <t>Dovoz vody pro zálivku rostlin za vzdálenost do 1000 m</t>
  </si>
  <si>
    <t>Voda pitná  - 50 l na m2</t>
  </si>
  <si>
    <t>998231311</t>
  </si>
  <si>
    <t>Přesun hmot pro sadovnické a krajinářské úpravy vodorovně do 5000 m</t>
  </si>
  <si>
    <t xml:space="preserve"> předpokládaný rozsah </t>
  </si>
  <si>
    <t>předpokládaný rozsah</t>
  </si>
  <si>
    <t>Přepokládaný rozsah</t>
  </si>
  <si>
    <r>
      <t xml:space="preserve">Osivo  - travní směs  - složení viz. Příloha osevní směsi - květnaté louky  - 2 g na m2 - </t>
    </r>
    <r>
      <rPr>
        <b/>
        <sz val="10"/>
        <rFont val="Arial"/>
        <family val="2"/>
      </rPr>
      <t>souvislý svah - 2501 m2</t>
    </r>
  </si>
  <si>
    <t>dle přílohy Osazovací plány - Smíšené trvalkové záhony</t>
  </si>
  <si>
    <t>JEDNOTKOVÝ ROZPOČET: Osázení trvalkovými záhony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</si>
</sst>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.000"/>
    <numFmt numFmtId="165" formatCode="#,##0.00\ [$Kč-405];[Red]\-#,##0.00\ [$Kč-405]"/>
    <numFmt numFmtId="166" formatCode="#,##0\ &quot;Kč&quot;"/>
    <numFmt numFmtId="167" formatCode="#,##0\ [$Kč-405];[Red]\-#,##0\ [$Kč-405]"/>
    <numFmt numFmtId="168" formatCode="0.0"/>
    <numFmt numFmtId="169" formatCode="0.0000"/>
    <numFmt numFmtId="170" formatCode="#,##0.00\ &quot;Kč&quot;"/>
    <numFmt numFmtId="171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0"/>
      <name val="Arial CE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  <scheme val="minor"/>
    </font>
    <font>
      <sz val="10"/>
      <color rgb="FF000000"/>
      <name val="Arial"/>
      <family val="2"/>
    </font>
  </fonts>
  <fills count="23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</cellStyleXfs>
  <cellXfs count="251">
    <xf numFmtId="0" fontId="0" fillId="0" borderId="0" xfId="0"/>
    <xf numFmtId="0" fontId="3" fillId="2" borderId="1" xfId="20" applyFont="1" applyFill="1" applyBorder="1" applyAlignment="1">
      <alignment horizontal="center" vertical="center"/>
      <protection/>
    </xf>
    <xf numFmtId="0" fontId="3" fillId="3" borderId="1" xfId="20" applyFont="1" applyFill="1" applyBorder="1" applyAlignment="1">
      <alignment horizontal="center" vertical="center"/>
      <protection/>
    </xf>
    <xf numFmtId="0" fontId="4" fillId="0" borderId="1" xfId="20" applyFont="1" applyFill="1" applyBorder="1" applyAlignment="1">
      <alignment horizontal="center" vertical="center" wrapText="1"/>
      <protection/>
    </xf>
    <xf numFmtId="49" fontId="5" fillId="0" borderId="1" xfId="20" applyNumberFormat="1" applyFont="1" applyFill="1" applyBorder="1" applyAlignment="1">
      <alignment horizontal="center" vertical="center" wrapText="1"/>
      <protection/>
    </xf>
    <xf numFmtId="165" fontId="4" fillId="0" borderId="1" xfId="20" applyNumberFormat="1" applyFont="1" applyFill="1" applyBorder="1" applyAlignment="1">
      <alignment horizontal="center" vertical="center" wrapText="1"/>
      <protection/>
    </xf>
    <xf numFmtId="0" fontId="3" fillId="0" borderId="1" xfId="20" applyFont="1" applyBorder="1" applyAlignment="1">
      <alignment horizontal="center" vertical="center"/>
      <protection/>
    </xf>
    <xf numFmtId="0" fontId="1" fillId="4" borderId="1" xfId="20" applyFont="1" applyFill="1" applyBorder="1" applyAlignment="1">
      <alignment horizontal="center" vertical="center"/>
      <protection/>
    </xf>
    <xf numFmtId="0" fontId="7" fillId="0" borderId="2" xfId="20" applyFont="1" applyFill="1" applyBorder="1" applyAlignment="1">
      <alignment horizontal="center" vertical="center" wrapText="1"/>
      <protection/>
    </xf>
    <xf numFmtId="0" fontId="1" fillId="0" borderId="1" xfId="20" applyFont="1" applyFill="1" applyBorder="1" applyAlignment="1">
      <alignment horizontal="center" vertical="center"/>
      <protection/>
    </xf>
    <xf numFmtId="0" fontId="1" fillId="3" borderId="1" xfId="20" applyFont="1" applyFill="1" applyBorder="1" applyAlignment="1">
      <alignment horizontal="center" vertical="center"/>
      <protection/>
    </xf>
    <xf numFmtId="168" fontId="1" fillId="0" borderId="1" xfId="20" applyNumberFormat="1" applyFont="1" applyFill="1" applyBorder="1" applyAlignment="1">
      <alignment horizontal="center" vertical="center"/>
      <protection/>
    </xf>
    <xf numFmtId="164" fontId="1" fillId="3" borderId="1" xfId="20" applyNumberFormat="1" applyFont="1" applyFill="1" applyBorder="1" applyAlignment="1">
      <alignment horizontal="center" vertical="center"/>
      <protection/>
    </xf>
    <xf numFmtId="168" fontId="1" fillId="3" borderId="1" xfId="20" applyNumberFormat="1" applyFont="1" applyFill="1" applyBorder="1" applyAlignment="1">
      <alignment horizontal="center" vertical="center"/>
      <protection/>
    </xf>
    <xf numFmtId="9" fontId="1" fillId="0" borderId="1" xfId="20" applyNumberFormat="1" applyFont="1" applyFill="1" applyBorder="1" applyAlignment="1">
      <alignment horizontal="center" vertical="center"/>
      <protection/>
    </xf>
    <xf numFmtId="1" fontId="1" fillId="0" borderId="1" xfId="20" applyNumberFormat="1" applyFont="1" applyFill="1" applyBorder="1" applyAlignment="1">
      <alignment horizontal="center" vertical="center"/>
      <protection/>
    </xf>
    <xf numFmtId="169" fontId="1" fillId="0" borderId="1" xfId="20" applyNumberFormat="1" applyFont="1" applyFill="1" applyBorder="1" applyAlignment="1">
      <alignment horizontal="center" vertical="center"/>
      <protection/>
    </xf>
    <xf numFmtId="2" fontId="1" fillId="0" borderId="1" xfId="20" applyNumberFormat="1" applyFont="1" applyFill="1" applyBorder="1" applyAlignment="1">
      <alignment horizontal="center" vertical="center"/>
      <protection/>
    </xf>
    <xf numFmtId="0" fontId="3" fillId="0" borderId="0" xfId="20" applyFont="1" applyFill="1" applyAlignment="1">
      <alignment vertical="center"/>
      <protection/>
    </xf>
    <xf numFmtId="0" fontId="3" fillId="0" borderId="0" xfId="20" applyFont="1" applyFill="1">
      <alignment/>
      <protection/>
    </xf>
    <xf numFmtId="0" fontId="3" fillId="0" borderId="0" xfId="20" applyFont="1">
      <alignment/>
      <protection/>
    </xf>
    <xf numFmtId="0" fontId="3" fillId="5" borderId="0" xfId="20" applyFont="1" applyFill="1">
      <alignment/>
      <protection/>
    </xf>
    <xf numFmtId="0" fontId="3" fillId="3" borderId="0" xfId="20" applyFont="1" applyFill="1">
      <alignment/>
      <protection/>
    </xf>
    <xf numFmtId="0" fontId="3" fillId="0" borderId="0" xfId="20" applyFont="1" applyAlignment="1">
      <alignment vertical="center"/>
      <protection/>
    </xf>
    <xf numFmtId="0" fontId="8" fillId="0" borderId="0" xfId="20" applyFont="1" applyFill="1" applyBorder="1" applyAlignment="1">
      <alignment vertical="center"/>
      <protection/>
    </xf>
    <xf numFmtId="0" fontId="8" fillId="0" borderId="0" xfId="20" applyFont="1" applyFill="1" applyBorder="1">
      <alignment/>
      <protection/>
    </xf>
    <xf numFmtId="0" fontId="8" fillId="0" borderId="0" xfId="20" applyFont="1" applyFill="1">
      <alignment/>
      <protection/>
    </xf>
    <xf numFmtId="0" fontId="8" fillId="3" borderId="0" xfId="20" applyFont="1" applyFill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3" fillId="0" borderId="0" xfId="20" applyFont="1" applyFill="1" applyBorder="1">
      <alignment/>
      <protection/>
    </xf>
    <xf numFmtId="2" fontId="1" fillId="0" borderId="0" xfId="20" applyNumberFormat="1" applyFont="1" applyFill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0" fontId="10" fillId="0" borderId="0" xfId="20" applyFont="1" applyFill="1">
      <alignment/>
      <protection/>
    </xf>
    <xf numFmtId="0" fontId="10" fillId="0" borderId="0" xfId="20" applyFont="1">
      <alignment/>
      <protection/>
    </xf>
    <xf numFmtId="0" fontId="3" fillId="6" borderId="0" xfId="20" applyFont="1" applyFill="1">
      <alignment/>
      <protection/>
    </xf>
    <xf numFmtId="0" fontId="1" fillId="0" borderId="0" xfId="20" applyFont="1" applyFill="1" applyAlignment="1">
      <alignment vertical="center"/>
      <protection/>
    </xf>
    <xf numFmtId="0" fontId="11" fillId="0" borderId="0" xfId="20" applyFont="1" applyFill="1" applyAlignment="1">
      <alignment horizontal="center" vertical="center"/>
      <protection/>
    </xf>
    <xf numFmtId="0" fontId="1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center" vertical="center"/>
      <protection/>
    </xf>
    <xf numFmtId="0" fontId="3" fillId="0" borderId="0" xfId="20" applyFont="1" applyFill="1" applyAlignment="1">
      <alignment horizontal="center" vertical="center"/>
      <protection/>
    </xf>
    <xf numFmtId="165" fontId="3" fillId="0" borderId="0" xfId="20" applyNumberFormat="1" applyFont="1" applyFill="1" applyAlignment="1">
      <alignment horizontal="center" vertical="center"/>
      <protection/>
    </xf>
    <xf numFmtId="165" fontId="3" fillId="0" borderId="0" xfId="20" applyNumberFormat="1" applyFont="1" applyFill="1" applyAlignment="1">
      <alignment vertical="center"/>
      <protection/>
    </xf>
    <xf numFmtId="0" fontId="3" fillId="0" borderId="0" xfId="20" applyFont="1" applyAlignment="1">
      <alignment horizontal="center" vertical="center"/>
      <protection/>
    </xf>
    <xf numFmtId="0" fontId="1" fillId="0" borderId="0" xfId="20" applyFont="1" applyAlignment="1">
      <alignment horizontal="center" vertical="center"/>
      <protection/>
    </xf>
    <xf numFmtId="165" fontId="3" fillId="0" borderId="0" xfId="20" applyNumberFormat="1" applyFont="1" applyAlignment="1">
      <alignment horizontal="center" vertical="center"/>
      <protection/>
    </xf>
    <xf numFmtId="165" fontId="3" fillId="0" borderId="0" xfId="20" applyNumberFormat="1" applyFont="1" applyAlignment="1">
      <alignment vertical="center"/>
      <protection/>
    </xf>
    <xf numFmtId="49" fontId="5" fillId="7" borderId="1" xfId="20" applyNumberFormat="1" applyFont="1" applyFill="1" applyBorder="1" applyAlignment="1">
      <alignment horizontal="center" vertical="center"/>
      <protection/>
    </xf>
    <xf numFmtId="167" fontId="5" fillId="7" borderId="1" xfId="20" applyNumberFormat="1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13" fillId="0" borderId="0" xfId="22" applyFont="1" applyBorder="1" applyAlignment="1">
      <alignment vertical="top" wrapText="1"/>
      <protection/>
    </xf>
    <xf numFmtId="49" fontId="13" fillId="0" borderId="0" xfId="22" applyNumberFormat="1" applyFont="1" applyBorder="1" applyAlignment="1">
      <alignment horizontal="center" shrinkToFit="1"/>
      <protection/>
    </xf>
    <xf numFmtId="0" fontId="3" fillId="0" borderId="0" xfId="20" applyFont="1" applyBorder="1" applyAlignment="1">
      <alignment horizontal="center" vertical="center"/>
      <protection/>
    </xf>
    <xf numFmtId="0" fontId="3" fillId="0" borderId="0" xfId="20" applyFont="1" applyBorder="1" applyAlignment="1">
      <alignment vertical="center"/>
      <protection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0" borderId="3" xfId="0" applyFont="1" applyBorder="1"/>
    <xf numFmtId="0" fontId="9" fillId="0" borderId="1" xfId="0" applyFont="1" applyFill="1" applyBorder="1" applyAlignment="1">
      <alignment wrapText="1"/>
    </xf>
    <xf numFmtId="0" fontId="9" fillId="0" borderId="3" xfId="0" applyFont="1" applyBorder="1" applyAlignment="1">
      <alignment wrapText="1"/>
    </xf>
    <xf numFmtId="0" fontId="9" fillId="0" borderId="3" xfId="0" applyFont="1" applyFill="1" applyBorder="1"/>
    <xf numFmtId="0" fontId="9" fillId="0" borderId="3" xfId="0" applyFont="1" applyFill="1" applyBorder="1" applyAlignment="1">
      <alignment wrapText="1"/>
    </xf>
    <xf numFmtId="170" fontId="9" fillId="0" borderId="4" xfId="0" applyNumberFormat="1" applyFont="1" applyBorder="1"/>
    <xf numFmtId="0" fontId="9" fillId="0" borderId="2" xfId="0" applyFont="1" applyBorder="1"/>
    <xf numFmtId="0" fontId="9" fillId="0" borderId="2" xfId="0" applyFont="1" applyBorder="1" applyAlignment="1">
      <alignment wrapText="1"/>
    </xf>
    <xf numFmtId="170" fontId="9" fillId="0" borderId="5" xfId="0" applyNumberFormat="1" applyFont="1" applyBorder="1"/>
    <xf numFmtId="170" fontId="9" fillId="0" borderId="6" xfId="0" applyNumberFormat="1" applyFont="1" applyBorder="1"/>
    <xf numFmtId="170" fontId="9" fillId="0" borderId="1" xfId="0" applyNumberFormat="1" applyFont="1" applyBorder="1"/>
    <xf numFmtId="170" fontId="16" fillId="0" borderId="4" xfId="0" applyNumberFormat="1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8" xfId="0" applyFont="1" applyFill="1" applyBorder="1"/>
    <xf numFmtId="0" fontId="9" fillId="0" borderId="9" xfId="0" applyFont="1" applyBorder="1"/>
    <xf numFmtId="0" fontId="2" fillId="0" borderId="0" xfId="20" applyFont="1" applyBorder="1" applyAlignment="1">
      <alignment vertical="center"/>
      <protection/>
    </xf>
    <xf numFmtId="170" fontId="9" fillId="0" borderId="3" xfId="0" applyNumberFormat="1" applyFont="1" applyBorder="1"/>
    <xf numFmtId="170" fontId="9" fillId="0" borderId="2" xfId="0" applyNumberFormat="1" applyFont="1" applyBorder="1"/>
    <xf numFmtId="170" fontId="0" fillId="0" borderId="0" xfId="0" applyNumberFormat="1"/>
    <xf numFmtId="49" fontId="1" fillId="0" borderId="1" xfId="21" applyNumberFormat="1" applyFont="1" applyBorder="1" applyAlignment="1">
      <alignment vertical="center"/>
      <protection/>
    </xf>
    <xf numFmtId="49" fontId="1" fillId="0" borderId="1" xfId="21" applyNumberFormat="1" applyFont="1" applyBorder="1" applyAlignment="1">
      <alignment horizontal="center" vertical="center"/>
      <protection/>
    </xf>
    <xf numFmtId="0" fontId="1" fillId="0" borderId="1" xfId="21" applyNumberFormat="1" applyFont="1" applyBorder="1" applyAlignment="1">
      <alignment horizontal="center" vertical="center"/>
      <protection/>
    </xf>
    <xf numFmtId="166" fontId="1" fillId="0" borderId="1" xfId="21" applyNumberFormat="1" applyFont="1" applyBorder="1" applyAlignment="1">
      <alignment vertical="center"/>
      <protection/>
    </xf>
    <xf numFmtId="166" fontId="7" fillId="8" borderId="1" xfId="20" applyNumberFormat="1" applyFont="1" applyFill="1" applyBorder="1" applyAlignment="1">
      <alignment horizontal="right" vertical="center"/>
      <protection/>
    </xf>
    <xf numFmtId="165" fontId="8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/>
      <protection/>
    </xf>
    <xf numFmtId="165" fontId="1" fillId="3" borderId="1" xfId="20" applyNumberFormat="1" applyFont="1" applyFill="1" applyBorder="1" applyAlignment="1">
      <alignment horizontal="right" vertical="center"/>
      <protection/>
    </xf>
    <xf numFmtId="167" fontId="1" fillId="3" borderId="1" xfId="20" applyNumberFormat="1" applyFont="1" applyFill="1" applyBorder="1" applyAlignment="1">
      <alignment vertical="center"/>
      <protection/>
    </xf>
    <xf numFmtId="0" fontId="1" fillId="0" borderId="1" xfId="20" applyFont="1" applyFill="1" applyBorder="1" applyAlignment="1">
      <alignment horizontal="center" vertical="center" wrapText="1"/>
      <protection/>
    </xf>
    <xf numFmtId="0" fontId="1" fillId="3" borderId="1" xfId="21" applyFont="1" applyFill="1" applyBorder="1" applyAlignment="1">
      <alignment horizontal="center" vertical="center"/>
      <protection/>
    </xf>
    <xf numFmtId="165" fontId="1" fillId="0" borderId="1" xfId="20" applyNumberFormat="1" applyFont="1" applyFill="1" applyBorder="1" applyAlignment="1">
      <alignment horizontal="right" vertical="center"/>
      <protection/>
    </xf>
    <xf numFmtId="167" fontId="1" fillId="0" borderId="1" xfId="20" applyNumberFormat="1" applyFont="1" applyFill="1" applyBorder="1" applyAlignment="1">
      <alignment vertical="center"/>
      <protection/>
    </xf>
    <xf numFmtId="49" fontId="7" fillId="7" borderId="1" xfId="20" applyNumberFormat="1" applyFont="1" applyFill="1" applyBorder="1" applyAlignment="1">
      <alignment horizontal="center" vertical="center"/>
      <protection/>
    </xf>
    <xf numFmtId="167" fontId="7" fillId="7" borderId="1" xfId="20" applyNumberFormat="1" applyFont="1" applyFill="1" applyBorder="1" applyAlignment="1">
      <alignment vertical="center"/>
      <protection/>
    </xf>
    <xf numFmtId="49" fontId="5" fillId="2" borderId="3" xfId="20" applyNumberFormat="1" applyFont="1" applyFill="1" applyBorder="1" applyAlignment="1">
      <alignment horizontal="center" vertical="center" wrapText="1"/>
      <protection/>
    </xf>
    <xf numFmtId="170" fontId="5" fillId="2" borderId="3" xfId="20" applyNumberFormat="1" applyFont="1" applyFill="1" applyBorder="1" applyAlignment="1">
      <alignment horizontal="center" vertical="center" wrapText="1"/>
      <protection/>
    </xf>
    <xf numFmtId="0" fontId="9" fillId="2" borderId="1" xfId="0" applyFont="1" applyFill="1" applyBorder="1"/>
    <xf numFmtId="170" fontId="9" fillId="2" borderId="1" xfId="0" applyNumberFormat="1" applyFont="1" applyFill="1" applyBorder="1"/>
    <xf numFmtId="170" fontId="9" fillId="2" borderId="4" xfId="0" applyNumberFormat="1" applyFont="1" applyFill="1" applyBorder="1"/>
    <xf numFmtId="0" fontId="9" fillId="0" borderId="10" xfId="0" applyFont="1" applyBorder="1"/>
    <xf numFmtId="170" fontId="9" fillId="0" borderId="10" xfId="0" applyNumberFormat="1" applyFont="1" applyBorder="1"/>
    <xf numFmtId="170" fontId="16" fillId="0" borderId="5" xfId="0" applyNumberFormat="1" applyFont="1" applyBorder="1"/>
    <xf numFmtId="49" fontId="7" fillId="9" borderId="1" xfId="20" applyNumberFormat="1" applyFont="1" applyFill="1" applyBorder="1" applyAlignment="1">
      <alignment horizontal="center" vertical="center"/>
      <protection/>
    </xf>
    <xf numFmtId="167" fontId="7" fillId="9" borderId="1" xfId="20" applyNumberFormat="1" applyFont="1" applyFill="1" applyBorder="1" applyAlignment="1">
      <alignment vertical="center"/>
      <protection/>
    </xf>
    <xf numFmtId="170" fontId="5" fillId="2" borderId="4" xfId="20" applyNumberFormat="1" applyFont="1" applyFill="1" applyBorder="1" applyAlignment="1">
      <alignment horizontal="center" vertical="center" wrapText="1"/>
      <protection/>
    </xf>
    <xf numFmtId="0" fontId="16" fillId="2" borderId="1" xfId="0" applyFont="1" applyFill="1" applyBorder="1" applyAlignment="1">
      <alignment horizontal="center"/>
    </xf>
    <xf numFmtId="2" fontId="16" fillId="2" borderId="1" xfId="0" applyNumberFormat="1" applyFont="1" applyFill="1" applyBorder="1" applyAlignment="1">
      <alignment horizontal="center"/>
    </xf>
    <xf numFmtId="170" fontId="16" fillId="2" borderId="1" xfId="0" applyNumberFormat="1" applyFont="1" applyFill="1" applyBorder="1" applyAlignment="1">
      <alignment horizontal="center"/>
    </xf>
    <xf numFmtId="170" fontId="16" fillId="2" borderId="5" xfId="0" applyNumberFormat="1" applyFont="1" applyFill="1" applyBorder="1" applyAlignment="1">
      <alignment horizontal="center"/>
    </xf>
    <xf numFmtId="170" fontId="16" fillId="0" borderId="6" xfId="0" applyNumberFormat="1" applyFont="1" applyBorder="1"/>
    <xf numFmtId="170" fontId="16" fillId="0" borderId="11" xfId="0" applyNumberFormat="1" applyFont="1" applyBorder="1"/>
    <xf numFmtId="49" fontId="7" fillId="10" borderId="12" xfId="22" applyNumberFormat="1" applyFont="1" applyFill="1" applyBorder="1" applyAlignment="1">
      <alignment horizontal="left" wrapText="1"/>
      <protection/>
    </xf>
    <xf numFmtId="49" fontId="1" fillId="10" borderId="13" xfId="22" applyNumberFormat="1" applyFont="1" applyFill="1" applyBorder="1" applyAlignment="1">
      <alignment horizontal="left" wrapText="1"/>
      <protection/>
    </xf>
    <xf numFmtId="0" fontId="9" fillId="11" borderId="3" xfId="0" applyFont="1" applyFill="1" applyBorder="1"/>
    <xf numFmtId="170" fontId="9" fillId="11" borderId="3" xfId="0" applyNumberFormat="1" applyFont="1" applyFill="1" applyBorder="1"/>
    <xf numFmtId="170" fontId="16" fillId="11" borderId="4" xfId="0" applyNumberFormat="1" applyFont="1" applyFill="1" applyBorder="1"/>
    <xf numFmtId="0" fontId="5" fillId="11" borderId="7" xfId="0" applyFont="1" applyFill="1" applyBorder="1"/>
    <xf numFmtId="0" fontId="5" fillId="11" borderId="1" xfId="0" applyFont="1" applyFill="1" applyBorder="1" applyAlignment="1">
      <alignment wrapText="1"/>
    </xf>
    <xf numFmtId="0" fontId="9" fillId="11" borderId="1" xfId="0" applyFont="1" applyFill="1" applyBorder="1"/>
    <xf numFmtId="170" fontId="9" fillId="11" borderId="1" xfId="0" applyNumberFormat="1" applyFont="1" applyFill="1" applyBorder="1"/>
    <xf numFmtId="170" fontId="16" fillId="11" borderId="5" xfId="0" applyNumberFormat="1" applyFont="1" applyFill="1" applyBorder="1"/>
    <xf numFmtId="0" fontId="5" fillId="11" borderId="14" xfId="0" applyFont="1" applyFill="1" applyBorder="1"/>
    <xf numFmtId="0" fontId="5" fillId="11" borderId="15" xfId="0" applyFont="1" applyFill="1" applyBorder="1" applyAlignment="1">
      <alignment wrapText="1"/>
    </xf>
    <xf numFmtId="0" fontId="9" fillId="11" borderId="15" xfId="0" applyFont="1" applyFill="1" applyBorder="1"/>
    <xf numFmtId="170" fontId="9" fillId="11" borderId="15" xfId="0" applyNumberFormat="1" applyFont="1" applyFill="1" applyBorder="1"/>
    <xf numFmtId="170" fontId="16" fillId="11" borderId="16" xfId="0" applyNumberFormat="1" applyFont="1" applyFill="1" applyBorder="1"/>
    <xf numFmtId="49" fontId="5" fillId="12" borderId="1" xfId="20" applyNumberFormat="1" applyFont="1" applyFill="1" applyBorder="1" applyAlignment="1">
      <alignment horizontal="center" vertical="center"/>
      <protection/>
    </xf>
    <xf numFmtId="167" fontId="7" fillId="12" borderId="1" xfId="20" applyNumberFormat="1" applyFont="1" applyFill="1" applyBorder="1" applyAlignment="1">
      <alignment vertical="center"/>
      <protection/>
    </xf>
    <xf numFmtId="49" fontId="6" fillId="13" borderId="1" xfId="20" applyNumberFormat="1" applyFont="1" applyFill="1" applyBorder="1" applyAlignment="1">
      <alignment horizontal="center" vertical="center"/>
      <protection/>
    </xf>
    <xf numFmtId="49" fontId="5" fillId="13" borderId="1" xfId="20" applyNumberFormat="1" applyFont="1" applyFill="1" applyBorder="1" applyAlignment="1">
      <alignment horizontal="center" vertical="center"/>
      <protection/>
    </xf>
    <xf numFmtId="167" fontId="5" fillId="13" borderId="1" xfId="20" applyNumberFormat="1" applyFont="1" applyFill="1" applyBorder="1" applyAlignment="1">
      <alignment vertical="center"/>
      <protection/>
    </xf>
    <xf numFmtId="49" fontId="1" fillId="14" borderId="0" xfId="22" applyNumberFormat="1" applyFont="1" applyFill="1" applyBorder="1" applyAlignment="1">
      <alignment horizontal="left" wrapText="1"/>
      <protection/>
    </xf>
    <xf numFmtId="0" fontId="1" fillId="15" borderId="1" xfId="20" applyFont="1" applyFill="1" applyBorder="1" applyAlignment="1">
      <alignment horizontal="center" vertical="center"/>
      <protection/>
    </xf>
    <xf numFmtId="9" fontId="1" fillId="16" borderId="1" xfId="20" applyNumberFormat="1" applyFont="1" applyFill="1" applyBorder="1" applyAlignment="1">
      <alignment horizontal="center" vertical="center"/>
      <protection/>
    </xf>
    <xf numFmtId="1" fontId="7" fillId="16" borderId="1" xfId="20" applyNumberFormat="1" applyFont="1" applyFill="1" applyBorder="1" applyAlignment="1">
      <alignment horizontal="center" vertical="center"/>
      <protection/>
    </xf>
    <xf numFmtId="165" fontId="1" fillId="16" borderId="1" xfId="20" applyNumberFormat="1" applyFont="1" applyFill="1" applyBorder="1" applyAlignment="1">
      <alignment horizontal="center" vertical="center"/>
      <protection/>
    </xf>
    <xf numFmtId="167" fontId="7" fillId="16" borderId="1" xfId="20" applyNumberFormat="1" applyFont="1" applyFill="1" applyBorder="1" applyAlignment="1">
      <alignment vertical="center"/>
      <protection/>
    </xf>
    <xf numFmtId="0" fontId="1" fillId="2" borderId="1" xfId="20" applyFont="1" applyFill="1" applyBorder="1" applyAlignment="1">
      <alignment horizontal="center" vertical="center"/>
      <protection/>
    </xf>
    <xf numFmtId="9" fontId="1" fillId="2" borderId="1" xfId="20" applyNumberFormat="1" applyFont="1" applyFill="1" applyBorder="1" applyAlignment="1">
      <alignment horizontal="center" vertical="center"/>
      <protection/>
    </xf>
    <xf numFmtId="1" fontId="7" fillId="2" borderId="1" xfId="20" applyNumberFormat="1" applyFont="1" applyFill="1" applyBorder="1" applyAlignment="1">
      <alignment horizontal="center" vertical="center"/>
      <protection/>
    </xf>
    <xf numFmtId="165" fontId="1" fillId="2" borderId="1" xfId="20" applyNumberFormat="1" applyFont="1" applyFill="1" applyBorder="1" applyAlignment="1">
      <alignment horizontal="center" vertical="center"/>
      <protection/>
    </xf>
    <xf numFmtId="167" fontId="7" fillId="2" borderId="1" xfId="20" applyNumberFormat="1" applyFont="1" applyFill="1" applyBorder="1" applyAlignment="1">
      <alignment vertical="center"/>
      <protection/>
    </xf>
    <xf numFmtId="0" fontId="3" fillId="13" borderId="1" xfId="20" applyFont="1" applyFill="1" applyBorder="1" applyAlignment="1">
      <alignment vertical="center"/>
      <protection/>
    </xf>
    <xf numFmtId="0" fontId="1" fillId="13" borderId="1" xfId="20" applyFont="1" applyFill="1" applyBorder="1" applyAlignment="1">
      <alignment horizontal="center" vertical="center"/>
      <protection/>
    </xf>
    <xf numFmtId="0" fontId="1" fillId="13" borderId="1" xfId="20" applyNumberFormat="1" applyFont="1" applyFill="1" applyBorder="1" applyAlignment="1">
      <alignment horizontal="center" vertical="center"/>
      <protection/>
    </xf>
    <xf numFmtId="165" fontId="1" fillId="13" borderId="1" xfId="20" applyNumberFormat="1" applyFont="1" applyFill="1" applyBorder="1" applyAlignment="1">
      <alignment horizontal="center" vertical="center"/>
      <protection/>
    </xf>
    <xf numFmtId="167" fontId="7" fillId="13" borderId="1" xfId="20" applyNumberFormat="1" applyFont="1" applyFill="1" applyBorder="1" applyAlignment="1">
      <alignment vertical="center"/>
      <protection/>
    </xf>
    <xf numFmtId="0" fontId="3" fillId="17" borderId="1" xfId="20" applyFont="1" applyFill="1" applyBorder="1" applyAlignment="1">
      <alignment horizontal="center" vertical="center"/>
      <protection/>
    </xf>
    <xf numFmtId="167" fontId="8" fillId="17" borderId="1" xfId="20" applyNumberFormat="1" applyFont="1" applyFill="1" applyBorder="1" applyAlignment="1">
      <alignment vertical="center"/>
      <protection/>
    </xf>
    <xf numFmtId="0" fontId="1" fillId="18" borderId="1" xfId="20" applyFont="1" applyFill="1" applyBorder="1" applyAlignment="1">
      <alignment horizontal="center" vertical="center"/>
      <protection/>
    </xf>
    <xf numFmtId="14" fontId="1" fillId="16" borderId="1" xfId="20" applyNumberFormat="1" applyFont="1" applyFill="1" applyBorder="1" applyAlignment="1">
      <alignment horizontal="center" vertical="center"/>
      <protection/>
    </xf>
    <xf numFmtId="0" fontId="1" fillId="16" borderId="1" xfId="20" applyFont="1" applyFill="1" applyBorder="1" applyAlignment="1">
      <alignment horizontal="center" vertical="center"/>
      <protection/>
    </xf>
    <xf numFmtId="49" fontId="5" fillId="11" borderId="1" xfId="20" applyNumberFormat="1" applyFont="1" applyFill="1" applyBorder="1" applyAlignment="1">
      <alignment horizontal="center" vertical="center"/>
      <protection/>
    </xf>
    <xf numFmtId="0" fontId="7" fillId="11" borderId="1" xfId="20" applyFont="1" applyFill="1" applyBorder="1">
      <alignment/>
      <protection/>
    </xf>
    <xf numFmtId="167" fontId="7" fillId="11" borderId="1" xfId="20" applyNumberFormat="1" applyFont="1" applyFill="1" applyBorder="1" applyAlignment="1">
      <alignment vertical="center"/>
      <protection/>
    </xf>
    <xf numFmtId="49" fontId="5" fillId="2" borderId="1" xfId="20" applyNumberFormat="1" applyFont="1" applyFill="1" applyBorder="1" applyAlignment="1">
      <alignment horizontal="center" vertical="center" wrapText="1"/>
      <protection/>
    </xf>
    <xf numFmtId="2" fontId="5" fillId="2" borderId="1" xfId="20" applyNumberFormat="1" applyFont="1" applyFill="1" applyBorder="1" applyAlignment="1">
      <alignment horizontal="center" vertical="center" wrapText="1"/>
      <protection/>
    </xf>
    <xf numFmtId="170" fontId="5" fillId="2" borderId="1" xfId="20" applyNumberFormat="1" applyFont="1" applyFill="1" applyBorder="1" applyAlignment="1">
      <alignment horizontal="center" vertical="center" wrapText="1"/>
      <protection/>
    </xf>
    <xf numFmtId="0" fontId="9" fillId="15" borderId="0" xfId="0" applyFont="1" applyFill="1" applyBorder="1"/>
    <xf numFmtId="2" fontId="9" fillId="15" borderId="0" xfId="0" applyNumberFormat="1" applyFont="1" applyFill="1" applyBorder="1"/>
    <xf numFmtId="170" fontId="9" fillId="15" borderId="0" xfId="0" applyNumberFormat="1" applyFont="1" applyFill="1" applyBorder="1"/>
    <xf numFmtId="170" fontId="16" fillId="15" borderId="0" xfId="0" applyNumberFormat="1" applyFont="1" applyFill="1" applyBorder="1"/>
    <xf numFmtId="0" fontId="16" fillId="15" borderId="0" xfId="0" applyFont="1" applyFill="1" applyBorder="1" applyAlignment="1">
      <alignment horizontal="center"/>
    </xf>
    <xf numFmtId="2" fontId="16" fillId="15" borderId="0" xfId="0" applyNumberFormat="1" applyFont="1" applyFill="1" applyBorder="1" applyAlignment="1">
      <alignment horizontal="center"/>
    </xf>
    <xf numFmtId="170" fontId="16" fillId="15" borderId="0" xfId="0" applyNumberFormat="1" applyFont="1" applyFill="1" applyBorder="1" applyAlignment="1">
      <alignment horizontal="center"/>
    </xf>
    <xf numFmtId="49" fontId="7" fillId="14" borderId="0" xfId="22" applyNumberFormat="1" applyFont="1" applyFill="1" applyBorder="1" applyAlignment="1">
      <alignment horizontal="left" wrapText="1"/>
      <protection/>
    </xf>
    <xf numFmtId="0" fontId="5" fillId="15" borderId="0" xfId="0" applyFont="1" applyFill="1" applyBorder="1"/>
    <xf numFmtId="0" fontId="5" fillId="15" borderId="0" xfId="0" applyFont="1" applyFill="1" applyBorder="1" applyAlignment="1">
      <alignment wrapText="1"/>
    </xf>
    <xf numFmtId="3" fontId="9" fillId="0" borderId="1" xfId="0" applyNumberFormat="1" applyFont="1" applyFill="1" applyBorder="1" applyAlignment="1" applyProtection="1">
      <alignment horizontal="center" vertical="center" readingOrder="1"/>
      <protection/>
    </xf>
    <xf numFmtId="49" fontId="18" fillId="0" borderId="1" xfId="0" applyNumberFormat="1" applyFont="1" applyFill="1" applyBorder="1" applyAlignment="1" applyProtection="1">
      <alignment horizontal="center" vertical="center" readingOrder="1"/>
      <protection/>
    </xf>
    <xf numFmtId="49" fontId="18" fillId="0" borderId="1" xfId="0" applyNumberFormat="1" applyFont="1" applyFill="1" applyBorder="1" applyAlignment="1" applyProtection="1">
      <alignment horizontal="left" vertical="center" readingOrder="1"/>
      <protection/>
    </xf>
    <xf numFmtId="49" fontId="18" fillId="0" borderId="1" xfId="0" applyNumberFormat="1" applyFont="1" applyFill="1" applyBorder="1" applyAlignment="1" applyProtection="1">
      <alignment horizontal="left" vertical="center" wrapText="1" readingOrder="1"/>
      <protection/>
    </xf>
    <xf numFmtId="171" fontId="9" fillId="0" borderId="1" xfId="0" applyNumberFormat="1" applyFont="1" applyFill="1" applyBorder="1" applyAlignment="1" applyProtection="1">
      <alignment horizontal="right" vertical="center"/>
      <protection/>
    </xf>
    <xf numFmtId="4" fontId="9" fillId="0" borderId="1" xfId="0" applyNumberFormat="1" applyFont="1" applyFill="1" applyBorder="1" applyAlignment="1" applyProtection="1">
      <alignment horizontal="right" vertical="center" readingOrder="1"/>
      <protection/>
    </xf>
    <xf numFmtId="0" fontId="1" fillId="0" borderId="1" xfId="0" applyFont="1" applyFill="1" applyBorder="1" applyAlignment="1" applyProtection="1">
      <alignment horizontal="left" vertical="center" wrapText="1"/>
      <protection/>
    </xf>
    <xf numFmtId="0" fontId="9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49" fontId="1" fillId="0" borderId="1" xfId="0" applyNumberFormat="1" applyFont="1" applyFill="1" applyBorder="1" applyAlignment="1" applyProtection="1">
      <alignment horizontal="left" vertical="center" wrapText="1"/>
      <protection/>
    </xf>
    <xf numFmtId="171" fontId="1" fillId="0" borderId="1" xfId="0" applyNumberFormat="1" applyFont="1" applyFill="1" applyBorder="1" applyAlignment="1" applyProtection="1">
      <alignment horizontal="right" vertical="center"/>
      <protection/>
    </xf>
    <xf numFmtId="171" fontId="1" fillId="0" borderId="1" xfId="0" applyNumberFormat="1" applyFont="1" applyFill="1" applyBorder="1" applyAlignment="1" applyProtection="1">
      <alignment vertical="center"/>
      <protection/>
    </xf>
    <xf numFmtId="170" fontId="18" fillId="0" borderId="1" xfId="0" applyNumberFormat="1" applyFont="1" applyFill="1" applyBorder="1" applyAlignment="1" applyProtection="1">
      <alignment horizontal="right" vertical="center" readingOrder="1"/>
      <protection/>
    </xf>
    <xf numFmtId="170" fontId="9" fillId="19" borderId="1" xfId="0" applyNumberFormat="1" applyFont="1" applyFill="1" applyBorder="1"/>
    <xf numFmtId="170" fontId="18" fillId="19" borderId="1" xfId="0" applyNumberFormat="1" applyFont="1" applyFill="1" applyBorder="1" applyAlignment="1" applyProtection="1">
      <alignment horizontal="right" vertical="center" readingOrder="1"/>
      <protection/>
    </xf>
    <xf numFmtId="0" fontId="9" fillId="15" borderId="0" xfId="0" applyFont="1" applyFill="1" applyBorder="1" applyAlignment="1">
      <alignment/>
    </xf>
    <xf numFmtId="2" fontId="9" fillId="0" borderId="1" xfId="0" applyNumberFormat="1" applyFont="1" applyBorder="1" applyAlignment="1">
      <alignment horizontal="center"/>
    </xf>
    <xf numFmtId="2" fontId="9" fillId="0" borderId="3" xfId="0" applyNumberFormat="1" applyFont="1" applyBorder="1" applyAlignment="1">
      <alignment horizontal="center"/>
    </xf>
    <xf numFmtId="2" fontId="9" fillId="0" borderId="3" xfId="0" applyNumberFormat="1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0" borderId="2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9" fillId="11" borderId="3" xfId="0" applyNumberFormat="1" applyFont="1" applyFill="1" applyBorder="1" applyAlignment="1">
      <alignment horizontal="center"/>
    </xf>
    <xf numFmtId="2" fontId="9" fillId="11" borderId="1" xfId="0" applyNumberFormat="1" applyFont="1" applyFill="1" applyBorder="1" applyAlignment="1">
      <alignment horizontal="center"/>
    </xf>
    <xf numFmtId="2" fontId="9" fillId="11" borderId="15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5" fillId="2" borderId="3" xfId="20" applyNumberFormat="1" applyFont="1" applyFill="1" applyBorder="1" applyAlignment="1">
      <alignment horizontal="center" wrapText="1"/>
      <protection/>
    </xf>
    <xf numFmtId="0" fontId="15" fillId="0" borderId="1" xfId="20" applyFont="1" applyBorder="1" applyAlignment="1">
      <alignment horizontal="center" vertical="center"/>
      <protection/>
    </xf>
    <xf numFmtId="0" fontId="7" fillId="9" borderId="1" xfId="20" applyFont="1" applyFill="1" applyBorder="1" applyAlignment="1">
      <alignment horizontal="left" vertical="center"/>
      <protection/>
    </xf>
    <xf numFmtId="0" fontId="7" fillId="7" borderId="1" xfId="20" applyFont="1" applyFill="1" applyBorder="1" applyAlignment="1">
      <alignment horizontal="left" vertical="center"/>
      <protection/>
    </xf>
    <xf numFmtId="0" fontId="7" fillId="11" borderId="1" xfId="20" applyFont="1" applyFill="1" applyBorder="1" applyAlignment="1">
      <alignment horizontal="left" vertical="center"/>
      <protection/>
    </xf>
    <xf numFmtId="0" fontId="7" fillId="11" borderId="1" xfId="22" applyFont="1" applyFill="1" applyBorder="1" applyAlignment="1">
      <alignment horizontal="left" vertical="center" wrapText="1"/>
      <protection/>
    </xf>
    <xf numFmtId="0" fontId="6" fillId="13" borderId="0" xfId="20" applyFont="1" applyFill="1" applyBorder="1" applyAlignment="1">
      <alignment horizontal="left" vertical="center"/>
      <protection/>
    </xf>
    <xf numFmtId="49" fontId="1" fillId="14" borderId="0" xfId="22" applyNumberFormat="1" applyFont="1" applyFill="1" applyBorder="1" applyAlignment="1">
      <alignment horizontal="left" wrapText="1"/>
      <protection/>
    </xf>
    <xf numFmtId="49" fontId="9" fillId="14" borderId="0" xfId="22" applyNumberFormat="1" applyFont="1" applyFill="1" applyBorder="1" applyAlignment="1">
      <alignment horizontal="left" vertical="center" wrapText="1"/>
      <protection/>
    </xf>
    <xf numFmtId="0" fontId="8" fillId="13" borderId="1" xfId="20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vertical="center"/>
      <protection/>
    </xf>
    <xf numFmtId="0" fontId="7" fillId="16" borderId="1" xfId="20" applyFont="1" applyFill="1" applyBorder="1" applyAlignment="1">
      <alignment horizontal="left" vertical="center"/>
      <protection/>
    </xf>
    <xf numFmtId="0" fontId="7" fillId="16" borderId="1" xfId="20" applyFont="1" applyFill="1" applyBorder="1" applyAlignment="1">
      <alignment vertical="center"/>
      <protection/>
    </xf>
    <xf numFmtId="0" fontId="7" fillId="2" borderId="1" xfId="20" applyFont="1" applyFill="1" applyBorder="1" applyAlignment="1">
      <alignment horizontal="left" vertical="center"/>
      <protection/>
    </xf>
    <xf numFmtId="0" fontId="1" fillId="0" borderId="17" xfId="20" applyFont="1" applyFill="1" applyBorder="1" applyAlignment="1">
      <alignment horizontal="left" vertical="center" wrapText="1"/>
      <protection/>
    </xf>
    <xf numFmtId="0" fontId="1" fillId="0" borderId="18" xfId="20" applyFont="1" applyFill="1" applyBorder="1" applyAlignment="1">
      <alignment horizontal="left" vertical="center" wrapText="1"/>
      <protection/>
    </xf>
    <xf numFmtId="0" fontId="1" fillId="3" borderId="17" xfId="21" applyFont="1" applyFill="1" applyBorder="1" applyAlignment="1">
      <alignment horizontal="left" vertical="center"/>
      <protection/>
    </xf>
    <xf numFmtId="0" fontId="1" fillId="3" borderId="18" xfId="21" applyFont="1" applyFill="1" applyBorder="1" applyAlignment="1">
      <alignment horizontal="left" vertical="center"/>
      <protection/>
    </xf>
    <xf numFmtId="0" fontId="1" fillId="0" borderId="1" xfId="20" applyFont="1" applyFill="1" applyBorder="1" applyAlignment="1">
      <alignment vertical="center" wrapText="1"/>
      <protection/>
    </xf>
    <xf numFmtId="0" fontId="1" fillId="0" borderId="1" xfId="20" applyFont="1" applyFill="1" applyBorder="1" applyAlignment="1">
      <alignment horizontal="left" vertical="center"/>
      <protection/>
    </xf>
    <xf numFmtId="49" fontId="14" fillId="20" borderId="0" xfId="22" applyNumberFormat="1" applyFont="1" applyFill="1" applyBorder="1" applyAlignment="1">
      <alignment horizontal="left" wrapText="1"/>
      <protection/>
    </xf>
    <xf numFmtId="0" fontId="2" fillId="0" borderId="1" xfId="20" applyFont="1" applyBorder="1" applyAlignment="1">
      <alignment horizontal="center" vertical="center" wrapText="1"/>
      <protection/>
    </xf>
    <xf numFmtId="0" fontId="2" fillId="0" borderId="1" xfId="20" applyFont="1" applyBorder="1" applyAlignment="1">
      <alignment horizontal="center" vertical="center"/>
      <protection/>
    </xf>
    <xf numFmtId="0" fontId="4" fillId="21" borderId="1" xfId="20" applyFont="1" applyFill="1" applyBorder="1" applyAlignment="1">
      <alignment horizontal="left" vertical="center"/>
      <protection/>
    </xf>
    <xf numFmtId="0" fontId="7" fillId="8" borderId="1" xfId="20" applyFont="1" applyFill="1" applyBorder="1" applyAlignment="1">
      <alignment horizontal="left" vertical="center"/>
      <protection/>
    </xf>
    <xf numFmtId="0" fontId="8" fillId="17" borderId="1" xfId="20" applyFont="1" applyFill="1" applyBorder="1" applyAlignment="1">
      <alignment vertical="center"/>
      <protection/>
    </xf>
    <xf numFmtId="0" fontId="8" fillId="18" borderId="1" xfId="20" applyFont="1" applyFill="1" applyBorder="1" applyAlignment="1">
      <alignment vertical="center"/>
      <protection/>
    </xf>
    <xf numFmtId="0" fontId="7" fillId="0" borderId="1" xfId="20" applyFont="1" applyFill="1" applyBorder="1" applyAlignment="1">
      <alignment horizontal="center" vertical="center"/>
      <protection/>
    </xf>
    <xf numFmtId="0" fontId="7" fillId="0" borderId="1" xfId="20" applyFont="1" applyFill="1" applyBorder="1" applyAlignment="1">
      <alignment vertical="center"/>
      <protection/>
    </xf>
    <xf numFmtId="0" fontId="1" fillId="3" borderId="1" xfId="20" applyFont="1" applyFill="1" applyBorder="1" applyAlignment="1">
      <alignment horizontal="left" vertical="center" wrapText="1"/>
      <protection/>
    </xf>
    <xf numFmtId="0" fontId="1" fillId="3" borderId="1" xfId="21" applyFont="1" applyFill="1" applyBorder="1" applyAlignment="1">
      <alignment vertical="center"/>
      <protection/>
    </xf>
    <xf numFmtId="0" fontId="17" fillId="3" borderId="1" xfId="20" applyFont="1" applyFill="1" applyBorder="1" applyAlignment="1">
      <alignment horizontal="left" vertical="center" wrapText="1"/>
      <protection/>
    </xf>
    <xf numFmtId="0" fontId="1" fillId="3" borderId="1" xfId="20" applyFont="1" applyFill="1" applyBorder="1" applyAlignment="1">
      <alignment horizontal="left" vertical="center"/>
      <protection/>
    </xf>
    <xf numFmtId="0" fontId="7" fillId="12" borderId="2" xfId="20" applyFont="1" applyFill="1" applyBorder="1" applyAlignment="1">
      <alignment horizontal="left" vertical="center"/>
      <protection/>
    </xf>
    <xf numFmtId="0" fontId="7" fillId="12" borderId="1" xfId="20" applyFont="1" applyFill="1" applyBorder="1" applyAlignment="1">
      <alignment horizontal="left" vertical="center"/>
      <protection/>
    </xf>
    <xf numFmtId="0" fontId="7" fillId="2" borderId="19" xfId="22" applyFont="1" applyFill="1" applyBorder="1" applyAlignment="1">
      <alignment horizontal="center" vertical="center" wrapText="1"/>
      <protection/>
    </xf>
    <xf numFmtId="0" fontId="7" fillId="2" borderId="18" xfId="22" applyFont="1" applyFill="1" applyBorder="1" applyAlignment="1">
      <alignment horizontal="center" vertical="center" wrapText="1"/>
      <protection/>
    </xf>
    <xf numFmtId="49" fontId="7" fillId="20" borderId="19" xfId="22" applyNumberFormat="1" applyFont="1" applyFill="1" applyBorder="1" applyAlignment="1">
      <alignment horizontal="center" wrapText="1"/>
      <protection/>
    </xf>
    <xf numFmtId="49" fontId="7" fillId="20" borderId="18" xfId="22" applyNumberFormat="1" applyFont="1" applyFill="1" applyBorder="1" applyAlignment="1">
      <alignment horizontal="center" wrapText="1"/>
      <protection/>
    </xf>
    <xf numFmtId="49" fontId="1" fillId="20" borderId="19" xfId="22" applyNumberFormat="1" applyFont="1" applyFill="1" applyBorder="1" applyAlignment="1">
      <alignment horizontal="left" wrapText="1"/>
      <protection/>
    </xf>
    <xf numFmtId="49" fontId="1" fillId="20" borderId="18" xfId="22" applyNumberFormat="1" applyFont="1" applyFill="1" applyBorder="1" applyAlignment="1">
      <alignment horizontal="left" wrapText="1"/>
      <protection/>
    </xf>
    <xf numFmtId="0" fontId="0" fillId="0" borderId="20" xfId="0" applyBorder="1" applyAlignment="1">
      <alignment horizontal="center"/>
    </xf>
    <xf numFmtId="0" fontId="16" fillId="0" borderId="19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7" fillId="22" borderId="21" xfId="20" applyFont="1" applyFill="1" applyBorder="1" applyAlignment="1">
      <alignment horizontal="center" vertical="center"/>
      <protection/>
    </xf>
    <xf numFmtId="0" fontId="7" fillId="22" borderId="22" xfId="20" applyFont="1" applyFill="1" applyBorder="1" applyAlignment="1">
      <alignment horizontal="center" vertical="center"/>
      <protection/>
    </xf>
    <xf numFmtId="0" fontId="7" fillId="22" borderId="23" xfId="20" applyFont="1" applyFill="1" applyBorder="1" applyAlignment="1">
      <alignment horizontal="center" vertical="center"/>
      <protection/>
    </xf>
    <xf numFmtId="0" fontId="7" fillId="2" borderId="24" xfId="20" applyFont="1" applyFill="1" applyBorder="1" applyAlignment="1">
      <alignment horizontal="center" vertical="center" wrapText="1"/>
      <protection/>
    </xf>
    <xf numFmtId="0" fontId="7" fillId="2" borderId="25" xfId="20" applyFont="1" applyFill="1" applyBorder="1" applyAlignment="1">
      <alignment horizontal="center" vertical="center" wrapText="1"/>
      <protection/>
    </xf>
    <xf numFmtId="0" fontId="5" fillId="2" borderId="19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49" fontId="7" fillId="14" borderId="0" xfId="22" applyNumberFormat="1" applyFont="1" applyFill="1" applyBorder="1" applyAlignment="1">
      <alignment horizontal="center" wrapText="1"/>
      <protection/>
    </xf>
    <xf numFmtId="0" fontId="7" fillId="15" borderId="0" xfId="22" applyFont="1" applyFill="1" applyBorder="1" applyAlignment="1">
      <alignment horizontal="center" vertical="center" wrapText="1"/>
      <protection/>
    </xf>
    <xf numFmtId="0" fontId="7" fillId="22" borderId="1" xfId="20" applyFont="1" applyFill="1" applyBorder="1" applyAlignment="1">
      <alignment horizontal="center" vertical="center"/>
      <protection/>
    </xf>
    <xf numFmtId="0" fontId="9" fillId="15" borderId="0" xfId="0" applyFont="1" applyFill="1" applyBorder="1" applyAlignment="1">
      <alignment horizontal="center"/>
    </xf>
    <xf numFmtId="0" fontId="9" fillId="19" borderId="1" xfId="0" applyFont="1" applyFill="1" applyBorder="1" applyAlignment="1">
      <alignment horizontal="left"/>
    </xf>
    <xf numFmtId="0" fontId="16" fillId="19" borderId="1" xfId="0" applyFont="1" applyFill="1" applyBorder="1" applyAlignment="1">
      <alignment horizontal="left"/>
    </xf>
    <xf numFmtId="0" fontId="7" fillId="2" borderId="17" xfId="20" applyFont="1" applyFill="1" applyBorder="1" applyAlignment="1">
      <alignment horizontal="center" vertical="center" wrapText="1"/>
      <protection/>
    </xf>
    <xf numFmtId="0" fontId="7" fillId="2" borderId="26" xfId="20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_POL.XLS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47"/>
  <sheetViews>
    <sheetView view="pageBreakPreview" zoomScale="85" zoomScaleSheetLayoutView="85" workbookViewId="0" topLeftCell="A1">
      <selection activeCell="A2" sqref="A2:G2"/>
    </sheetView>
  </sheetViews>
  <sheetFormatPr defaultColWidth="9.140625" defaultRowHeight="15"/>
  <cols>
    <col min="1" max="1" width="14.140625" style="44" customWidth="1"/>
    <col min="2" max="2" width="47.140625" style="23" customWidth="1"/>
    <col min="3" max="3" width="80.00390625" style="23" customWidth="1"/>
    <col min="4" max="4" width="11.00390625" style="45" customWidth="1"/>
    <col min="5" max="5" width="17.421875" style="44" customWidth="1"/>
    <col min="6" max="6" width="13.421875" style="46" bestFit="1" customWidth="1"/>
    <col min="7" max="7" width="24.28125" style="47" customWidth="1"/>
    <col min="8" max="10" width="9.140625" style="18" customWidth="1"/>
    <col min="11" max="69" width="9.140625" style="19" customWidth="1"/>
    <col min="70" max="256" width="9.140625" style="20" customWidth="1"/>
    <col min="257" max="257" width="14.140625" style="20" customWidth="1"/>
    <col min="258" max="258" width="47.140625" style="20" customWidth="1"/>
    <col min="259" max="259" width="80.00390625" style="20" customWidth="1"/>
    <col min="260" max="260" width="11.00390625" style="20" customWidth="1"/>
    <col min="261" max="261" width="10.8515625" style="20" customWidth="1"/>
    <col min="262" max="262" width="13.421875" style="20" bestFit="1" customWidth="1"/>
    <col min="263" max="263" width="15.57421875" style="20" customWidth="1"/>
    <col min="264" max="512" width="9.140625" style="20" customWidth="1"/>
    <col min="513" max="513" width="14.140625" style="20" customWidth="1"/>
    <col min="514" max="514" width="47.140625" style="20" customWidth="1"/>
    <col min="515" max="515" width="80.00390625" style="20" customWidth="1"/>
    <col min="516" max="516" width="11.00390625" style="20" customWidth="1"/>
    <col min="517" max="517" width="10.8515625" style="20" customWidth="1"/>
    <col min="518" max="518" width="13.421875" style="20" bestFit="1" customWidth="1"/>
    <col min="519" max="519" width="15.57421875" style="20" customWidth="1"/>
    <col min="520" max="768" width="9.140625" style="20" customWidth="1"/>
    <col min="769" max="769" width="14.140625" style="20" customWidth="1"/>
    <col min="770" max="770" width="47.140625" style="20" customWidth="1"/>
    <col min="771" max="771" width="80.00390625" style="20" customWidth="1"/>
    <col min="772" max="772" width="11.00390625" style="20" customWidth="1"/>
    <col min="773" max="773" width="10.8515625" style="20" customWidth="1"/>
    <col min="774" max="774" width="13.421875" style="20" bestFit="1" customWidth="1"/>
    <col min="775" max="775" width="15.57421875" style="20" customWidth="1"/>
    <col min="776" max="1024" width="9.140625" style="20" customWidth="1"/>
    <col min="1025" max="1025" width="14.140625" style="20" customWidth="1"/>
    <col min="1026" max="1026" width="47.140625" style="20" customWidth="1"/>
    <col min="1027" max="1027" width="80.00390625" style="20" customWidth="1"/>
    <col min="1028" max="1028" width="11.00390625" style="20" customWidth="1"/>
    <col min="1029" max="1029" width="10.8515625" style="20" customWidth="1"/>
    <col min="1030" max="1030" width="13.421875" style="20" bestFit="1" customWidth="1"/>
    <col min="1031" max="1031" width="15.57421875" style="20" customWidth="1"/>
    <col min="1032" max="1280" width="9.140625" style="20" customWidth="1"/>
    <col min="1281" max="1281" width="14.140625" style="20" customWidth="1"/>
    <col min="1282" max="1282" width="47.140625" style="20" customWidth="1"/>
    <col min="1283" max="1283" width="80.00390625" style="20" customWidth="1"/>
    <col min="1284" max="1284" width="11.00390625" style="20" customWidth="1"/>
    <col min="1285" max="1285" width="10.8515625" style="20" customWidth="1"/>
    <col min="1286" max="1286" width="13.421875" style="20" bestFit="1" customWidth="1"/>
    <col min="1287" max="1287" width="15.57421875" style="20" customWidth="1"/>
    <col min="1288" max="1536" width="9.140625" style="20" customWidth="1"/>
    <col min="1537" max="1537" width="14.140625" style="20" customWidth="1"/>
    <col min="1538" max="1538" width="47.140625" style="20" customWidth="1"/>
    <col min="1539" max="1539" width="80.00390625" style="20" customWidth="1"/>
    <col min="1540" max="1540" width="11.00390625" style="20" customWidth="1"/>
    <col min="1541" max="1541" width="10.8515625" style="20" customWidth="1"/>
    <col min="1542" max="1542" width="13.421875" style="20" bestFit="1" customWidth="1"/>
    <col min="1543" max="1543" width="15.57421875" style="20" customWidth="1"/>
    <col min="1544" max="1792" width="9.140625" style="20" customWidth="1"/>
    <col min="1793" max="1793" width="14.140625" style="20" customWidth="1"/>
    <col min="1794" max="1794" width="47.140625" style="20" customWidth="1"/>
    <col min="1795" max="1795" width="80.00390625" style="20" customWidth="1"/>
    <col min="1796" max="1796" width="11.00390625" style="20" customWidth="1"/>
    <col min="1797" max="1797" width="10.8515625" style="20" customWidth="1"/>
    <col min="1798" max="1798" width="13.421875" style="20" bestFit="1" customWidth="1"/>
    <col min="1799" max="1799" width="15.57421875" style="20" customWidth="1"/>
    <col min="1800" max="2048" width="9.140625" style="20" customWidth="1"/>
    <col min="2049" max="2049" width="14.140625" style="20" customWidth="1"/>
    <col min="2050" max="2050" width="47.140625" style="20" customWidth="1"/>
    <col min="2051" max="2051" width="80.00390625" style="20" customWidth="1"/>
    <col min="2052" max="2052" width="11.00390625" style="20" customWidth="1"/>
    <col min="2053" max="2053" width="10.8515625" style="20" customWidth="1"/>
    <col min="2054" max="2054" width="13.421875" style="20" bestFit="1" customWidth="1"/>
    <col min="2055" max="2055" width="15.57421875" style="20" customWidth="1"/>
    <col min="2056" max="2304" width="9.140625" style="20" customWidth="1"/>
    <col min="2305" max="2305" width="14.140625" style="20" customWidth="1"/>
    <col min="2306" max="2306" width="47.140625" style="20" customWidth="1"/>
    <col min="2307" max="2307" width="80.00390625" style="20" customWidth="1"/>
    <col min="2308" max="2308" width="11.00390625" style="20" customWidth="1"/>
    <col min="2309" max="2309" width="10.8515625" style="20" customWidth="1"/>
    <col min="2310" max="2310" width="13.421875" style="20" bestFit="1" customWidth="1"/>
    <col min="2311" max="2311" width="15.57421875" style="20" customWidth="1"/>
    <col min="2312" max="2560" width="9.140625" style="20" customWidth="1"/>
    <col min="2561" max="2561" width="14.140625" style="20" customWidth="1"/>
    <col min="2562" max="2562" width="47.140625" style="20" customWidth="1"/>
    <col min="2563" max="2563" width="80.00390625" style="20" customWidth="1"/>
    <col min="2564" max="2564" width="11.00390625" style="20" customWidth="1"/>
    <col min="2565" max="2565" width="10.8515625" style="20" customWidth="1"/>
    <col min="2566" max="2566" width="13.421875" style="20" bestFit="1" customWidth="1"/>
    <col min="2567" max="2567" width="15.57421875" style="20" customWidth="1"/>
    <col min="2568" max="2816" width="9.140625" style="20" customWidth="1"/>
    <col min="2817" max="2817" width="14.140625" style="20" customWidth="1"/>
    <col min="2818" max="2818" width="47.140625" style="20" customWidth="1"/>
    <col min="2819" max="2819" width="80.00390625" style="20" customWidth="1"/>
    <col min="2820" max="2820" width="11.00390625" style="20" customWidth="1"/>
    <col min="2821" max="2821" width="10.8515625" style="20" customWidth="1"/>
    <col min="2822" max="2822" width="13.421875" style="20" bestFit="1" customWidth="1"/>
    <col min="2823" max="2823" width="15.57421875" style="20" customWidth="1"/>
    <col min="2824" max="3072" width="9.140625" style="20" customWidth="1"/>
    <col min="3073" max="3073" width="14.140625" style="20" customWidth="1"/>
    <col min="3074" max="3074" width="47.140625" style="20" customWidth="1"/>
    <col min="3075" max="3075" width="80.00390625" style="20" customWidth="1"/>
    <col min="3076" max="3076" width="11.00390625" style="20" customWidth="1"/>
    <col min="3077" max="3077" width="10.8515625" style="20" customWidth="1"/>
    <col min="3078" max="3078" width="13.421875" style="20" bestFit="1" customWidth="1"/>
    <col min="3079" max="3079" width="15.57421875" style="20" customWidth="1"/>
    <col min="3080" max="3328" width="9.140625" style="20" customWidth="1"/>
    <col min="3329" max="3329" width="14.140625" style="20" customWidth="1"/>
    <col min="3330" max="3330" width="47.140625" style="20" customWidth="1"/>
    <col min="3331" max="3331" width="80.00390625" style="20" customWidth="1"/>
    <col min="3332" max="3332" width="11.00390625" style="20" customWidth="1"/>
    <col min="3333" max="3333" width="10.8515625" style="20" customWidth="1"/>
    <col min="3334" max="3334" width="13.421875" style="20" bestFit="1" customWidth="1"/>
    <col min="3335" max="3335" width="15.57421875" style="20" customWidth="1"/>
    <col min="3336" max="3584" width="9.140625" style="20" customWidth="1"/>
    <col min="3585" max="3585" width="14.140625" style="20" customWidth="1"/>
    <col min="3586" max="3586" width="47.140625" style="20" customWidth="1"/>
    <col min="3587" max="3587" width="80.00390625" style="20" customWidth="1"/>
    <col min="3588" max="3588" width="11.00390625" style="20" customWidth="1"/>
    <col min="3589" max="3589" width="10.8515625" style="20" customWidth="1"/>
    <col min="3590" max="3590" width="13.421875" style="20" bestFit="1" customWidth="1"/>
    <col min="3591" max="3591" width="15.57421875" style="20" customWidth="1"/>
    <col min="3592" max="3840" width="9.140625" style="20" customWidth="1"/>
    <col min="3841" max="3841" width="14.140625" style="20" customWidth="1"/>
    <col min="3842" max="3842" width="47.140625" style="20" customWidth="1"/>
    <col min="3843" max="3843" width="80.00390625" style="20" customWidth="1"/>
    <col min="3844" max="3844" width="11.00390625" style="20" customWidth="1"/>
    <col min="3845" max="3845" width="10.8515625" style="20" customWidth="1"/>
    <col min="3846" max="3846" width="13.421875" style="20" bestFit="1" customWidth="1"/>
    <col min="3847" max="3847" width="15.57421875" style="20" customWidth="1"/>
    <col min="3848" max="4096" width="9.140625" style="20" customWidth="1"/>
    <col min="4097" max="4097" width="14.140625" style="20" customWidth="1"/>
    <col min="4098" max="4098" width="47.140625" style="20" customWidth="1"/>
    <col min="4099" max="4099" width="80.00390625" style="20" customWidth="1"/>
    <col min="4100" max="4100" width="11.00390625" style="20" customWidth="1"/>
    <col min="4101" max="4101" width="10.8515625" style="20" customWidth="1"/>
    <col min="4102" max="4102" width="13.421875" style="20" bestFit="1" customWidth="1"/>
    <col min="4103" max="4103" width="15.57421875" style="20" customWidth="1"/>
    <col min="4104" max="4352" width="9.140625" style="20" customWidth="1"/>
    <col min="4353" max="4353" width="14.140625" style="20" customWidth="1"/>
    <col min="4354" max="4354" width="47.140625" style="20" customWidth="1"/>
    <col min="4355" max="4355" width="80.00390625" style="20" customWidth="1"/>
    <col min="4356" max="4356" width="11.00390625" style="20" customWidth="1"/>
    <col min="4357" max="4357" width="10.8515625" style="20" customWidth="1"/>
    <col min="4358" max="4358" width="13.421875" style="20" bestFit="1" customWidth="1"/>
    <col min="4359" max="4359" width="15.57421875" style="20" customWidth="1"/>
    <col min="4360" max="4608" width="9.140625" style="20" customWidth="1"/>
    <col min="4609" max="4609" width="14.140625" style="20" customWidth="1"/>
    <col min="4610" max="4610" width="47.140625" style="20" customWidth="1"/>
    <col min="4611" max="4611" width="80.00390625" style="20" customWidth="1"/>
    <col min="4612" max="4612" width="11.00390625" style="20" customWidth="1"/>
    <col min="4613" max="4613" width="10.8515625" style="20" customWidth="1"/>
    <col min="4614" max="4614" width="13.421875" style="20" bestFit="1" customWidth="1"/>
    <col min="4615" max="4615" width="15.57421875" style="20" customWidth="1"/>
    <col min="4616" max="4864" width="9.140625" style="20" customWidth="1"/>
    <col min="4865" max="4865" width="14.140625" style="20" customWidth="1"/>
    <col min="4866" max="4866" width="47.140625" style="20" customWidth="1"/>
    <col min="4867" max="4867" width="80.00390625" style="20" customWidth="1"/>
    <col min="4868" max="4868" width="11.00390625" style="20" customWidth="1"/>
    <col min="4869" max="4869" width="10.8515625" style="20" customWidth="1"/>
    <col min="4870" max="4870" width="13.421875" style="20" bestFit="1" customWidth="1"/>
    <col min="4871" max="4871" width="15.57421875" style="20" customWidth="1"/>
    <col min="4872" max="5120" width="9.140625" style="20" customWidth="1"/>
    <col min="5121" max="5121" width="14.140625" style="20" customWidth="1"/>
    <col min="5122" max="5122" width="47.140625" style="20" customWidth="1"/>
    <col min="5123" max="5123" width="80.00390625" style="20" customWidth="1"/>
    <col min="5124" max="5124" width="11.00390625" style="20" customWidth="1"/>
    <col min="5125" max="5125" width="10.8515625" style="20" customWidth="1"/>
    <col min="5126" max="5126" width="13.421875" style="20" bestFit="1" customWidth="1"/>
    <col min="5127" max="5127" width="15.57421875" style="20" customWidth="1"/>
    <col min="5128" max="5376" width="9.140625" style="20" customWidth="1"/>
    <col min="5377" max="5377" width="14.140625" style="20" customWidth="1"/>
    <col min="5378" max="5378" width="47.140625" style="20" customWidth="1"/>
    <col min="5379" max="5379" width="80.00390625" style="20" customWidth="1"/>
    <col min="5380" max="5380" width="11.00390625" style="20" customWidth="1"/>
    <col min="5381" max="5381" width="10.8515625" style="20" customWidth="1"/>
    <col min="5382" max="5382" width="13.421875" style="20" bestFit="1" customWidth="1"/>
    <col min="5383" max="5383" width="15.57421875" style="20" customWidth="1"/>
    <col min="5384" max="5632" width="9.140625" style="20" customWidth="1"/>
    <col min="5633" max="5633" width="14.140625" style="20" customWidth="1"/>
    <col min="5634" max="5634" width="47.140625" style="20" customWidth="1"/>
    <col min="5635" max="5635" width="80.00390625" style="20" customWidth="1"/>
    <col min="5636" max="5636" width="11.00390625" style="20" customWidth="1"/>
    <col min="5637" max="5637" width="10.8515625" style="20" customWidth="1"/>
    <col min="5638" max="5638" width="13.421875" style="20" bestFit="1" customWidth="1"/>
    <col min="5639" max="5639" width="15.57421875" style="20" customWidth="1"/>
    <col min="5640" max="5888" width="9.140625" style="20" customWidth="1"/>
    <col min="5889" max="5889" width="14.140625" style="20" customWidth="1"/>
    <col min="5890" max="5890" width="47.140625" style="20" customWidth="1"/>
    <col min="5891" max="5891" width="80.00390625" style="20" customWidth="1"/>
    <col min="5892" max="5892" width="11.00390625" style="20" customWidth="1"/>
    <col min="5893" max="5893" width="10.8515625" style="20" customWidth="1"/>
    <col min="5894" max="5894" width="13.421875" style="20" bestFit="1" customWidth="1"/>
    <col min="5895" max="5895" width="15.57421875" style="20" customWidth="1"/>
    <col min="5896" max="6144" width="9.140625" style="20" customWidth="1"/>
    <col min="6145" max="6145" width="14.140625" style="20" customWidth="1"/>
    <col min="6146" max="6146" width="47.140625" style="20" customWidth="1"/>
    <col min="6147" max="6147" width="80.00390625" style="20" customWidth="1"/>
    <col min="6148" max="6148" width="11.00390625" style="20" customWidth="1"/>
    <col min="6149" max="6149" width="10.8515625" style="20" customWidth="1"/>
    <col min="6150" max="6150" width="13.421875" style="20" bestFit="1" customWidth="1"/>
    <col min="6151" max="6151" width="15.57421875" style="20" customWidth="1"/>
    <col min="6152" max="6400" width="9.140625" style="20" customWidth="1"/>
    <col min="6401" max="6401" width="14.140625" style="20" customWidth="1"/>
    <col min="6402" max="6402" width="47.140625" style="20" customWidth="1"/>
    <col min="6403" max="6403" width="80.00390625" style="20" customWidth="1"/>
    <col min="6404" max="6404" width="11.00390625" style="20" customWidth="1"/>
    <col min="6405" max="6405" width="10.8515625" style="20" customWidth="1"/>
    <col min="6406" max="6406" width="13.421875" style="20" bestFit="1" customWidth="1"/>
    <col min="6407" max="6407" width="15.57421875" style="20" customWidth="1"/>
    <col min="6408" max="6656" width="9.140625" style="20" customWidth="1"/>
    <col min="6657" max="6657" width="14.140625" style="20" customWidth="1"/>
    <col min="6658" max="6658" width="47.140625" style="20" customWidth="1"/>
    <col min="6659" max="6659" width="80.00390625" style="20" customWidth="1"/>
    <col min="6660" max="6660" width="11.00390625" style="20" customWidth="1"/>
    <col min="6661" max="6661" width="10.8515625" style="20" customWidth="1"/>
    <col min="6662" max="6662" width="13.421875" style="20" bestFit="1" customWidth="1"/>
    <col min="6663" max="6663" width="15.57421875" style="20" customWidth="1"/>
    <col min="6664" max="6912" width="9.140625" style="20" customWidth="1"/>
    <col min="6913" max="6913" width="14.140625" style="20" customWidth="1"/>
    <col min="6914" max="6914" width="47.140625" style="20" customWidth="1"/>
    <col min="6915" max="6915" width="80.00390625" style="20" customWidth="1"/>
    <col min="6916" max="6916" width="11.00390625" style="20" customWidth="1"/>
    <col min="6917" max="6917" width="10.8515625" style="20" customWidth="1"/>
    <col min="6918" max="6918" width="13.421875" style="20" bestFit="1" customWidth="1"/>
    <col min="6919" max="6919" width="15.57421875" style="20" customWidth="1"/>
    <col min="6920" max="7168" width="9.140625" style="20" customWidth="1"/>
    <col min="7169" max="7169" width="14.140625" style="20" customWidth="1"/>
    <col min="7170" max="7170" width="47.140625" style="20" customWidth="1"/>
    <col min="7171" max="7171" width="80.00390625" style="20" customWidth="1"/>
    <col min="7172" max="7172" width="11.00390625" style="20" customWidth="1"/>
    <col min="7173" max="7173" width="10.8515625" style="20" customWidth="1"/>
    <col min="7174" max="7174" width="13.421875" style="20" bestFit="1" customWidth="1"/>
    <col min="7175" max="7175" width="15.57421875" style="20" customWidth="1"/>
    <col min="7176" max="7424" width="9.140625" style="20" customWidth="1"/>
    <col min="7425" max="7425" width="14.140625" style="20" customWidth="1"/>
    <col min="7426" max="7426" width="47.140625" style="20" customWidth="1"/>
    <col min="7427" max="7427" width="80.00390625" style="20" customWidth="1"/>
    <col min="7428" max="7428" width="11.00390625" style="20" customWidth="1"/>
    <col min="7429" max="7429" width="10.8515625" style="20" customWidth="1"/>
    <col min="7430" max="7430" width="13.421875" style="20" bestFit="1" customWidth="1"/>
    <col min="7431" max="7431" width="15.57421875" style="20" customWidth="1"/>
    <col min="7432" max="7680" width="9.140625" style="20" customWidth="1"/>
    <col min="7681" max="7681" width="14.140625" style="20" customWidth="1"/>
    <col min="7682" max="7682" width="47.140625" style="20" customWidth="1"/>
    <col min="7683" max="7683" width="80.00390625" style="20" customWidth="1"/>
    <col min="7684" max="7684" width="11.00390625" style="20" customWidth="1"/>
    <col min="7685" max="7685" width="10.8515625" style="20" customWidth="1"/>
    <col min="7686" max="7686" width="13.421875" style="20" bestFit="1" customWidth="1"/>
    <col min="7687" max="7687" width="15.57421875" style="20" customWidth="1"/>
    <col min="7688" max="7936" width="9.140625" style="20" customWidth="1"/>
    <col min="7937" max="7937" width="14.140625" style="20" customWidth="1"/>
    <col min="7938" max="7938" width="47.140625" style="20" customWidth="1"/>
    <col min="7939" max="7939" width="80.00390625" style="20" customWidth="1"/>
    <col min="7940" max="7940" width="11.00390625" style="20" customWidth="1"/>
    <col min="7941" max="7941" width="10.8515625" style="20" customWidth="1"/>
    <col min="7942" max="7942" width="13.421875" style="20" bestFit="1" customWidth="1"/>
    <col min="7943" max="7943" width="15.57421875" style="20" customWidth="1"/>
    <col min="7944" max="8192" width="9.140625" style="20" customWidth="1"/>
    <col min="8193" max="8193" width="14.140625" style="20" customWidth="1"/>
    <col min="8194" max="8194" width="47.140625" style="20" customWidth="1"/>
    <col min="8195" max="8195" width="80.00390625" style="20" customWidth="1"/>
    <col min="8196" max="8196" width="11.00390625" style="20" customWidth="1"/>
    <col min="8197" max="8197" width="10.8515625" style="20" customWidth="1"/>
    <col min="8198" max="8198" width="13.421875" style="20" bestFit="1" customWidth="1"/>
    <col min="8199" max="8199" width="15.57421875" style="20" customWidth="1"/>
    <col min="8200" max="8448" width="9.140625" style="20" customWidth="1"/>
    <col min="8449" max="8449" width="14.140625" style="20" customWidth="1"/>
    <col min="8450" max="8450" width="47.140625" style="20" customWidth="1"/>
    <col min="8451" max="8451" width="80.00390625" style="20" customWidth="1"/>
    <col min="8452" max="8452" width="11.00390625" style="20" customWidth="1"/>
    <col min="8453" max="8453" width="10.8515625" style="20" customWidth="1"/>
    <col min="8454" max="8454" width="13.421875" style="20" bestFit="1" customWidth="1"/>
    <col min="8455" max="8455" width="15.57421875" style="20" customWidth="1"/>
    <col min="8456" max="8704" width="9.140625" style="20" customWidth="1"/>
    <col min="8705" max="8705" width="14.140625" style="20" customWidth="1"/>
    <col min="8706" max="8706" width="47.140625" style="20" customWidth="1"/>
    <col min="8707" max="8707" width="80.00390625" style="20" customWidth="1"/>
    <col min="8708" max="8708" width="11.00390625" style="20" customWidth="1"/>
    <col min="8709" max="8709" width="10.8515625" style="20" customWidth="1"/>
    <col min="8710" max="8710" width="13.421875" style="20" bestFit="1" customWidth="1"/>
    <col min="8711" max="8711" width="15.57421875" style="20" customWidth="1"/>
    <col min="8712" max="8960" width="9.140625" style="20" customWidth="1"/>
    <col min="8961" max="8961" width="14.140625" style="20" customWidth="1"/>
    <col min="8962" max="8962" width="47.140625" style="20" customWidth="1"/>
    <col min="8963" max="8963" width="80.00390625" style="20" customWidth="1"/>
    <col min="8964" max="8964" width="11.00390625" style="20" customWidth="1"/>
    <col min="8965" max="8965" width="10.8515625" style="20" customWidth="1"/>
    <col min="8966" max="8966" width="13.421875" style="20" bestFit="1" customWidth="1"/>
    <col min="8967" max="8967" width="15.57421875" style="20" customWidth="1"/>
    <col min="8968" max="9216" width="9.140625" style="20" customWidth="1"/>
    <col min="9217" max="9217" width="14.140625" style="20" customWidth="1"/>
    <col min="9218" max="9218" width="47.140625" style="20" customWidth="1"/>
    <col min="9219" max="9219" width="80.00390625" style="20" customWidth="1"/>
    <col min="9220" max="9220" width="11.00390625" style="20" customWidth="1"/>
    <col min="9221" max="9221" width="10.8515625" style="20" customWidth="1"/>
    <col min="9222" max="9222" width="13.421875" style="20" bestFit="1" customWidth="1"/>
    <col min="9223" max="9223" width="15.57421875" style="20" customWidth="1"/>
    <col min="9224" max="9472" width="9.140625" style="20" customWidth="1"/>
    <col min="9473" max="9473" width="14.140625" style="20" customWidth="1"/>
    <col min="9474" max="9474" width="47.140625" style="20" customWidth="1"/>
    <col min="9475" max="9475" width="80.00390625" style="20" customWidth="1"/>
    <col min="9476" max="9476" width="11.00390625" style="20" customWidth="1"/>
    <col min="9477" max="9477" width="10.8515625" style="20" customWidth="1"/>
    <col min="9478" max="9478" width="13.421875" style="20" bestFit="1" customWidth="1"/>
    <col min="9479" max="9479" width="15.57421875" style="20" customWidth="1"/>
    <col min="9480" max="9728" width="9.140625" style="20" customWidth="1"/>
    <col min="9729" max="9729" width="14.140625" style="20" customWidth="1"/>
    <col min="9730" max="9730" width="47.140625" style="20" customWidth="1"/>
    <col min="9731" max="9731" width="80.00390625" style="20" customWidth="1"/>
    <col min="9732" max="9732" width="11.00390625" style="20" customWidth="1"/>
    <col min="9733" max="9733" width="10.8515625" style="20" customWidth="1"/>
    <col min="9734" max="9734" width="13.421875" style="20" bestFit="1" customWidth="1"/>
    <col min="9735" max="9735" width="15.57421875" style="20" customWidth="1"/>
    <col min="9736" max="9984" width="9.140625" style="20" customWidth="1"/>
    <col min="9985" max="9985" width="14.140625" style="20" customWidth="1"/>
    <col min="9986" max="9986" width="47.140625" style="20" customWidth="1"/>
    <col min="9987" max="9987" width="80.00390625" style="20" customWidth="1"/>
    <col min="9988" max="9988" width="11.00390625" style="20" customWidth="1"/>
    <col min="9989" max="9989" width="10.8515625" style="20" customWidth="1"/>
    <col min="9990" max="9990" width="13.421875" style="20" bestFit="1" customWidth="1"/>
    <col min="9991" max="9991" width="15.57421875" style="20" customWidth="1"/>
    <col min="9992" max="10240" width="9.140625" style="20" customWidth="1"/>
    <col min="10241" max="10241" width="14.140625" style="20" customWidth="1"/>
    <col min="10242" max="10242" width="47.140625" style="20" customWidth="1"/>
    <col min="10243" max="10243" width="80.00390625" style="20" customWidth="1"/>
    <col min="10244" max="10244" width="11.00390625" style="20" customWidth="1"/>
    <col min="10245" max="10245" width="10.8515625" style="20" customWidth="1"/>
    <col min="10246" max="10246" width="13.421875" style="20" bestFit="1" customWidth="1"/>
    <col min="10247" max="10247" width="15.57421875" style="20" customWidth="1"/>
    <col min="10248" max="10496" width="9.140625" style="20" customWidth="1"/>
    <col min="10497" max="10497" width="14.140625" style="20" customWidth="1"/>
    <col min="10498" max="10498" width="47.140625" style="20" customWidth="1"/>
    <col min="10499" max="10499" width="80.00390625" style="20" customWidth="1"/>
    <col min="10500" max="10500" width="11.00390625" style="20" customWidth="1"/>
    <col min="10501" max="10501" width="10.8515625" style="20" customWidth="1"/>
    <col min="10502" max="10502" width="13.421875" style="20" bestFit="1" customWidth="1"/>
    <col min="10503" max="10503" width="15.57421875" style="20" customWidth="1"/>
    <col min="10504" max="10752" width="9.140625" style="20" customWidth="1"/>
    <col min="10753" max="10753" width="14.140625" style="20" customWidth="1"/>
    <col min="10754" max="10754" width="47.140625" style="20" customWidth="1"/>
    <col min="10755" max="10755" width="80.00390625" style="20" customWidth="1"/>
    <col min="10756" max="10756" width="11.00390625" style="20" customWidth="1"/>
    <col min="10757" max="10757" width="10.8515625" style="20" customWidth="1"/>
    <col min="10758" max="10758" width="13.421875" style="20" bestFit="1" customWidth="1"/>
    <col min="10759" max="10759" width="15.57421875" style="20" customWidth="1"/>
    <col min="10760" max="11008" width="9.140625" style="20" customWidth="1"/>
    <col min="11009" max="11009" width="14.140625" style="20" customWidth="1"/>
    <col min="11010" max="11010" width="47.140625" style="20" customWidth="1"/>
    <col min="11011" max="11011" width="80.00390625" style="20" customWidth="1"/>
    <col min="11012" max="11012" width="11.00390625" style="20" customWidth="1"/>
    <col min="11013" max="11013" width="10.8515625" style="20" customWidth="1"/>
    <col min="11014" max="11014" width="13.421875" style="20" bestFit="1" customWidth="1"/>
    <col min="11015" max="11015" width="15.57421875" style="20" customWidth="1"/>
    <col min="11016" max="11264" width="9.140625" style="20" customWidth="1"/>
    <col min="11265" max="11265" width="14.140625" style="20" customWidth="1"/>
    <col min="11266" max="11266" width="47.140625" style="20" customWidth="1"/>
    <col min="11267" max="11267" width="80.00390625" style="20" customWidth="1"/>
    <col min="11268" max="11268" width="11.00390625" style="20" customWidth="1"/>
    <col min="11269" max="11269" width="10.8515625" style="20" customWidth="1"/>
    <col min="11270" max="11270" width="13.421875" style="20" bestFit="1" customWidth="1"/>
    <col min="11271" max="11271" width="15.57421875" style="20" customWidth="1"/>
    <col min="11272" max="11520" width="9.140625" style="20" customWidth="1"/>
    <col min="11521" max="11521" width="14.140625" style="20" customWidth="1"/>
    <col min="11522" max="11522" width="47.140625" style="20" customWidth="1"/>
    <col min="11523" max="11523" width="80.00390625" style="20" customWidth="1"/>
    <col min="11524" max="11524" width="11.00390625" style="20" customWidth="1"/>
    <col min="11525" max="11525" width="10.8515625" style="20" customWidth="1"/>
    <col min="11526" max="11526" width="13.421875" style="20" bestFit="1" customWidth="1"/>
    <col min="11527" max="11527" width="15.57421875" style="20" customWidth="1"/>
    <col min="11528" max="11776" width="9.140625" style="20" customWidth="1"/>
    <col min="11777" max="11777" width="14.140625" style="20" customWidth="1"/>
    <col min="11778" max="11778" width="47.140625" style="20" customWidth="1"/>
    <col min="11779" max="11779" width="80.00390625" style="20" customWidth="1"/>
    <col min="11780" max="11780" width="11.00390625" style="20" customWidth="1"/>
    <col min="11781" max="11781" width="10.8515625" style="20" customWidth="1"/>
    <col min="11782" max="11782" width="13.421875" style="20" bestFit="1" customWidth="1"/>
    <col min="11783" max="11783" width="15.57421875" style="20" customWidth="1"/>
    <col min="11784" max="12032" width="9.140625" style="20" customWidth="1"/>
    <col min="12033" max="12033" width="14.140625" style="20" customWidth="1"/>
    <col min="12034" max="12034" width="47.140625" style="20" customWidth="1"/>
    <col min="12035" max="12035" width="80.00390625" style="20" customWidth="1"/>
    <col min="12036" max="12036" width="11.00390625" style="20" customWidth="1"/>
    <col min="12037" max="12037" width="10.8515625" style="20" customWidth="1"/>
    <col min="12038" max="12038" width="13.421875" style="20" bestFit="1" customWidth="1"/>
    <col min="12039" max="12039" width="15.57421875" style="20" customWidth="1"/>
    <col min="12040" max="12288" width="9.140625" style="20" customWidth="1"/>
    <col min="12289" max="12289" width="14.140625" style="20" customWidth="1"/>
    <col min="12290" max="12290" width="47.140625" style="20" customWidth="1"/>
    <col min="12291" max="12291" width="80.00390625" style="20" customWidth="1"/>
    <col min="12292" max="12292" width="11.00390625" style="20" customWidth="1"/>
    <col min="12293" max="12293" width="10.8515625" style="20" customWidth="1"/>
    <col min="12294" max="12294" width="13.421875" style="20" bestFit="1" customWidth="1"/>
    <col min="12295" max="12295" width="15.57421875" style="20" customWidth="1"/>
    <col min="12296" max="12544" width="9.140625" style="20" customWidth="1"/>
    <col min="12545" max="12545" width="14.140625" style="20" customWidth="1"/>
    <col min="12546" max="12546" width="47.140625" style="20" customWidth="1"/>
    <col min="12547" max="12547" width="80.00390625" style="20" customWidth="1"/>
    <col min="12548" max="12548" width="11.00390625" style="20" customWidth="1"/>
    <col min="12549" max="12549" width="10.8515625" style="20" customWidth="1"/>
    <col min="12550" max="12550" width="13.421875" style="20" bestFit="1" customWidth="1"/>
    <col min="12551" max="12551" width="15.57421875" style="20" customWidth="1"/>
    <col min="12552" max="12800" width="9.140625" style="20" customWidth="1"/>
    <col min="12801" max="12801" width="14.140625" style="20" customWidth="1"/>
    <col min="12802" max="12802" width="47.140625" style="20" customWidth="1"/>
    <col min="12803" max="12803" width="80.00390625" style="20" customWidth="1"/>
    <col min="12804" max="12804" width="11.00390625" style="20" customWidth="1"/>
    <col min="12805" max="12805" width="10.8515625" style="20" customWidth="1"/>
    <col min="12806" max="12806" width="13.421875" style="20" bestFit="1" customWidth="1"/>
    <col min="12807" max="12807" width="15.57421875" style="20" customWidth="1"/>
    <col min="12808" max="13056" width="9.140625" style="20" customWidth="1"/>
    <col min="13057" max="13057" width="14.140625" style="20" customWidth="1"/>
    <col min="13058" max="13058" width="47.140625" style="20" customWidth="1"/>
    <col min="13059" max="13059" width="80.00390625" style="20" customWidth="1"/>
    <col min="13060" max="13060" width="11.00390625" style="20" customWidth="1"/>
    <col min="13061" max="13061" width="10.8515625" style="20" customWidth="1"/>
    <col min="13062" max="13062" width="13.421875" style="20" bestFit="1" customWidth="1"/>
    <col min="13063" max="13063" width="15.57421875" style="20" customWidth="1"/>
    <col min="13064" max="13312" width="9.140625" style="20" customWidth="1"/>
    <col min="13313" max="13313" width="14.140625" style="20" customWidth="1"/>
    <col min="13314" max="13314" width="47.140625" style="20" customWidth="1"/>
    <col min="13315" max="13315" width="80.00390625" style="20" customWidth="1"/>
    <col min="13316" max="13316" width="11.00390625" style="20" customWidth="1"/>
    <col min="13317" max="13317" width="10.8515625" style="20" customWidth="1"/>
    <col min="13318" max="13318" width="13.421875" style="20" bestFit="1" customWidth="1"/>
    <col min="13319" max="13319" width="15.57421875" style="20" customWidth="1"/>
    <col min="13320" max="13568" width="9.140625" style="20" customWidth="1"/>
    <col min="13569" max="13569" width="14.140625" style="20" customWidth="1"/>
    <col min="13570" max="13570" width="47.140625" style="20" customWidth="1"/>
    <col min="13571" max="13571" width="80.00390625" style="20" customWidth="1"/>
    <col min="13572" max="13572" width="11.00390625" style="20" customWidth="1"/>
    <col min="13573" max="13573" width="10.8515625" style="20" customWidth="1"/>
    <col min="13574" max="13574" width="13.421875" style="20" bestFit="1" customWidth="1"/>
    <col min="13575" max="13575" width="15.57421875" style="20" customWidth="1"/>
    <col min="13576" max="13824" width="9.140625" style="20" customWidth="1"/>
    <col min="13825" max="13825" width="14.140625" style="20" customWidth="1"/>
    <col min="13826" max="13826" width="47.140625" style="20" customWidth="1"/>
    <col min="13827" max="13827" width="80.00390625" style="20" customWidth="1"/>
    <col min="13828" max="13828" width="11.00390625" style="20" customWidth="1"/>
    <col min="13829" max="13829" width="10.8515625" style="20" customWidth="1"/>
    <col min="13830" max="13830" width="13.421875" style="20" bestFit="1" customWidth="1"/>
    <col min="13831" max="13831" width="15.57421875" style="20" customWidth="1"/>
    <col min="13832" max="14080" width="9.140625" style="20" customWidth="1"/>
    <col min="14081" max="14081" width="14.140625" style="20" customWidth="1"/>
    <col min="14082" max="14082" width="47.140625" style="20" customWidth="1"/>
    <col min="14083" max="14083" width="80.00390625" style="20" customWidth="1"/>
    <col min="14084" max="14084" width="11.00390625" style="20" customWidth="1"/>
    <col min="14085" max="14085" width="10.8515625" style="20" customWidth="1"/>
    <col min="14086" max="14086" width="13.421875" style="20" bestFit="1" customWidth="1"/>
    <col min="14087" max="14087" width="15.57421875" style="20" customWidth="1"/>
    <col min="14088" max="14336" width="9.140625" style="20" customWidth="1"/>
    <col min="14337" max="14337" width="14.140625" style="20" customWidth="1"/>
    <col min="14338" max="14338" width="47.140625" style="20" customWidth="1"/>
    <col min="14339" max="14339" width="80.00390625" style="20" customWidth="1"/>
    <col min="14340" max="14340" width="11.00390625" style="20" customWidth="1"/>
    <col min="14341" max="14341" width="10.8515625" style="20" customWidth="1"/>
    <col min="14342" max="14342" width="13.421875" style="20" bestFit="1" customWidth="1"/>
    <col min="14343" max="14343" width="15.57421875" style="20" customWidth="1"/>
    <col min="14344" max="14592" width="9.140625" style="20" customWidth="1"/>
    <col min="14593" max="14593" width="14.140625" style="20" customWidth="1"/>
    <col min="14594" max="14594" width="47.140625" style="20" customWidth="1"/>
    <col min="14595" max="14595" width="80.00390625" style="20" customWidth="1"/>
    <col min="14596" max="14596" width="11.00390625" style="20" customWidth="1"/>
    <col min="14597" max="14597" width="10.8515625" style="20" customWidth="1"/>
    <col min="14598" max="14598" width="13.421875" style="20" bestFit="1" customWidth="1"/>
    <col min="14599" max="14599" width="15.57421875" style="20" customWidth="1"/>
    <col min="14600" max="14848" width="9.140625" style="20" customWidth="1"/>
    <col min="14849" max="14849" width="14.140625" style="20" customWidth="1"/>
    <col min="14850" max="14850" width="47.140625" style="20" customWidth="1"/>
    <col min="14851" max="14851" width="80.00390625" style="20" customWidth="1"/>
    <col min="14852" max="14852" width="11.00390625" style="20" customWidth="1"/>
    <col min="14853" max="14853" width="10.8515625" style="20" customWidth="1"/>
    <col min="14854" max="14854" width="13.421875" style="20" bestFit="1" customWidth="1"/>
    <col min="14855" max="14855" width="15.57421875" style="20" customWidth="1"/>
    <col min="14856" max="15104" width="9.140625" style="20" customWidth="1"/>
    <col min="15105" max="15105" width="14.140625" style="20" customWidth="1"/>
    <col min="15106" max="15106" width="47.140625" style="20" customWidth="1"/>
    <col min="15107" max="15107" width="80.00390625" style="20" customWidth="1"/>
    <col min="15108" max="15108" width="11.00390625" style="20" customWidth="1"/>
    <col min="15109" max="15109" width="10.8515625" style="20" customWidth="1"/>
    <col min="15110" max="15110" width="13.421875" style="20" bestFit="1" customWidth="1"/>
    <col min="15111" max="15111" width="15.57421875" style="20" customWidth="1"/>
    <col min="15112" max="15360" width="9.140625" style="20" customWidth="1"/>
    <col min="15361" max="15361" width="14.140625" style="20" customWidth="1"/>
    <col min="15362" max="15362" width="47.140625" style="20" customWidth="1"/>
    <col min="15363" max="15363" width="80.00390625" style="20" customWidth="1"/>
    <col min="15364" max="15364" width="11.00390625" style="20" customWidth="1"/>
    <col min="15365" max="15365" width="10.8515625" style="20" customWidth="1"/>
    <col min="15366" max="15366" width="13.421875" style="20" bestFit="1" customWidth="1"/>
    <col min="15367" max="15367" width="15.57421875" style="20" customWidth="1"/>
    <col min="15368" max="15616" width="9.140625" style="20" customWidth="1"/>
    <col min="15617" max="15617" width="14.140625" style="20" customWidth="1"/>
    <col min="15618" max="15618" width="47.140625" style="20" customWidth="1"/>
    <col min="15619" max="15619" width="80.00390625" style="20" customWidth="1"/>
    <col min="15620" max="15620" width="11.00390625" style="20" customWidth="1"/>
    <col min="15621" max="15621" width="10.8515625" style="20" customWidth="1"/>
    <col min="15622" max="15622" width="13.421875" style="20" bestFit="1" customWidth="1"/>
    <col min="15623" max="15623" width="15.57421875" style="20" customWidth="1"/>
    <col min="15624" max="15872" width="9.140625" style="20" customWidth="1"/>
    <col min="15873" max="15873" width="14.140625" style="20" customWidth="1"/>
    <col min="15874" max="15874" width="47.140625" style="20" customWidth="1"/>
    <col min="15875" max="15875" width="80.00390625" style="20" customWidth="1"/>
    <col min="15876" max="15876" width="11.00390625" style="20" customWidth="1"/>
    <col min="15877" max="15877" width="10.8515625" style="20" customWidth="1"/>
    <col min="15878" max="15878" width="13.421875" style="20" bestFit="1" customWidth="1"/>
    <col min="15879" max="15879" width="15.57421875" style="20" customWidth="1"/>
    <col min="15880" max="16128" width="9.140625" style="20" customWidth="1"/>
    <col min="16129" max="16129" width="14.140625" style="20" customWidth="1"/>
    <col min="16130" max="16130" width="47.140625" style="20" customWidth="1"/>
    <col min="16131" max="16131" width="80.00390625" style="20" customWidth="1"/>
    <col min="16132" max="16132" width="11.00390625" style="20" customWidth="1"/>
    <col min="16133" max="16133" width="10.8515625" style="20" customWidth="1"/>
    <col min="16134" max="16134" width="13.421875" style="20" bestFit="1" customWidth="1"/>
    <col min="16135" max="16135" width="15.57421875" style="20" customWidth="1"/>
    <col min="16136" max="16384" width="9.140625" style="20" customWidth="1"/>
  </cols>
  <sheetData>
    <row r="1" spans="1:7" ht="24.95" customHeight="1">
      <c r="A1" s="213"/>
      <c r="B1" s="214"/>
      <c r="C1" s="214"/>
      <c r="D1" s="214"/>
      <c r="E1" s="214"/>
      <c r="F1" s="214"/>
      <c r="G1" s="214"/>
    </row>
    <row r="2" spans="1:7" ht="24.95" customHeight="1">
      <c r="A2" s="214" t="s">
        <v>128</v>
      </c>
      <c r="B2" s="214"/>
      <c r="C2" s="214"/>
      <c r="D2" s="214"/>
      <c r="E2" s="214"/>
      <c r="F2" s="214"/>
      <c r="G2" s="214"/>
    </row>
    <row r="3" spans="1:69" s="21" customFormat="1" ht="24.95" customHeight="1">
      <c r="A3" s="1"/>
      <c r="B3" s="215" t="s">
        <v>1</v>
      </c>
      <c r="C3" s="215"/>
      <c r="D3" s="215"/>
      <c r="E3" s="215"/>
      <c r="F3" s="215"/>
      <c r="G3" s="215"/>
      <c r="H3" s="18"/>
      <c r="I3" s="18"/>
      <c r="J3" s="18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</row>
    <row r="4" spans="1:69" s="22" customFormat="1" ht="39.95" customHeight="1">
      <c r="A4" s="2"/>
      <c r="B4" s="3"/>
      <c r="C4" s="3"/>
      <c r="D4" s="4" t="s">
        <v>75</v>
      </c>
      <c r="E4" s="3" t="s">
        <v>123</v>
      </c>
      <c r="F4" s="5" t="s">
        <v>2</v>
      </c>
      <c r="G4" s="5" t="s">
        <v>3</v>
      </c>
      <c r="H4" s="18"/>
      <c r="I4" s="18"/>
      <c r="J4" s="18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</row>
    <row r="5" spans="1:69" s="23" customFormat="1" ht="24.95" customHeight="1">
      <c r="A5" s="6"/>
      <c r="B5" s="216" t="s">
        <v>4</v>
      </c>
      <c r="C5" s="216"/>
      <c r="D5" s="216"/>
      <c r="E5" s="216"/>
      <c r="F5" s="216"/>
      <c r="G5" s="216"/>
      <c r="H5" s="18"/>
      <c r="I5" s="18"/>
      <c r="J5" s="18"/>
      <c r="K5" s="19"/>
      <c r="L5" s="19"/>
      <c r="M5" s="19"/>
      <c r="N5" s="19"/>
      <c r="O5" s="19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</row>
    <row r="6" spans="1:69" s="23" customFormat="1" ht="24.95" customHeight="1">
      <c r="A6" s="6"/>
      <c r="B6" s="77" t="s">
        <v>49</v>
      </c>
      <c r="C6" s="77" t="s">
        <v>127</v>
      </c>
      <c r="D6" s="78"/>
      <c r="E6" s="79">
        <v>4608</v>
      </c>
      <c r="F6" s="80"/>
      <c r="G6" s="81">
        <f>E6*F6</f>
        <v>0</v>
      </c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</row>
    <row r="7" spans="1:69" s="23" customFormat="1" ht="24.95" customHeight="1">
      <c r="A7" s="6"/>
      <c r="B7" s="204" t="s">
        <v>5</v>
      </c>
      <c r="C7" s="204"/>
      <c r="D7" s="148"/>
      <c r="E7" s="149">
        <f>SUM(E6:E6)</f>
        <v>4608</v>
      </c>
      <c r="F7" s="133"/>
      <c r="G7" s="134">
        <f>SUM(G6:G6)</f>
        <v>0</v>
      </c>
      <c r="H7" s="18"/>
      <c r="I7" s="18"/>
      <c r="J7" s="18"/>
      <c r="K7" s="19"/>
      <c r="L7" s="19"/>
      <c r="M7" s="19"/>
      <c r="N7" s="19"/>
      <c r="O7" s="19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</row>
    <row r="8" spans="1:69" s="21" customFormat="1" ht="24.95" customHeight="1">
      <c r="A8" s="145"/>
      <c r="B8" s="217" t="s">
        <v>6</v>
      </c>
      <c r="C8" s="217" t="s">
        <v>7</v>
      </c>
      <c r="D8" s="217"/>
      <c r="E8" s="217"/>
      <c r="F8" s="217"/>
      <c r="G8" s="146"/>
      <c r="H8" s="18"/>
      <c r="I8" s="18"/>
      <c r="J8" s="18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</row>
    <row r="9" spans="1:13" s="26" customFormat="1" ht="24.95" customHeight="1">
      <c r="A9" s="147"/>
      <c r="B9" s="218" t="s">
        <v>8</v>
      </c>
      <c r="C9" s="218"/>
      <c r="D9" s="218"/>
      <c r="E9" s="218"/>
      <c r="F9" s="218"/>
      <c r="G9" s="218"/>
      <c r="H9" s="24"/>
      <c r="I9" s="24"/>
      <c r="J9" s="24"/>
      <c r="K9" s="25"/>
      <c r="L9" s="25"/>
      <c r="M9" s="25"/>
    </row>
    <row r="10" spans="1:69" s="27" customFormat="1" ht="39.95" customHeight="1">
      <c r="A10" s="7"/>
      <c r="B10" s="219" t="s">
        <v>9</v>
      </c>
      <c r="C10" s="219"/>
      <c r="D10" s="50" t="s">
        <v>10</v>
      </c>
      <c r="E10" s="8" t="s">
        <v>0</v>
      </c>
      <c r="F10" s="82" t="s">
        <v>2</v>
      </c>
      <c r="G10" s="82" t="s">
        <v>3</v>
      </c>
      <c r="H10" s="24"/>
      <c r="I10" s="24"/>
      <c r="J10" s="24"/>
      <c r="K10" s="25"/>
      <c r="L10" s="25"/>
      <c r="M10" s="25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</row>
    <row r="11" spans="1:13" ht="24.95" customHeight="1">
      <c r="A11" s="9"/>
      <c r="B11" s="220" t="s">
        <v>11</v>
      </c>
      <c r="C11" s="220"/>
      <c r="D11" s="220"/>
      <c r="E11" s="220"/>
      <c r="F11" s="220"/>
      <c r="G11" s="220"/>
      <c r="H11" s="28"/>
      <c r="I11" s="28"/>
      <c r="J11" s="28"/>
      <c r="K11" s="29"/>
      <c r="L11" s="29"/>
      <c r="M11" s="29"/>
    </row>
    <row r="12" spans="1:69" s="22" customFormat="1" ht="24.75" customHeight="1">
      <c r="A12" s="83" t="s">
        <v>12</v>
      </c>
      <c r="B12" s="211" t="s">
        <v>13</v>
      </c>
      <c r="C12" s="211"/>
      <c r="D12" s="10" t="s">
        <v>14</v>
      </c>
      <c r="E12" s="11">
        <v>576</v>
      </c>
      <c r="F12" s="84"/>
      <c r="G12" s="85">
        <f>F12*E12</f>
        <v>0</v>
      </c>
      <c r="H12" s="30"/>
      <c r="I12" s="30"/>
      <c r="J12" s="31"/>
      <c r="K12" s="32"/>
      <c r="L12" s="28"/>
      <c r="M12" s="28"/>
      <c r="N12" s="18"/>
      <c r="O12" s="18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</row>
    <row r="13" spans="1:69" s="22" customFormat="1" ht="35.1" customHeight="1">
      <c r="A13" s="10" t="s">
        <v>15</v>
      </c>
      <c r="B13" s="221" t="s">
        <v>16</v>
      </c>
      <c r="C13" s="222"/>
      <c r="D13" s="10" t="s">
        <v>14</v>
      </c>
      <c r="E13" s="13">
        <v>576</v>
      </c>
      <c r="F13" s="84"/>
      <c r="G13" s="85">
        <f>F13*E13</f>
        <v>0</v>
      </c>
      <c r="H13" s="28"/>
      <c r="I13" s="28"/>
      <c r="J13" s="28"/>
      <c r="K13" s="29"/>
      <c r="L13" s="29"/>
      <c r="M13" s="2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</row>
    <row r="14" spans="1:69" s="22" customFormat="1" ht="24.95" customHeight="1">
      <c r="A14" s="10" t="s">
        <v>17</v>
      </c>
      <c r="B14" s="223" t="s">
        <v>18</v>
      </c>
      <c r="C14" s="221"/>
      <c r="D14" s="10" t="s">
        <v>19</v>
      </c>
      <c r="E14" s="12">
        <f>SUM(E13*0.0016)</f>
        <v>0.9216000000000001</v>
      </c>
      <c r="F14" s="84"/>
      <c r="G14" s="85">
        <f>F14*E14</f>
        <v>0</v>
      </c>
      <c r="H14" s="28"/>
      <c r="I14" s="28"/>
      <c r="J14" s="28"/>
      <c r="K14" s="29"/>
      <c r="L14" s="29"/>
      <c r="M14" s="2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</row>
    <row r="15" spans="1:69" s="22" customFormat="1" ht="24.95" customHeight="1">
      <c r="A15" s="10" t="s">
        <v>20</v>
      </c>
      <c r="B15" s="221" t="s">
        <v>21</v>
      </c>
      <c r="C15" s="221"/>
      <c r="D15" s="10" t="s">
        <v>14</v>
      </c>
      <c r="E15" s="13">
        <f>SUM(E13)</f>
        <v>576</v>
      </c>
      <c r="F15" s="84"/>
      <c r="G15" s="85">
        <f>F15*E15</f>
        <v>0</v>
      </c>
      <c r="H15" s="28"/>
      <c r="I15" s="28"/>
      <c r="J15" s="28"/>
      <c r="K15" s="29"/>
      <c r="L15" s="29"/>
      <c r="M15" s="2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</row>
    <row r="16" spans="1:69" s="22" customFormat="1" ht="24.95" customHeight="1">
      <c r="A16" s="10" t="s">
        <v>22</v>
      </c>
      <c r="B16" s="224" t="s">
        <v>23</v>
      </c>
      <c r="C16" s="224"/>
      <c r="D16" s="10" t="s">
        <v>14</v>
      </c>
      <c r="E16" s="13">
        <f>SUM(E13)</f>
        <v>576</v>
      </c>
      <c r="F16" s="84"/>
      <c r="G16" s="85">
        <f>F16*E16</f>
        <v>0</v>
      </c>
      <c r="H16" s="18"/>
      <c r="I16" s="18"/>
      <c r="J16" s="18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</row>
    <row r="17" spans="1:7" ht="24.95" customHeight="1">
      <c r="A17" s="130"/>
      <c r="B17" s="204" t="s">
        <v>24</v>
      </c>
      <c r="C17" s="204"/>
      <c r="D17" s="131"/>
      <c r="E17" s="132"/>
      <c r="F17" s="133"/>
      <c r="G17" s="134">
        <f>SUM(G12:G16)</f>
        <v>0</v>
      </c>
    </row>
    <row r="18" spans="1:7" ht="24.95" customHeight="1">
      <c r="A18" s="135"/>
      <c r="B18" s="205" t="s">
        <v>25</v>
      </c>
      <c r="C18" s="205"/>
      <c r="D18" s="136"/>
      <c r="E18" s="137"/>
      <c r="F18" s="138"/>
      <c r="G18" s="139"/>
    </row>
    <row r="19" spans="1:69" s="35" customFormat="1" ht="24.95" customHeight="1">
      <c r="A19" s="86" t="s">
        <v>12</v>
      </c>
      <c r="B19" s="208" t="s">
        <v>26</v>
      </c>
      <c r="C19" s="209"/>
      <c r="D19" s="87" t="s">
        <v>27</v>
      </c>
      <c r="E19" s="15">
        <v>4608</v>
      </c>
      <c r="F19" s="88"/>
      <c r="G19" s="89">
        <f>F19*E19</f>
        <v>0</v>
      </c>
      <c r="H19" s="33"/>
      <c r="I19" s="33"/>
      <c r="J19" s="33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</row>
    <row r="20" spans="1:69" s="35" customFormat="1" ht="35.1" customHeight="1">
      <c r="A20" s="9" t="s">
        <v>28</v>
      </c>
      <c r="B20" s="210" t="s">
        <v>29</v>
      </c>
      <c r="C20" s="210"/>
      <c r="D20" s="9" t="s">
        <v>27</v>
      </c>
      <c r="E20" s="15">
        <f>SUM(E19)</f>
        <v>4608</v>
      </c>
      <c r="F20" s="88"/>
      <c r="G20" s="89">
        <f aca="true" t="shared" si="0" ref="G20:G27">F20*E20</f>
        <v>0</v>
      </c>
      <c r="H20" s="33"/>
      <c r="I20" s="33"/>
      <c r="J20" s="33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</row>
    <row r="21" spans="1:69" s="36" customFormat="1" ht="24.95" customHeight="1">
      <c r="A21" s="9" t="s">
        <v>30</v>
      </c>
      <c r="B21" s="211" t="s">
        <v>31</v>
      </c>
      <c r="C21" s="211"/>
      <c r="D21" s="14" t="s">
        <v>27</v>
      </c>
      <c r="E21" s="15">
        <f>SUM(E19)</f>
        <v>4608</v>
      </c>
      <c r="F21" s="88"/>
      <c r="G21" s="89">
        <f t="shared" si="0"/>
        <v>0</v>
      </c>
      <c r="H21" s="18"/>
      <c r="I21" s="18"/>
      <c r="J21" s="18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</row>
    <row r="22" spans="1:7" ht="24.95" customHeight="1">
      <c r="A22" s="9" t="s">
        <v>32</v>
      </c>
      <c r="B22" s="210" t="s">
        <v>33</v>
      </c>
      <c r="C22" s="210"/>
      <c r="D22" s="9" t="s">
        <v>34</v>
      </c>
      <c r="E22" s="16">
        <v>0.024</v>
      </c>
      <c r="F22" s="88"/>
      <c r="G22" s="89">
        <f t="shared" si="0"/>
        <v>0</v>
      </c>
    </row>
    <row r="23" spans="1:7" ht="24.95" customHeight="1">
      <c r="A23" s="9" t="s">
        <v>17</v>
      </c>
      <c r="B23" s="206" t="s">
        <v>35</v>
      </c>
      <c r="C23" s="207"/>
      <c r="D23" s="9" t="s">
        <v>36</v>
      </c>
      <c r="E23" s="11">
        <f>SUM(E21*0.01)</f>
        <v>46.08</v>
      </c>
      <c r="F23" s="88"/>
      <c r="G23" s="89">
        <f t="shared" si="0"/>
        <v>0</v>
      </c>
    </row>
    <row r="24" spans="1:7" ht="24.95" customHeight="1">
      <c r="A24" s="9" t="s">
        <v>37</v>
      </c>
      <c r="B24" s="202" t="s">
        <v>38</v>
      </c>
      <c r="C24" s="202"/>
      <c r="D24" s="9" t="s">
        <v>14</v>
      </c>
      <c r="E24" s="11">
        <v>576</v>
      </c>
      <c r="F24" s="88"/>
      <c r="G24" s="89">
        <f t="shared" si="0"/>
        <v>0</v>
      </c>
    </row>
    <row r="25" spans="1:7" ht="24.95" customHeight="1">
      <c r="A25" s="9" t="s">
        <v>17</v>
      </c>
      <c r="B25" s="202" t="s">
        <v>39</v>
      </c>
      <c r="C25" s="202"/>
      <c r="D25" s="9" t="s">
        <v>14</v>
      </c>
      <c r="E25" s="11">
        <v>576</v>
      </c>
      <c r="F25" s="88"/>
      <c r="G25" s="89">
        <f t="shared" si="0"/>
        <v>0</v>
      </c>
    </row>
    <row r="26" spans="1:7" ht="24.95" customHeight="1">
      <c r="A26" s="9" t="s">
        <v>37</v>
      </c>
      <c r="B26" s="202" t="s">
        <v>40</v>
      </c>
      <c r="C26" s="202"/>
      <c r="D26" s="9" t="s">
        <v>14</v>
      </c>
      <c r="E26" s="11">
        <v>576</v>
      </c>
      <c r="F26" s="88"/>
      <c r="G26" s="89">
        <f t="shared" si="0"/>
        <v>0</v>
      </c>
    </row>
    <row r="27" spans="1:7" ht="24.95" customHeight="1">
      <c r="A27" s="9" t="s">
        <v>17</v>
      </c>
      <c r="B27" s="202" t="s">
        <v>41</v>
      </c>
      <c r="C27" s="202"/>
      <c r="D27" s="9" t="s">
        <v>34</v>
      </c>
      <c r="E27" s="17">
        <f>SUM(E26*0.1)</f>
        <v>57.6</v>
      </c>
      <c r="F27" s="88"/>
      <c r="G27" s="89">
        <f t="shared" si="0"/>
        <v>0</v>
      </c>
    </row>
    <row r="28" spans="1:7" ht="24.95" customHeight="1">
      <c r="A28" s="130"/>
      <c r="B28" s="203" t="s">
        <v>42</v>
      </c>
      <c r="C28" s="203"/>
      <c r="D28" s="131" t="s">
        <v>27</v>
      </c>
      <c r="E28" s="132"/>
      <c r="F28" s="133"/>
      <c r="G28" s="134">
        <f>SUM(G19:G27)</f>
        <v>0</v>
      </c>
    </row>
    <row r="29" spans="1:69" s="23" customFormat="1" ht="24.95" customHeight="1">
      <c r="A29" s="140"/>
      <c r="B29" s="201" t="s">
        <v>43</v>
      </c>
      <c r="C29" s="201"/>
      <c r="D29" s="141"/>
      <c r="E29" s="142"/>
      <c r="F29" s="143"/>
      <c r="G29" s="144">
        <f>SUM(G28+G17)</f>
        <v>0</v>
      </c>
      <c r="H29" s="18"/>
      <c r="I29" s="18"/>
      <c r="J29" s="18"/>
      <c r="K29" s="19"/>
      <c r="L29" s="19"/>
      <c r="M29" s="19"/>
      <c r="N29" s="19"/>
      <c r="O29" s="19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</row>
    <row r="30" spans="1:69" s="23" customFormat="1" ht="24.95" customHeight="1">
      <c r="A30" s="193"/>
      <c r="B30" s="193"/>
      <c r="C30" s="193"/>
      <c r="D30" s="193"/>
      <c r="E30" s="193"/>
      <c r="F30" s="193"/>
      <c r="G30" s="193"/>
      <c r="H30" s="18"/>
      <c r="I30" s="18"/>
      <c r="J30" s="18"/>
      <c r="K30" s="19"/>
      <c r="L30" s="19"/>
      <c r="M30" s="19"/>
      <c r="N30" s="19"/>
      <c r="O30" s="19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</row>
    <row r="31" spans="1:69" s="23" customFormat="1" ht="24.95" customHeight="1">
      <c r="A31" s="194" t="s">
        <v>44</v>
      </c>
      <c r="B31" s="194"/>
      <c r="C31" s="194"/>
      <c r="D31" s="100" t="s">
        <v>45</v>
      </c>
      <c r="E31" s="100"/>
      <c r="F31" s="100"/>
      <c r="G31" s="101">
        <v>0</v>
      </c>
      <c r="H31" s="18"/>
      <c r="I31" s="18"/>
      <c r="J31" s="18"/>
      <c r="K31" s="19"/>
      <c r="L31" s="19"/>
      <c r="M31" s="19"/>
      <c r="N31" s="19"/>
      <c r="O31" s="19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</row>
    <row r="32" spans="1:69" s="23" customFormat="1" ht="24.95" customHeight="1">
      <c r="A32" s="195" t="s">
        <v>43</v>
      </c>
      <c r="B32" s="195"/>
      <c r="C32" s="195"/>
      <c r="D32" s="90" t="s">
        <v>45</v>
      </c>
      <c r="E32" s="90"/>
      <c r="F32" s="90"/>
      <c r="G32" s="91">
        <f>SUM(G29)</f>
        <v>0</v>
      </c>
      <c r="H32" s="18"/>
      <c r="I32" s="18"/>
      <c r="J32" s="18"/>
      <c r="K32" s="19"/>
      <c r="L32" s="19"/>
      <c r="M32" s="19"/>
      <c r="N32" s="19"/>
      <c r="O32" s="19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</row>
    <row r="33" spans="1:69" s="23" customFormat="1" ht="24.95" customHeight="1">
      <c r="A33" s="197"/>
      <c r="B33" s="197"/>
      <c r="C33" s="197"/>
      <c r="D33" s="48"/>
      <c r="E33" s="48"/>
      <c r="F33" s="48"/>
      <c r="G33" s="49"/>
      <c r="H33" s="18"/>
      <c r="I33" s="18"/>
      <c r="J33" s="18"/>
      <c r="K33" s="19"/>
      <c r="L33" s="19"/>
      <c r="M33" s="19"/>
      <c r="N33" s="19"/>
      <c r="O33" s="19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</row>
    <row r="34" spans="1:69" s="23" customFormat="1" ht="15">
      <c r="A34" s="199"/>
      <c r="B34" s="199"/>
      <c r="C34" s="199"/>
      <c r="D34" s="126"/>
      <c r="E34" s="126"/>
      <c r="F34" s="127"/>
      <c r="G34" s="128"/>
      <c r="H34" s="18"/>
      <c r="I34" s="18"/>
      <c r="J34" s="18"/>
      <c r="K34" s="19"/>
      <c r="L34" s="19"/>
      <c r="M34" s="19"/>
      <c r="N34" s="19"/>
      <c r="O34" s="19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</row>
    <row r="35" spans="1:69" s="23" customFormat="1" ht="15">
      <c r="A35" s="198"/>
      <c r="B35" s="198"/>
      <c r="C35" s="198"/>
      <c r="D35" s="126"/>
      <c r="E35" s="126"/>
      <c r="F35" s="127"/>
      <c r="G35" s="128"/>
      <c r="H35" s="18"/>
      <c r="I35" s="18"/>
      <c r="J35" s="18"/>
      <c r="K35" s="19"/>
      <c r="L35" s="19"/>
      <c r="M35" s="19"/>
      <c r="N35" s="19"/>
      <c r="O35" s="19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</row>
    <row r="36" spans="1:69" s="23" customFormat="1" ht="15">
      <c r="A36" s="199"/>
      <c r="B36" s="199"/>
      <c r="C36" s="199"/>
      <c r="D36" s="126"/>
      <c r="E36" s="126"/>
      <c r="F36" s="127"/>
      <c r="G36" s="128"/>
      <c r="H36" s="18"/>
      <c r="I36" s="18"/>
      <c r="J36" s="18"/>
      <c r="K36" s="19"/>
      <c r="L36" s="19"/>
      <c r="M36" s="19"/>
      <c r="N36" s="19"/>
      <c r="O36" s="19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</row>
    <row r="37" spans="1:69" s="23" customFormat="1" ht="15">
      <c r="A37" s="200"/>
      <c r="B37" s="200"/>
      <c r="C37" s="200"/>
      <c r="D37" s="126"/>
      <c r="E37" s="126"/>
      <c r="F37" s="127"/>
      <c r="G37" s="128"/>
      <c r="H37" s="18"/>
      <c r="I37" s="18"/>
      <c r="J37" s="18"/>
      <c r="K37" s="19"/>
      <c r="L37" s="19"/>
      <c r="M37" s="19"/>
      <c r="N37" s="19"/>
      <c r="O37" s="19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</row>
    <row r="38" spans="1:69" s="23" customFormat="1" ht="24.95" customHeight="1">
      <c r="A38" s="196" t="s">
        <v>46</v>
      </c>
      <c r="B38" s="196"/>
      <c r="C38" s="196"/>
      <c r="D38" s="150" t="s">
        <v>45</v>
      </c>
      <c r="E38" s="151"/>
      <c r="F38" s="151"/>
      <c r="G38" s="152">
        <f>G33+G32+G31</f>
        <v>0</v>
      </c>
      <c r="H38" s="18"/>
      <c r="I38" s="18"/>
      <c r="J38" s="18"/>
      <c r="K38" s="19"/>
      <c r="L38" s="19"/>
      <c r="M38" s="19"/>
      <c r="N38" s="19"/>
      <c r="O38" s="19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</row>
    <row r="39" spans="1:69" s="23" customFormat="1" ht="24.95" customHeight="1">
      <c r="A39" s="196" t="s">
        <v>47</v>
      </c>
      <c r="B39" s="196"/>
      <c r="C39" s="196"/>
      <c r="D39" s="150" t="s">
        <v>45</v>
      </c>
      <c r="E39" s="151"/>
      <c r="F39" s="151"/>
      <c r="G39" s="152">
        <f>G38*0.21</f>
        <v>0</v>
      </c>
      <c r="H39" s="18"/>
      <c r="I39" s="18"/>
      <c r="J39" s="18"/>
      <c r="K39" s="19"/>
      <c r="L39" s="19"/>
      <c r="M39" s="19"/>
      <c r="N39" s="19"/>
      <c r="O39" s="19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</row>
    <row r="40" spans="1:69" s="23" customFormat="1" ht="24.95" customHeight="1">
      <c r="A40" s="225" t="s">
        <v>48</v>
      </c>
      <c r="B40" s="225"/>
      <c r="C40" s="226"/>
      <c r="D40" s="124" t="s">
        <v>45</v>
      </c>
      <c r="E40" s="124"/>
      <c r="F40" s="124"/>
      <c r="G40" s="125">
        <f>SUM(G38:G39)</f>
        <v>0</v>
      </c>
      <c r="H40" s="18"/>
      <c r="I40" s="18"/>
      <c r="J40" s="18"/>
      <c r="K40" s="19"/>
      <c r="L40" s="19"/>
      <c r="M40" s="19"/>
      <c r="N40" s="19"/>
      <c r="O40" s="19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</row>
    <row r="41" spans="1:69" s="23" customFormat="1" ht="24.95" customHeight="1">
      <c r="A41" s="51"/>
      <c r="B41" s="52"/>
      <c r="C41" s="18"/>
      <c r="D41" s="37"/>
      <c r="E41" s="38"/>
      <c r="F41" s="39"/>
      <c r="G41" s="39"/>
      <c r="H41" s="18"/>
      <c r="I41" s="18"/>
      <c r="J41" s="18"/>
      <c r="K41" s="19"/>
      <c r="L41" s="19"/>
      <c r="M41" s="19"/>
      <c r="N41" s="19"/>
      <c r="O41" s="19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</row>
    <row r="42" spans="1:69" s="23" customFormat="1" ht="24.95" customHeight="1">
      <c r="A42" s="212"/>
      <c r="B42" s="212"/>
      <c r="D42" s="40"/>
      <c r="E42" s="41"/>
      <c r="F42" s="42"/>
      <c r="G42" s="43"/>
      <c r="H42" s="18"/>
      <c r="I42" s="18"/>
      <c r="J42" s="18"/>
      <c r="K42" s="19"/>
      <c r="L42" s="19"/>
      <c r="M42" s="19"/>
      <c r="N42" s="19"/>
      <c r="O42" s="19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</row>
    <row r="43" spans="1:69" s="23" customFormat="1" ht="24.95" customHeight="1">
      <c r="A43" s="212"/>
      <c r="B43" s="212"/>
      <c r="D43" s="45"/>
      <c r="E43" s="44"/>
      <c r="F43" s="46"/>
      <c r="G43" s="47"/>
      <c r="H43" s="18"/>
      <c r="I43" s="18"/>
      <c r="J43" s="18"/>
      <c r="K43" s="19"/>
      <c r="L43" s="19"/>
      <c r="M43" s="19"/>
      <c r="N43" s="19"/>
      <c r="O43" s="19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</row>
    <row r="44" spans="1:2" ht="15">
      <c r="A44" s="212"/>
      <c r="B44" s="212"/>
    </row>
    <row r="45" spans="1:2" ht="15">
      <c r="A45" s="212"/>
      <c r="B45" s="212"/>
    </row>
    <row r="46" spans="1:2" ht="15">
      <c r="A46" s="212"/>
      <c r="B46" s="212"/>
    </row>
    <row r="47" spans="1:2" ht="15">
      <c r="A47" s="53"/>
      <c r="B47" s="54"/>
    </row>
  </sheetData>
  <sheetProtection selectLockedCells="1" selectUnlockedCells="1"/>
  <mergeCells count="43">
    <mergeCell ref="A42:B42"/>
    <mergeCell ref="A43:B43"/>
    <mergeCell ref="A44:B44"/>
    <mergeCell ref="A40:C40"/>
    <mergeCell ref="A45:B45"/>
    <mergeCell ref="A46:B46"/>
    <mergeCell ref="B12:C12"/>
    <mergeCell ref="A1:G1"/>
    <mergeCell ref="A2:G2"/>
    <mergeCell ref="B3:G3"/>
    <mergeCell ref="B5:G5"/>
    <mergeCell ref="B7:C7"/>
    <mergeCell ref="B8:F8"/>
    <mergeCell ref="B9:G9"/>
    <mergeCell ref="B10:C10"/>
    <mergeCell ref="B11:G11"/>
    <mergeCell ref="B24:C24"/>
    <mergeCell ref="B13:C13"/>
    <mergeCell ref="B14:C14"/>
    <mergeCell ref="B15:C15"/>
    <mergeCell ref="B16:C16"/>
    <mergeCell ref="B17:C17"/>
    <mergeCell ref="B18:C18"/>
    <mergeCell ref="B23:C23"/>
    <mergeCell ref="B19:C19"/>
    <mergeCell ref="B20:C20"/>
    <mergeCell ref="B21:C21"/>
    <mergeCell ref="B22:C22"/>
    <mergeCell ref="B29:C29"/>
    <mergeCell ref="B25:C25"/>
    <mergeCell ref="B26:C26"/>
    <mergeCell ref="B27:C27"/>
    <mergeCell ref="B28:C28"/>
    <mergeCell ref="A30:G30"/>
    <mergeCell ref="A31:C31"/>
    <mergeCell ref="A32:C32"/>
    <mergeCell ref="A38:C38"/>
    <mergeCell ref="A39:C39"/>
    <mergeCell ref="A33:C33"/>
    <mergeCell ref="A35:C35"/>
    <mergeCell ref="A34:C34"/>
    <mergeCell ref="A36:C36"/>
    <mergeCell ref="A37:C37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workbookViewId="0" topLeftCell="A4">
      <selection activeCell="E4" sqref="E4:F27"/>
    </sheetView>
  </sheetViews>
  <sheetFormatPr defaultColWidth="9.140625" defaultRowHeight="15"/>
  <cols>
    <col min="1" max="1" width="23.7109375" style="0" customWidth="1"/>
    <col min="2" max="2" width="57.8515625" style="0" customWidth="1"/>
    <col min="3" max="3" width="10.7109375" style="0" customWidth="1"/>
    <col min="4" max="4" width="14.57421875" style="191" customWidth="1"/>
    <col min="5" max="5" width="12.00390625" style="76" bestFit="1" customWidth="1"/>
    <col min="6" max="6" width="18.8515625" style="76" customWidth="1"/>
  </cols>
  <sheetData>
    <row r="1" spans="1:6" ht="15.75" thickBot="1">
      <c r="A1" s="233"/>
      <c r="B1" s="233"/>
      <c r="C1" s="233"/>
      <c r="D1" s="233"/>
      <c r="E1" s="233"/>
      <c r="F1" s="233"/>
    </row>
    <row r="2" spans="1:7" ht="17.25" thickBot="1">
      <c r="A2" s="236" t="s">
        <v>74</v>
      </c>
      <c r="B2" s="237"/>
      <c r="C2" s="237"/>
      <c r="D2" s="237"/>
      <c r="E2" s="237"/>
      <c r="F2" s="238"/>
      <c r="G2" s="73"/>
    </row>
    <row r="3" spans="1:6" ht="26.25">
      <c r="A3" s="239" t="s">
        <v>83</v>
      </c>
      <c r="B3" s="240"/>
      <c r="C3" s="92" t="s">
        <v>75</v>
      </c>
      <c r="D3" s="192" t="s">
        <v>124</v>
      </c>
      <c r="E3" s="93" t="s">
        <v>2</v>
      </c>
      <c r="F3" s="102" t="s">
        <v>3</v>
      </c>
    </row>
    <row r="4" spans="1:6" ht="15">
      <c r="A4" s="69" t="s">
        <v>50</v>
      </c>
      <c r="B4" s="55" t="s">
        <v>84</v>
      </c>
      <c r="C4" s="56" t="s">
        <v>14</v>
      </c>
      <c r="D4" s="182">
        <v>500</v>
      </c>
      <c r="E4" s="67"/>
      <c r="F4" s="62"/>
    </row>
    <row r="5" spans="1:6" ht="15">
      <c r="A5" s="69" t="s">
        <v>51</v>
      </c>
      <c r="B5" s="55" t="s">
        <v>52</v>
      </c>
      <c r="C5" s="56" t="s">
        <v>14</v>
      </c>
      <c r="D5" s="182">
        <v>500</v>
      </c>
      <c r="E5" s="67"/>
      <c r="F5" s="62"/>
    </row>
    <row r="6" spans="1:6" ht="15">
      <c r="A6" s="69" t="s">
        <v>53</v>
      </c>
      <c r="B6" s="58" t="s">
        <v>54</v>
      </c>
      <c r="C6" s="56" t="s">
        <v>14</v>
      </c>
      <c r="D6" s="182">
        <v>500</v>
      </c>
      <c r="E6" s="67"/>
      <c r="F6" s="62"/>
    </row>
    <row r="7" spans="1:6" ht="15">
      <c r="A7" s="69" t="s">
        <v>55</v>
      </c>
      <c r="B7" s="55" t="s">
        <v>56</v>
      </c>
      <c r="C7" s="56" t="s">
        <v>14</v>
      </c>
      <c r="D7" s="182">
        <v>500</v>
      </c>
      <c r="E7" s="67"/>
      <c r="F7" s="62"/>
    </row>
    <row r="8" spans="1:6" ht="15">
      <c r="A8" s="69" t="s">
        <v>57</v>
      </c>
      <c r="B8" s="55" t="s">
        <v>58</v>
      </c>
      <c r="C8" s="56" t="s">
        <v>14</v>
      </c>
      <c r="D8" s="182">
        <v>500</v>
      </c>
      <c r="E8" s="67"/>
      <c r="F8" s="62"/>
    </row>
    <row r="9" spans="1:6" ht="15">
      <c r="A9" s="69" t="s">
        <v>59</v>
      </c>
      <c r="B9" s="55" t="s">
        <v>60</v>
      </c>
      <c r="C9" s="56" t="s">
        <v>14</v>
      </c>
      <c r="D9" s="182">
        <v>500</v>
      </c>
      <c r="E9" s="67"/>
      <c r="F9" s="62"/>
    </row>
    <row r="10" spans="1:6" ht="26.25">
      <c r="A10" s="69" t="s">
        <v>61</v>
      </c>
      <c r="B10" s="55" t="s">
        <v>77</v>
      </c>
      <c r="C10" s="56" t="s">
        <v>27</v>
      </c>
      <c r="D10" s="182">
        <v>1500</v>
      </c>
      <c r="E10" s="67"/>
      <c r="F10" s="62"/>
    </row>
    <row r="11" spans="1:6" ht="15">
      <c r="A11" s="70" t="s">
        <v>62</v>
      </c>
      <c r="B11" s="59" t="s">
        <v>76</v>
      </c>
      <c r="C11" s="57" t="s">
        <v>27</v>
      </c>
      <c r="D11" s="183">
        <v>500</v>
      </c>
      <c r="E11" s="74"/>
      <c r="F11" s="62"/>
    </row>
    <row r="12" spans="1:6" ht="15">
      <c r="A12" s="71" t="s">
        <v>32</v>
      </c>
      <c r="B12" s="61" t="s">
        <v>81</v>
      </c>
      <c r="C12" s="60" t="s">
        <v>27</v>
      </c>
      <c r="D12" s="184">
        <v>500</v>
      </c>
      <c r="E12" s="74"/>
      <c r="F12" s="62"/>
    </row>
    <row r="13" spans="1:6" ht="15">
      <c r="A13" s="71" t="s">
        <v>63</v>
      </c>
      <c r="B13" s="61" t="s">
        <v>82</v>
      </c>
      <c r="C13" s="60" t="s">
        <v>34</v>
      </c>
      <c r="D13" s="184">
        <v>0.02</v>
      </c>
      <c r="E13" s="74"/>
      <c r="F13" s="62"/>
    </row>
    <row r="14" spans="1:6" ht="15">
      <c r="A14" s="71" t="s">
        <v>64</v>
      </c>
      <c r="B14" s="61" t="s">
        <v>85</v>
      </c>
      <c r="C14" s="60" t="s">
        <v>27</v>
      </c>
      <c r="D14" s="184">
        <v>1500</v>
      </c>
      <c r="E14" s="74"/>
      <c r="F14" s="62"/>
    </row>
    <row r="15" spans="1:6" ht="15">
      <c r="A15" s="71" t="s">
        <v>65</v>
      </c>
      <c r="B15" s="61" t="s">
        <v>86</v>
      </c>
      <c r="C15" s="60" t="s">
        <v>14</v>
      </c>
      <c r="D15" s="184">
        <v>500</v>
      </c>
      <c r="E15" s="74"/>
      <c r="F15" s="62"/>
    </row>
    <row r="16" spans="1:6" ht="15">
      <c r="A16" s="71" t="s">
        <v>66</v>
      </c>
      <c r="B16" s="61" t="s">
        <v>87</v>
      </c>
      <c r="C16" s="60" t="s">
        <v>67</v>
      </c>
      <c r="D16" s="184">
        <v>10</v>
      </c>
      <c r="E16" s="74"/>
      <c r="F16" s="62"/>
    </row>
    <row r="17" spans="1:6" ht="15">
      <c r="A17" s="71" t="s">
        <v>68</v>
      </c>
      <c r="B17" s="61" t="s">
        <v>88</v>
      </c>
      <c r="C17" s="60" t="s">
        <v>67</v>
      </c>
      <c r="D17" s="184">
        <v>10</v>
      </c>
      <c r="E17" s="74"/>
      <c r="F17" s="62"/>
    </row>
    <row r="18" spans="1:6" ht="15">
      <c r="A18" s="69" t="s">
        <v>69</v>
      </c>
      <c r="B18" s="55" t="s">
        <v>89</v>
      </c>
      <c r="C18" s="56" t="s">
        <v>67</v>
      </c>
      <c r="D18" s="182">
        <v>100</v>
      </c>
      <c r="E18" s="67"/>
      <c r="F18" s="65"/>
    </row>
    <row r="19" spans="1:6" ht="15">
      <c r="A19" s="69"/>
      <c r="B19" s="55" t="s">
        <v>90</v>
      </c>
      <c r="C19" s="56" t="s">
        <v>14</v>
      </c>
      <c r="D19" s="182">
        <v>500</v>
      </c>
      <c r="E19" s="67"/>
      <c r="F19" s="65"/>
    </row>
    <row r="20" spans="1:6" ht="15">
      <c r="A20" s="234" t="s">
        <v>80</v>
      </c>
      <c r="B20" s="235"/>
      <c r="C20" s="56"/>
      <c r="D20" s="182"/>
      <c r="E20" s="67"/>
      <c r="F20" s="68"/>
    </row>
    <row r="21" spans="1:6" ht="15">
      <c r="A21" s="241" t="s">
        <v>70</v>
      </c>
      <c r="B21" s="242"/>
      <c r="C21" s="94"/>
      <c r="D21" s="185"/>
      <c r="E21" s="95"/>
      <c r="F21" s="96"/>
    </row>
    <row r="22" spans="1:6" ht="15">
      <c r="A22" s="72"/>
      <c r="B22" s="64" t="s">
        <v>71</v>
      </c>
      <c r="C22" s="56" t="s">
        <v>36</v>
      </c>
      <c r="D22" s="182">
        <v>32</v>
      </c>
      <c r="E22" s="67"/>
      <c r="F22" s="65"/>
    </row>
    <row r="23" spans="1:6" ht="15">
      <c r="A23" s="72"/>
      <c r="B23" s="64" t="s">
        <v>91</v>
      </c>
      <c r="C23" s="56" t="s">
        <v>36</v>
      </c>
      <c r="D23" s="182">
        <v>32</v>
      </c>
      <c r="E23" s="67"/>
      <c r="F23" s="65"/>
    </row>
    <row r="24" spans="1:6" ht="15">
      <c r="A24" s="72"/>
      <c r="B24" s="64" t="s">
        <v>92</v>
      </c>
      <c r="C24" s="56" t="s">
        <v>67</v>
      </c>
      <c r="D24" s="182">
        <v>6.2</v>
      </c>
      <c r="E24" s="67"/>
      <c r="F24" s="65"/>
    </row>
    <row r="25" spans="1:6" ht="15">
      <c r="A25" s="72"/>
      <c r="B25" s="64" t="s">
        <v>93</v>
      </c>
      <c r="C25" s="63" t="s">
        <v>67</v>
      </c>
      <c r="D25" s="186">
        <v>2.5</v>
      </c>
      <c r="E25" s="75"/>
      <c r="F25" s="66"/>
    </row>
    <row r="26" spans="1:6" ht="26.25">
      <c r="A26" s="72"/>
      <c r="B26" s="64" t="s">
        <v>78</v>
      </c>
      <c r="C26" s="63" t="s">
        <v>27</v>
      </c>
      <c r="D26" s="186">
        <v>500</v>
      </c>
      <c r="E26" s="75"/>
      <c r="F26" s="66"/>
    </row>
    <row r="27" spans="1:6" ht="15">
      <c r="A27" s="234" t="s">
        <v>80</v>
      </c>
      <c r="B27" s="235"/>
      <c r="C27" s="63"/>
      <c r="D27" s="186"/>
      <c r="E27" s="75"/>
      <c r="F27" s="107"/>
    </row>
    <row r="28" spans="1:6" ht="15">
      <c r="A28" s="227"/>
      <c r="B28" s="228"/>
      <c r="C28" s="103"/>
      <c r="D28" s="104"/>
      <c r="E28" s="105"/>
      <c r="F28" s="106"/>
    </row>
    <row r="29" spans="1:6" ht="15">
      <c r="A29" s="231"/>
      <c r="B29" s="232"/>
      <c r="C29" s="56"/>
      <c r="D29" s="182"/>
      <c r="E29" s="67"/>
      <c r="F29" s="65"/>
    </row>
    <row r="30" spans="1:6" ht="15">
      <c r="A30" s="231"/>
      <c r="B30" s="232"/>
      <c r="C30" s="56"/>
      <c r="D30" s="182"/>
      <c r="E30" s="67"/>
      <c r="F30" s="65"/>
    </row>
    <row r="31" spans="1:6" ht="15">
      <c r="A31" s="231"/>
      <c r="B31" s="232"/>
      <c r="C31" s="56"/>
      <c r="D31" s="182"/>
      <c r="E31" s="67"/>
      <c r="F31" s="65"/>
    </row>
    <row r="32" spans="1:6" ht="15">
      <c r="A32" s="231"/>
      <c r="B32" s="232"/>
      <c r="C32" s="97"/>
      <c r="D32" s="187"/>
      <c r="E32" s="98"/>
      <c r="F32" s="108"/>
    </row>
    <row r="33" spans="1:6" ht="15">
      <c r="A33" s="229"/>
      <c r="B33" s="230"/>
      <c r="C33" s="56"/>
      <c r="D33" s="182"/>
      <c r="E33" s="67"/>
      <c r="F33" s="99"/>
    </row>
    <row r="34" spans="1:6" ht="26.25" customHeight="1">
      <c r="A34" s="109" t="s">
        <v>79</v>
      </c>
      <c r="B34" s="110"/>
      <c r="C34" s="111"/>
      <c r="D34" s="188"/>
      <c r="E34" s="112"/>
      <c r="F34" s="113">
        <f>F20+F27+F33</f>
        <v>0</v>
      </c>
    </row>
    <row r="35" spans="1:6" ht="15">
      <c r="A35" s="114" t="s">
        <v>72</v>
      </c>
      <c r="B35" s="115"/>
      <c r="C35" s="116"/>
      <c r="D35" s="189"/>
      <c r="E35" s="117"/>
      <c r="F35" s="118">
        <f>F34*0.21</f>
        <v>0</v>
      </c>
    </row>
    <row r="36" spans="1:6" ht="15.75" thickBot="1">
      <c r="A36" s="119" t="s">
        <v>73</v>
      </c>
      <c r="B36" s="120"/>
      <c r="C36" s="121"/>
      <c r="D36" s="190"/>
      <c r="E36" s="122"/>
      <c r="F36" s="123">
        <f>F34+F35</f>
        <v>0</v>
      </c>
    </row>
  </sheetData>
  <mergeCells count="12">
    <mergeCell ref="A1:F1"/>
    <mergeCell ref="A20:B20"/>
    <mergeCell ref="A2:F2"/>
    <mergeCell ref="A27:B27"/>
    <mergeCell ref="A3:B3"/>
    <mergeCell ref="A21:B21"/>
    <mergeCell ref="A28:B28"/>
    <mergeCell ref="A33:B33"/>
    <mergeCell ref="A32:B32"/>
    <mergeCell ref="A31:B31"/>
    <mergeCell ref="A30:B30"/>
    <mergeCell ref="A29:B29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 topLeftCell="A1">
      <selection activeCell="D12" sqref="D12"/>
    </sheetView>
  </sheetViews>
  <sheetFormatPr defaultColWidth="9.140625" defaultRowHeight="15"/>
  <cols>
    <col min="1" max="1" width="10.28125" style="0" customWidth="1"/>
    <col min="2" max="2" width="4.8515625" style="0" customWidth="1"/>
    <col min="3" max="3" width="10.00390625" style="0" bestFit="1" customWidth="1"/>
    <col min="4" max="4" width="45.8515625" style="0" customWidth="1"/>
    <col min="5" max="5" width="11.8515625" style="0" customWidth="1"/>
    <col min="6" max="6" width="13.28125" style="0" bestFit="1" customWidth="1"/>
    <col min="7" max="7" width="9.140625" style="0" bestFit="1" customWidth="1"/>
    <col min="8" max="8" width="13.140625" style="76" bestFit="1" customWidth="1"/>
  </cols>
  <sheetData>
    <row r="1" spans="1:8" ht="15">
      <c r="A1" s="245" t="s">
        <v>94</v>
      </c>
      <c r="B1" s="245"/>
      <c r="C1" s="245"/>
      <c r="D1" s="245"/>
      <c r="E1" s="245"/>
      <c r="F1" s="245"/>
      <c r="G1" s="245"/>
      <c r="H1" s="245"/>
    </row>
    <row r="2" spans="1:8" ht="25.5">
      <c r="A2" s="249" t="s">
        <v>83</v>
      </c>
      <c r="B2" s="250"/>
      <c r="C2" s="250"/>
      <c r="D2" s="250"/>
      <c r="E2" s="153" t="s">
        <v>75</v>
      </c>
      <c r="F2" s="154" t="s">
        <v>125</v>
      </c>
      <c r="G2" s="155" t="s">
        <v>2</v>
      </c>
      <c r="H2" s="155" t="s">
        <v>3</v>
      </c>
    </row>
    <row r="3" spans="1:8" ht="25.5">
      <c r="A3" s="166">
        <v>113</v>
      </c>
      <c r="B3" s="167" t="s">
        <v>95</v>
      </c>
      <c r="C3" s="168" t="s">
        <v>96</v>
      </c>
      <c r="D3" s="169" t="s">
        <v>97</v>
      </c>
      <c r="E3" s="168" t="s">
        <v>14</v>
      </c>
      <c r="F3" s="170">
        <v>1770</v>
      </c>
      <c r="G3" s="171"/>
      <c r="H3" s="178"/>
    </row>
    <row r="4" spans="1:8" ht="25.5">
      <c r="A4" s="166">
        <v>114</v>
      </c>
      <c r="B4" s="167" t="s">
        <v>95</v>
      </c>
      <c r="C4" s="168" t="s">
        <v>98</v>
      </c>
      <c r="D4" s="169" t="s">
        <v>99</v>
      </c>
      <c r="E4" s="168" t="s">
        <v>14</v>
      </c>
      <c r="F4" s="170">
        <v>1770</v>
      </c>
      <c r="G4" s="171"/>
      <c r="H4" s="178"/>
    </row>
    <row r="5" spans="1:8" ht="15">
      <c r="A5" s="166">
        <v>115</v>
      </c>
      <c r="B5" s="167" t="s">
        <v>95</v>
      </c>
      <c r="C5" s="168" t="s">
        <v>100</v>
      </c>
      <c r="D5" s="169" t="s">
        <v>101</v>
      </c>
      <c r="E5" s="168" t="s">
        <v>34</v>
      </c>
      <c r="F5" s="170">
        <v>2.53</v>
      </c>
      <c r="G5" s="171"/>
      <c r="H5" s="178"/>
    </row>
    <row r="6" spans="1:8" ht="25.5">
      <c r="A6" s="173">
        <v>116</v>
      </c>
      <c r="B6" s="167" t="s">
        <v>95</v>
      </c>
      <c r="C6" s="168" t="s">
        <v>102</v>
      </c>
      <c r="D6" s="169" t="s">
        <v>103</v>
      </c>
      <c r="E6" s="168" t="s">
        <v>14</v>
      </c>
      <c r="F6" s="170">
        <v>1770</v>
      </c>
      <c r="G6" s="171"/>
      <c r="H6" s="178"/>
    </row>
    <row r="7" spans="1:8" ht="15">
      <c r="A7" s="166">
        <v>117</v>
      </c>
      <c r="B7" s="167" t="s">
        <v>95</v>
      </c>
      <c r="C7" s="168" t="s">
        <v>104</v>
      </c>
      <c r="D7" s="169" t="s">
        <v>105</v>
      </c>
      <c r="E7" s="168" t="s">
        <v>14</v>
      </c>
      <c r="F7" s="170">
        <v>1770</v>
      </c>
      <c r="G7" s="171"/>
      <c r="H7" s="178"/>
    </row>
    <row r="8" spans="1:8" ht="15">
      <c r="A8" s="166">
        <v>118</v>
      </c>
      <c r="B8" s="167" t="s">
        <v>95</v>
      </c>
      <c r="C8" s="168" t="s">
        <v>106</v>
      </c>
      <c r="D8" s="169" t="s">
        <v>107</v>
      </c>
      <c r="E8" s="168" t="s">
        <v>14</v>
      </c>
      <c r="F8" s="170">
        <v>1770</v>
      </c>
      <c r="G8" s="171"/>
      <c r="H8" s="178"/>
    </row>
    <row r="9" spans="1:8" ht="15">
      <c r="A9" s="166">
        <v>119</v>
      </c>
      <c r="B9" s="167" t="s">
        <v>95</v>
      </c>
      <c r="C9" s="168" t="s">
        <v>108</v>
      </c>
      <c r="D9" s="169" t="s">
        <v>109</v>
      </c>
      <c r="E9" s="168" t="s">
        <v>14</v>
      </c>
      <c r="F9" s="170">
        <v>1770</v>
      </c>
      <c r="G9" s="171"/>
      <c r="H9" s="178"/>
    </row>
    <row r="10" spans="1:8" ht="25.5">
      <c r="A10" s="166">
        <v>120</v>
      </c>
      <c r="B10" s="167" t="s">
        <v>95</v>
      </c>
      <c r="C10" s="168" t="s">
        <v>110</v>
      </c>
      <c r="D10" s="169" t="s">
        <v>111</v>
      </c>
      <c r="E10" s="168" t="s">
        <v>14</v>
      </c>
      <c r="F10" s="170">
        <v>1770</v>
      </c>
      <c r="G10" s="171"/>
      <c r="H10" s="178"/>
    </row>
    <row r="11" spans="1:8" ht="38.25">
      <c r="A11" s="174">
        <v>121</v>
      </c>
      <c r="B11" s="174" t="s">
        <v>112</v>
      </c>
      <c r="C11" s="175" t="s">
        <v>113</v>
      </c>
      <c r="D11" s="172" t="s">
        <v>126</v>
      </c>
      <c r="E11" s="172" t="s">
        <v>36</v>
      </c>
      <c r="F11" s="176">
        <v>3.5</v>
      </c>
      <c r="G11" s="177"/>
      <c r="H11" s="178"/>
    </row>
    <row r="12" spans="1:8" ht="15">
      <c r="A12" s="166">
        <v>123</v>
      </c>
      <c r="B12" s="167" t="s">
        <v>95</v>
      </c>
      <c r="C12" s="168" t="s">
        <v>114</v>
      </c>
      <c r="D12" s="169" t="s">
        <v>115</v>
      </c>
      <c r="E12" s="168" t="s">
        <v>14</v>
      </c>
      <c r="F12" s="170">
        <v>1770</v>
      </c>
      <c r="G12" s="171"/>
      <c r="H12" s="178"/>
    </row>
    <row r="13" spans="1:8" ht="15">
      <c r="A13" s="166">
        <v>124</v>
      </c>
      <c r="B13" s="167" t="s">
        <v>95</v>
      </c>
      <c r="C13" s="168" t="s">
        <v>116</v>
      </c>
      <c r="D13" s="169" t="s">
        <v>117</v>
      </c>
      <c r="E13" s="168" t="s">
        <v>67</v>
      </c>
      <c r="F13" s="170">
        <v>88.9</v>
      </c>
      <c r="G13" s="171"/>
      <c r="H13" s="178"/>
    </row>
    <row r="14" spans="1:8" ht="25.5">
      <c r="A14" s="166">
        <v>125</v>
      </c>
      <c r="B14" s="167" t="s">
        <v>95</v>
      </c>
      <c r="C14" s="168" t="s">
        <v>118</v>
      </c>
      <c r="D14" s="169" t="s">
        <v>119</v>
      </c>
      <c r="E14" s="168" t="s">
        <v>67</v>
      </c>
      <c r="F14" s="170">
        <v>88.9</v>
      </c>
      <c r="G14" s="171"/>
      <c r="H14" s="178"/>
    </row>
    <row r="15" spans="1:8" ht="15">
      <c r="A15" s="173">
        <v>126</v>
      </c>
      <c r="B15" s="174" t="s">
        <v>112</v>
      </c>
      <c r="C15" s="175" t="s">
        <v>113</v>
      </c>
      <c r="D15" s="172" t="s">
        <v>120</v>
      </c>
      <c r="E15" s="172" t="s">
        <v>67</v>
      </c>
      <c r="F15" s="176">
        <v>88.9</v>
      </c>
      <c r="G15" s="177"/>
      <c r="H15" s="178"/>
    </row>
    <row r="16" spans="1:8" ht="25.5">
      <c r="A16" s="166">
        <v>127</v>
      </c>
      <c r="B16" s="167" t="s">
        <v>95</v>
      </c>
      <c r="C16" s="168" t="s">
        <v>121</v>
      </c>
      <c r="D16" s="169" t="s">
        <v>122</v>
      </c>
      <c r="E16" s="168" t="s">
        <v>34</v>
      </c>
      <c r="F16" s="170">
        <v>1.77</v>
      </c>
      <c r="G16" s="171"/>
      <c r="H16" s="178"/>
    </row>
    <row r="17" spans="1:8" ht="15">
      <c r="A17" s="247" t="s">
        <v>79</v>
      </c>
      <c r="B17" s="247"/>
      <c r="C17" s="247"/>
      <c r="D17" s="247"/>
      <c r="E17" s="247"/>
      <c r="F17" s="247"/>
      <c r="G17" s="247"/>
      <c r="H17" s="179">
        <f>SUM(H3:H16)</f>
        <v>0</v>
      </c>
    </row>
    <row r="18" spans="1:8" ht="15">
      <c r="A18" s="247" t="s">
        <v>72</v>
      </c>
      <c r="B18" s="247"/>
      <c r="C18" s="247"/>
      <c r="D18" s="247"/>
      <c r="E18" s="247"/>
      <c r="F18" s="247"/>
      <c r="G18" s="247"/>
      <c r="H18" s="180">
        <f>H17*0.21</f>
        <v>0</v>
      </c>
    </row>
    <row r="19" spans="1:8" ht="15">
      <c r="A19" s="248" t="s">
        <v>73</v>
      </c>
      <c r="B19" s="248"/>
      <c r="C19" s="248"/>
      <c r="D19" s="248"/>
      <c r="E19" s="248"/>
      <c r="F19" s="248"/>
      <c r="G19" s="248"/>
      <c r="H19" s="179">
        <f>H17+H18</f>
        <v>0</v>
      </c>
    </row>
    <row r="20" spans="1:7" ht="15">
      <c r="A20" s="246"/>
      <c r="B20" s="246"/>
      <c r="C20" s="246"/>
      <c r="D20" s="246"/>
      <c r="E20" s="246"/>
      <c r="F20" s="246"/>
      <c r="G20" s="246"/>
    </row>
    <row r="21" spans="1:7" ht="15">
      <c r="A21" s="181"/>
      <c r="B21" s="181"/>
      <c r="C21" s="181"/>
      <c r="D21" s="181"/>
      <c r="E21" s="181"/>
      <c r="F21" s="181"/>
      <c r="G21" s="181"/>
    </row>
    <row r="22" spans="1:7" ht="15">
      <c r="A22" s="181"/>
      <c r="B22" s="181"/>
      <c r="C22" s="181"/>
      <c r="D22" s="181"/>
      <c r="E22" s="181"/>
      <c r="F22" s="181"/>
      <c r="G22" s="181"/>
    </row>
    <row r="23" spans="1:7" ht="15">
      <c r="A23" s="181"/>
      <c r="B23" s="181"/>
      <c r="C23" s="181"/>
      <c r="D23" s="181"/>
      <c r="E23" s="181"/>
      <c r="F23" s="181"/>
      <c r="G23" s="181"/>
    </row>
    <row r="24" spans="1:7" ht="15">
      <c r="A24" s="181"/>
      <c r="B24" s="181"/>
      <c r="C24" s="181"/>
      <c r="D24" s="181"/>
      <c r="E24" s="181"/>
      <c r="F24" s="181"/>
      <c r="G24" s="181"/>
    </row>
    <row r="25" spans="1:6" ht="15">
      <c r="A25" s="244"/>
      <c r="B25" s="244"/>
      <c r="C25" s="160"/>
      <c r="D25" s="161"/>
      <c r="E25" s="162"/>
      <c r="F25" s="162"/>
    </row>
    <row r="26" spans="1:6" ht="15">
      <c r="A26" s="199"/>
      <c r="B26" s="199"/>
      <c r="C26" s="156"/>
      <c r="D26" s="157"/>
      <c r="E26" s="158"/>
      <c r="F26" s="158"/>
    </row>
    <row r="27" spans="1:6" ht="15">
      <c r="A27" s="199"/>
      <c r="B27" s="199"/>
      <c r="C27" s="156"/>
      <c r="D27" s="157"/>
      <c r="E27" s="158"/>
      <c r="F27" s="158"/>
    </row>
    <row r="28" spans="1:6" ht="27" customHeight="1">
      <c r="A28" s="199"/>
      <c r="B28" s="199"/>
      <c r="C28" s="156"/>
      <c r="D28" s="157"/>
      <c r="E28" s="158"/>
      <c r="F28" s="158"/>
    </row>
    <row r="29" spans="1:6" ht="38.25" customHeight="1">
      <c r="A29" s="199"/>
      <c r="B29" s="199"/>
      <c r="C29" s="156"/>
      <c r="D29" s="157"/>
      <c r="E29" s="158"/>
      <c r="F29" s="159"/>
    </row>
    <row r="30" spans="1:6" ht="15">
      <c r="A30" s="243"/>
      <c r="B30" s="243"/>
      <c r="C30" s="156"/>
      <c r="D30" s="157"/>
      <c r="E30" s="158"/>
      <c r="F30" s="159"/>
    </row>
    <row r="31" spans="1:6" ht="15">
      <c r="A31" s="163"/>
      <c r="B31" s="129"/>
      <c r="C31" s="156"/>
      <c r="D31" s="157"/>
      <c r="E31" s="158"/>
      <c r="F31" s="159"/>
    </row>
    <row r="32" spans="1:6" ht="15">
      <c r="A32" s="164"/>
      <c r="B32" s="165"/>
      <c r="C32" s="156"/>
      <c r="D32" s="157"/>
      <c r="E32" s="158"/>
      <c r="F32" s="159"/>
    </row>
    <row r="33" spans="1:6" ht="15">
      <c r="A33" s="164"/>
      <c r="B33" s="165"/>
      <c r="C33" s="156"/>
      <c r="D33" s="157"/>
      <c r="E33" s="158"/>
      <c r="F33" s="159"/>
    </row>
  </sheetData>
  <mergeCells count="12">
    <mergeCell ref="A25:B25"/>
    <mergeCell ref="A1:H1"/>
    <mergeCell ref="A20:G20"/>
    <mergeCell ref="A17:G17"/>
    <mergeCell ref="A18:G18"/>
    <mergeCell ref="A19:G19"/>
    <mergeCell ref="A2:D2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baros</dc:creator>
  <cp:keywords/>
  <dc:description/>
  <cp:lastModifiedBy>Staňková Veronika Ing.</cp:lastModifiedBy>
  <cp:lastPrinted>2021-12-13T14:43:47Z</cp:lastPrinted>
  <dcterms:created xsi:type="dcterms:W3CDTF">2015-06-24T05:56:06Z</dcterms:created>
  <dcterms:modified xsi:type="dcterms:W3CDTF">2021-12-13T14:43:56Z</dcterms:modified>
  <cp:category/>
  <cp:version/>
  <cp:contentType/>
  <cp:contentStatus/>
</cp:coreProperties>
</file>