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217kis\Dokumenty\AKCE_2022\_ZS_MUDr_Lukasove\VZ_13_22_Rekonstrukce_SK_ZS_MUDr_Lukasove\VZ_13_22_Rozpocet\VZ_13_22_RO_Slepy\"/>
    </mc:Choice>
  </mc:AlternateContent>
  <bookViews>
    <workbookView xWindow="0" yWindow="0" windowWidth="28800" windowHeight="12000"/>
  </bookViews>
  <sheets>
    <sheet name="SM-7082" sheetId="9" r:id="rId1"/>
  </sheets>
  <definedNames>
    <definedName name="Akce">#REF!</definedName>
    <definedName name="CisloDok">#REF!</definedName>
    <definedName name="Datum">#REF!</definedName>
    <definedName name="Kontroloval">#REF!</definedName>
    <definedName name="_xlnm.Print_Titles" localSheetId="0">'SM-7082'!$1:$2</definedName>
    <definedName name="Objednatel">#REF!</definedName>
    <definedName name="ObjednatelAdr">#REF!</definedName>
    <definedName name="ObjednatelMesto">#REF!</definedName>
    <definedName name="_xlnm.Print_Area" localSheetId="0">'SM-7082'!$A$1:$I$167</definedName>
    <definedName name="Obsah">#REF!</definedName>
    <definedName name="PocetA4">#REF!</definedName>
    <definedName name="Schvalil">#REF!</definedName>
    <definedName name="SPS_PLC_DQE">#REF!</definedName>
    <definedName name="Stupen">#REF!</definedName>
    <definedName name="Vypracoval">#REF!</definedName>
    <definedName name="Zakazka">#REF!</definedName>
    <definedName name="ZakazkaBKB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9" l="1"/>
  <c r="G104" i="9" l="1"/>
  <c r="G7" i="9"/>
  <c r="G6" i="9"/>
  <c r="G153" i="9" l="1"/>
  <c r="G80" i="9"/>
  <c r="G16" i="9"/>
  <c r="G59" i="9" l="1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45" i="9"/>
  <c r="G152" i="9"/>
  <c r="G147" i="9"/>
  <c r="G149" i="9" s="1"/>
  <c r="G119" i="9"/>
  <c r="G118" i="9"/>
  <c r="G117" i="9"/>
  <c r="G128" i="9"/>
  <c r="G110" i="9"/>
  <c r="G103" i="9"/>
  <c r="G101" i="9"/>
  <c r="G102" i="9"/>
  <c r="G100" i="9"/>
  <c r="G86" i="9"/>
  <c r="G88" i="9" s="1"/>
  <c r="G77" i="9"/>
  <c r="G78" i="9"/>
  <c r="G79" i="9"/>
  <c r="G74" i="9"/>
  <c r="G75" i="9"/>
  <c r="G76" i="9"/>
  <c r="G73" i="9"/>
  <c r="G38" i="9"/>
  <c r="G39" i="9"/>
  <c r="G40" i="9"/>
  <c r="G41" i="9"/>
  <c r="G37" i="9"/>
  <c r="G31" i="9"/>
  <c r="G61" i="9" l="1"/>
  <c r="F121" i="9"/>
  <c r="G121" i="9" s="1"/>
  <c r="G123" i="9" s="1"/>
  <c r="F105" i="9"/>
  <c r="G42" i="9"/>
  <c r="G9" i="9"/>
  <c r="G10" i="9"/>
  <c r="G11" i="9"/>
  <c r="G12" i="9"/>
  <c r="G13" i="9"/>
  <c r="G14" i="9"/>
  <c r="G15" i="9"/>
  <c r="G17" i="9"/>
  <c r="G18" i="9"/>
  <c r="G19" i="9"/>
  <c r="G20" i="9"/>
  <c r="G21" i="9"/>
  <c r="G22" i="9"/>
  <c r="G92" i="9" l="1"/>
  <c r="G91" i="9"/>
  <c r="G127" i="9"/>
  <c r="G130" i="9" s="1"/>
  <c r="G72" i="9"/>
  <c r="G95" i="9" l="1"/>
  <c r="G69" i="9"/>
  <c r="G71" i="9" l="1"/>
  <c r="G160" i="9" l="1"/>
  <c r="G159" i="9"/>
  <c r="G154" i="9"/>
  <c r="G142" i="9"/>
  <c r="G144" i="9" s="1"/>
  <c r="G136" i="9"/>
  <c r="G135" i="9"/>
  <c r="G70" i="9"/>
  <c r="G67" i="9"/>
  <c r="G30" i="9"/>
  <c r="G34" i="9" s="1"/>
  <c r="G8" i="9"/>
  <c r="G162" i="9" l="1"/>
  <c r="F81" i="9"/>
  <c r="G81" i="9" s="1"/>
  <c r="F24" i="9"/>
  <c r="G24" i="9" s="1"/>
  <c r="G26" i="9" s="1"/>
  <c r="G64" i="9" s="1"/>
  <c r="G138" i="9"/>
  <c r="G83" i="9" l="1"/>
  <c r="G96" i="9" s="1"/>
  <c r="G166" i="9" s="1"/>
  <c r="G105" i="9" l="1"/>
  <c r="G107" i="9" s="1"/>
  <c r="G111" i="9" s="1"/>
  <c r="G113" i="9" s="1"/>
</calcChain>
</file>

<file path=xl/sharedStrings.xml><?xml version="1.0" encoding="utf-8"?>
<sst xmlns="http://schemas.openxmlformats.org/spreadsheetml/2006/main" count="303" uniqueCount="212">
  <si>
    <t>kg</t>
  </si>
  <si>
    <t>pozice</t>
  </si>
  <si>
    <t>dod.</t>
  </si>
  <si>
    <t>popis zařízení</t>
  </si>
  <si>
    <t>m.j.</t>
  </si>
  <si>
    <t>počet</t>
  </si>
  <si>
    <t>Cena jednotková</t>
  </si>
  <si>
    <t>Cena celková</t>
  </si>
  <si>
    <t xml:space="preserve">      Hmotnost (kg)</t>
  </si>
  <si>
    <t>výrob.</t>
  </si>
  <si>
    <t>celkem</t>
  </si>
  <si>
    <t>1.1</t>
  </si>
  <si>
    <t>ks</t>
  </si>
  <si>
    <t>1.2</t>
  </si>
  <si>
    <t>1.3</t>
  </si>
  <si>
    <t>1.4</t>
  </si>
  <si>
    <t>1.5</t>
  </si>
  <si>
    <t>bm</t>
  </si>
  <si>
    <t>1.6</t>
  </si>
  <si>
    <t>kpl</t>
  </si>
  <si>
    <t>neobsazeno</t>
  </si>
  <si>
    <t>Montážní, těsnící a spojovací materiál, OK</t>
  </si>
  <si>
    <t>Pomocné ocel.konstrukce</t>
  </si>
  <si>
    <t>HZS (hodinové zúčtovací sazby)</t>
  </si>
  <si>
    <t>hod</t>
  </si>
  <si>
    <t>3.1</t>
  </si>
  <si>
    <t>4.1</t>
  </si>
  <si>
    <t>5.1</t>
  </si>
  <si>
    <t>6.1</t>
  </si>
  <si>
    <t>REMAK</t>
  </si>
  <si>
    <t>Zařízení č.1 - VZT komponenty celkem (bez DPH)</t>
  </si>
  <si>
    <t>VZDUCHOTECH.POTRUBÍ ČTYŘHRANNÉ SK.I, materiál: pozinkovaný plech tl.min.0,8</t>
  </si>
  <si>
    <t>Zařízení č.1 - Potrubí čtyřhranné celkem (bez DPH)</t>
  </si>
  <si>
    <t>VZDUCHOTECH.POTRUBÍ KRUHOVÉ SK.I, materiál: pozinkovaný plech tl.min.0,8 (např.SPIRO,..)</t>
  </si>
  <si>
    <t>Zařízení č.1 - CELKEM (bez DPH)</t>
  </si>
  <si>
    <t>Měření a regulace VZT</t>
  </si>
  <si>
    <t>2.1</t>
  </si>
  <si>
    <t>Měření a regulace VZT - celkem (bez DPH)</t>
  </si>
  <si>
    <t>Těsnící, spoj.materiál</t>
  </si>
  <si>
    <t>Montážní, těsnící a spoj. materiál - celkem (bez DPH)</t>
  </si>
  <si>
    <t>Izolace</t>
  </si>
  <si>
    <t>m2</t>
  </si>
  <si>
    <t>Izolace VZT - celkem (bez DPH)</t>
  </si>
  <si>
    <t>Stavební práce</t>
  </si>
  <si>
    <t>Stavební - celkem (bez DPH)</t>
  </si>
  <si>
    <t>HZS (hodinové zúčtovací sazby) - celkem (bez DPH)</t>
  </si>
  <si>
    <t>VZDUCHOTECHNIKA - CELKEM (bez DPH)</t>
  </si>
  <si>
    <t>1.7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</si>
  <si>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</si>
  <si>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</si>
  <si>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</si>
  <si>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</si>
  <si>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</si>
  <si>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</si>
  <si>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</si>
  <si>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</si>
  <si>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</si>
  <si>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</si>
  <si>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</si>
  <si>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</si>
  <si>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</si>
  <si>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</si>
  <si>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Izolace VZT potrubí tepelná (izol. desky tl 8cm včetně Al folie) - kompletní vzt potrubí na přívodu</t>
  </si>
  <si>
    <t>4.2</t>
  </si>
  <si>
    <t>7.1</t>
  </si>
  <si>
    <t>Zařízení č.2 - Větrání přístavku haly (bez DPH)</t>
  </si>
  <si>
    <t>Zařízení č.2 - Potrubí kruhové celkem (bez DPH)</t>
  </si>
  <si>
    <t>Potrubí kruhové bez příruby, spirálně vinuté, průměru přes 200 do 300mm, vč.montáže (KR250)</t>
  </si>
  <si>
    <t>Zařízení č.2 - CELKEM (bez DPH)</t>
  </si>
  <si>
    <t>6.2</t>
  </si>
  <si>
    <t>2.16</t>
  </si>
  <si>
    <t>Zařízení č.1 - Vzduchotechnika kuchyně</t>
  </si>
  <si>
    <t xml:space="preserve">Protideštová žaluzie 1120x500 mm </t>
  </si>
  <si>
    <t>Vzduchotechnická pompaktní jednotka X, dodavatel: REMAK, přívod - ventilátor (8650m3/hod),ohřívač 43,35kW (voda 70/50°C),příprava na chlazení, rekuperátor glykolový okruz- ZZT 69%, filtr F7, klapka, odvod - filtr G3/ISO Coarse 50% + M5/ISO ePM 10 nad 60%, rekuperátor, ventilátor (86500m3/hod), vnitřní provedení. Zařízení ve shodě s požadavky ErP 2018, jednotky vyráběny a vyvinuty v souladu s certifikovaným systémem řízení jakosti ISO 9001:2001, výpočtový software výrobce pro návrh VZT jednotek validován nezávislou autoritou, která tyto validace provádí dlouhodobě a je schopna zajistit jejich opakovatelnost, například Eurovent Certita Certification.</t>
  </si>
  <si>
    <t>1.8</t>
  </si>
  <si>
    <t>Kulisový tlumič hluku 1550/860-1000 (tl. Ztráta do 50Pa, vložený útlum 12-15dB)</t>
  </si>
  <si>
    <t>Kulisový tlumič hluku 710/860-1200 (tl. Ztráta do 50Pa, vložený útlum 12-15dB)</t>
  </si>
  <si>
    <t>Kulisový tlumič hluku 800/800-1500 (tl. Ztráta do 50Pa, vložený útlum 12-15dB)</t>
  </si>
  <si>
    <t>1.9</t>
  </si>
  <si>
    <t>1.10</t>
  </si>
  <si>
    <t>1.11</t>
  </si>
  <si>
    <t>1.12</t>
  </si>
  <si>
    <t>1.13</t>
  </si>
  <si>
    <t>Regulační klapka ruční d355, pozink</t>
  </si>
  <si>
    <t>Regulační klapka ruční d315, pozink</t>
  </si>
  <si>
    <t>Regulační klapka ruční d280, pozink</t>
  </si>
  <si>
    <t>Regulační klapka ruční d200, pozink</t>
  </si>
  <si>
    <t>1.14</t>
  </si>
  <si>
    <t>1.15</t>
  </si>
  <si>
    <t>1.16</t>
  </si>
  <si>
    <t>Mřížka do obdélníkového potrubí nastavitelná 400x320, přívod, dvouřadá, typ regulace R2</t>
  </si>
  <si>
    <t>Mřížka do obdélníkového potrubí nastavitelná 820x425, přívod, dvouřadá, typ regulace R2</t>
  </si>
  <si>
    <t>Mřížka do kruhového potrubí nastavitelná 1025x150, odvod, jednořadá, typ regulace R1</t>
  </si>
  <si>
    <t>Mřížka do kruhového potrubí nastavitelná 825x150, odvod, jednořadá, typ regulace R1</t>
  </si>
  <si>
    <t>Mřížka do kruhového potrubí nastavitelná 425x75, přívod, dvouřadá, typ regulace R2</t>
  </si>
  <si>
    <t>Mřížka do kruhového potrubí nastavitelná 425x75, odvod, jednořadá, typ regulace R1</t>
  </si>
  <si>
    <t>1.17</t>
  </si>
  <si>
    <t>1.18</t>
  </si>
  <si>
    <t>1.19</t>
  </si>
  <si>
    <t>Montáž pozice 1.1-1.17</t>
  </si>
  <si>
    <t>1.20</t>
  </si>
  <si>
    <t>Potrubí průřezu přes 0,50 do 0,79 m2 (40%tvar), vč. montáže</t>
  </si>
  <si>
    <t>1.21</t>
  </si>
  <si>
    <t>1.22</t>
  </si>
  <si>
    <t>1.23</t>
  </si>
  <si>
    <t>Potrubí průřezu přes 0,28 do 0,5 m2 (40%tvar), vč. montáže</t>
  </si>
  <si>
    <t>Potrubí průřezu přes 0,13 do 0,28 m2 (40%tvar), vč. montáže</t>
  </si>
  <si>
    <t>Vzduchotechnické potrubí kruhové Sk. I., materiál pozinkovaný plech tl. min. 0,8 mm (např. SPIRO)</t>
  </si>
  <si>
    <t>Potrubí kruhové bez příruby, spirálně vinuté, průměru přes 100 do 200mm, vč.montáže (KR160) a montážního materiálu</t>
  </si>
  <si>
    <t>Potrubí kruhové bez příruby, spirálně vinuté, průměru přes 200 do 300mm, vč.montáže (KR280) a montážního materiálu</t>
  </si>
  <si>
    <t>Zařízení č.1 - Potrubí kruhové celkem (bez DPH)</t>
  </si>
  <si>
    <t>Potrubí kruhové bez příruby, spirálně vinuté, průměru přes 200 do 300mm, vč.montáže (KR200) a montážního materiálu</t>
  </si>
  <si>
    <t>Potrubí kruhové bez příruby, spirálně vinuté, průměru přes 300 do 400mm, vč.montáže (KR315) a montážního materiálu</t>
  </si>
  <si>
    <t>Potrubí kruhové bez příruby, spirálně vinuté, průměru přes 300 do 400mm, vč.montáže (KR355) a montážního materiálu</t>
  </si>
  <si>
    <t>Zařízení č.2 - Vzduchotechnika skladů a přípraven</t>
  </si>
  <si>
    <t xml:space="preserve">Vzduchotechnická jednotka Cake VZ1 vnitřní provedení                             přívod - ventilátor (710m3/hod), el. ohřívač (2kW), rekuperátor - ZZT 89%, filtr, klapka, odvod - filtr, rekuperátor, ventilátor (710m3/hod). Zařízení ve shodě s ErP 2018  
          </t>
  </si>
  <si>
    <t>Kulisový tlumič hluku 400/200-1000 (tl. Ztráta do 50Pa, vložený útlum 12-15dB)</t>
  </si>
  <si>
    <t>Kulisový tlumič hluku 315/200-900 (tl. Ztráta do 50Pa, vložený útlum 12-15dB)</t>
  </si>
  <si>
    <t>Tlumič hluku KR 250 mm délky 0,6 m</t>
  </si>
  <si>
    <t>Tlumič hluku KR 160 mm délky 1 m</t>
  </si>
  <si>
    <t xml:space="preserve">Protideštová žaluzie 200x200 mm </t>
  </si>
  <si>
    <t xml:space="preserve">Protideštová žaluzie KR 250 mm </t>
  </si>
  <si>
    <t>Mřížka do kruhového potrubí nastavitelná 325x75, odvod, jednořadá, typ regulace R1</t>
  </si>
  <si>
    <t>Mřížka do kruhového potrubí nastavitelná 525x75, odvod, jednořadá, typ regulace R1</t>
  </si>
  <si>
    <t>Mřížka do kruhového potrubí nastavitelná 325x75, přívod, dvouřadá, typ regulace R2</t>
  </si>
  <si>
    <t>Mřížka do kruhového potrubí nastavitelná 625x75, přívod, dvouřadá, typ regulace R2</t>
  </si>
  <si>
    <t>Mřížka do kruhového potrubí nastavitelná 825x75, přívod, dvouřadá, typ regulace R2</t>
  </si>
  <si>
    <t>1.24</t>
  </si>
  <si>
    <t>1.25</t>
  </si>
  <si>
    <t>1.26</t>
  </si>
  <si>
    <t>1.27</t>
  </si>
  <si>
    <t>1.28</t>
  </si>
  <si>
    <t>Zařízení č.2 - Potrubí čtyřhranné celkem (bez DPH)</t>
  </si>
  <si>
    <t>Potrubí průřezu přes 0,13 do 0,28 m2 (40%tvar), vč. Montáže</t>
  </si>
  <si>
    <t>Potrubí kruhové bez příruby, spirálně vinuté, průměru přes 100 do 200mm, vč.montáže (KR160)</t>
  </si>
  <si>
    <t>Ventilátor CK315C - EC, d315 mm, 1500 m3/hod</t>
  </si>
  <si>
    <t>Tlumič hluku KR 355 mm délky 0,6 m</t>
  </si>
  <si>
    <t xml:space="preserve">Protideštová žaluzie KR 355 mm </t>
  </si>
  <si>
    <t>3.2</t>
  </si>
  <si>
    <t>3.3</t>
  </si>
  <si>
    <t>3.4</t>
  </si>
  <si>
    <t>3.5</t>
  </si>
  <si>
    <t>3.6</t>
  </si>
  <si>
    <t>Zařízení č.3 - Vzduchotechnika chlazeného skladu</t>
  </si>
  <si>
    <t>Zařízení č.3 - Vzduchotechnika chlazeného skladu (bez DPH)</t>
  </si>
  <si>
    <t>3.7</t>
  </si>
  <si>
    <t>Zařízení č.3 - Potrubí kruhové celkem (bez DPH)</t>
  </si>
  <si>
    <t>Zařízení č.3 - CELKEM (bez DPH)</t>
  </si>
  <si>
    <t>Ventilátor nástěnný se zpětnou klapkou 30a 80 m3/hod kr 100 mm</t>
  </si>
  <si>
    <t xml:space="preserve">Protideštová žaluzie KR 100 mm </t>
  </si>
  <si>
    <t>Potrubí kruhové bez příruby, spirálně vinuté, průměru přes 100 do 200mm, vč.montáže (KR100) a montážního materiálu</t>
  </si>
  <si>
    <t>Montáž pozice 4.1-4.3</t>
  </si>
  <si>
    <t>4.3</t>
  </si>
  <si>
    <t>4.4</t>
  </si>
  <si>
    <t>4.5</t>
  </si>
  <si>
    <t>Zařízení č.4 - Větrání místností WC a výlevky v 1.NP</t>
  </si>
  <si>
    <t>Zařízení č.4 - Větrání místností WC a výlevky v 1.NP (bez DPH)</t>
  </si>
  <si>
    <t>5.2</t>
  </si>
  <si>
    <t>8.1</t>
  </si>
  <si>
    <t>Demontáže</t>
  </si>
  <si>
    <t>Demontáž stávající VZT a potrubí</t>
  </si>
  <si>
    <t>Demontáže - celkem (bez DPH)</t>
  </si>
  <si>
    <t>9.1</t>
  </si>
  <si>
    <t>Průraz ve stěně KR160-400 včetně finální úpravy (zapravení omítky, malba)</t>
  </si>
  <si>
    <t>Zprovoznění, zaregulování systémů</t>
  </si>
  <si>
    <t>Součinnost s dodavatelem MaR</t>
  </si>
  <si>
    <t>10.1</t>
  </si>
  <si>
    <t>10.2</t>
  </si>
  <si>
    <t>Glykolový okruh</t>
  </si>
  <si>
    <t>1.29</t>
  </si>
  <si>
    <t xml:space="preserve">Oběhové čerpadlo H=30 m, M=3,17 m³/h, U=1x230 V, P=1,2 kW
 </t>
  </si>
  <si>
    <t>1.30</t>
  </si>
  <si>
    <t>1.31</t>
  </si>
  <si>
    <t>1.32</t>
  </si>
  <si>
    <t>1.33</t>
  </si>
  <si>
    <t>1.34</t>
  </si>
  <si>
    <t>Kompenzátor pryžový</t>
  </si>
  <si>
    <t>Kulový kohout 1´´</t>
  </si>
  <si>
    <t>Vyvažovací ventil STAD 1´´</t>
  </si>
  <si>
    <t>Vypouštěcí kohout 1/2´´</t>
  </si>
  <si>
    <t>1.35</t>
  </si>
  <si>
    <t>1.36</t>
  </si>
  <si>
    <t>1.37</t>
  </si>
  <si>
    <t>Pojištovací ventil, 3 bar</t>
  </si>
  <si>
    <t>ODDĚLOVACÍ NÁDOBA OBJEM 8 l, PRO GLYKOLOVÉ SMĚSI DO 50% ,REFERENČNÍ TYP IMI TA DD 8.10</t>
  </si>
  <si>
    <t>EXPANZNÍ NÁDOBA OBJEM 12 l, PRO GLYKOLOVÉ SMĚSI DO 50% ,REFERENČNÍ TYP IMI TA SD 12.3</t>
  </si>
  <si>
    <t>Automatický odvzdušňovací ventil 1/2´´</t>
  </si>
  <si>
    <t>1.38</t>
  </si>
  <si>
    <t>Filtr 1´´</t>
  </si>
  <si>
    <t>1.39</t>
  </si>
  <si>
    <t>1.40</t>
  </si>
  <si>
    <t>1.41</t>
  </si>
  <si>
    <t>1.42</t>
  </si>
  <si>
    <t>Teploměr stojánkový</t>
  </si>
  <si>
    <t>Manometr</t>
  </si>
  <si>
    <t>Potrubí Cu 28x1,5 mm</t>
  </si>
  <si>
    <t xml:space="preserve">Etylenglykol 35% </t>
  </si>
  <si>
    <t>l</t>
  </si>
  <si>
    <t>Zařízení č.1 - glykolový okruh celkem (bez DPH)</t>
  </si>
  <si>
    <t>1.43</t>
  </si>
  <si>
    <t xml:space="preserve">Tepelná izolace, 30 mm </t>
  </si>
  <si>
    <t>Projektová dokumentace byla konzultována s výrobcem VZT jednotek a k ní náležejících MaR, firmou REMAK a.s. Toto zařízení je použito v projektu z důvodů prostorové instalace. Obecná specifikace VZT jednotek je přílohou technické zprávy.</t>
  </si>
  <si>
    <t>V případě výběru zařízení od jiného výrobce, projektant VZT požaduje, aby parametry zařízení byly stejné popř.na vyšší kvalitativní úrovni než od uváděného výrobce REMAK a.s., MultiVAC.</t>
  </si>
  <si>
    <t xml:space="preserve">kompletní MaR pro pol.č.1.1 - řídicí jednotka VCS, řízení ohřívače a chladiče, protimrazová ochrana, servopohony, snímače, glykolový okruh, vzdálený ovládač, kabeláž…. Prokabelování mezi MaR a VZT jednotkou - délka cca 10m. </t>
  </si>
  <si>
    <r>
      <t>kompletní MaR pro pol.č.2.1 - řídicí jednotka VCS, řízení ohřívače , protimrazová ochrana, servopohony, snímače, vzdálený ovládač, kabeláž…. Prokabelování mezi MaR a VZT jednotkou - délka cca 10m.</t>
    </r>
    <r>
      <rPr>
        <b/>
        <sz val="10"/>
        <rFont val="Arial CE"/>
        <family val="2"/>
        <charset val="238"/>
      </rPr>
      <t xml:space="preserve"> </t>
    </r>
  </si>
  <si>
    <t>Regulační klapka ruční d160, pozink</t>
  </si>
  <si>
    <t>Montáž pozice 2.1-2.14</t>
  </si>
  <si>
    <t>Průraz ve stěně čtyřhraný včetně finální úpravy (zapravení omítky, malba)</t>
  </si>
  <si>
    <t xml:space="preserve">Protideštová žaluzie 1000x600 mm </t>
  </si>
  <si>
    <t>Montáž pozice 3.1-3.5</t>
  </si>
  <si>
    <t>Stěnová mřížka 800x400 mm</t>
  </si>
  <si>
    <t>Mřížka stěnová 150x150 mm, plastová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</si>
</sst>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K_č_-;\-* #,##0.00\ _K_č_-;_-* &quot;-&quot;??\ _K_č_-;_-@_-"/>
    <numFmt numFmtId="165" formatCode="0.0"/>
    <numFmt numFmtId="166" formatCode="#,##0.000"/>
  </numFmts>
  <fonts count="11" x14ac:knownFonts="1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  <font>
      <sz val="10"/>
      <color indexed="8"/>
      <name val="Arial CE"/>
      <family val="2"/>
      <charset val="238"/>
    </font>
    <font>
      <b/>
      <sz val="10"/>
      <name val="Arial CE"/>
      <charset val="238"/>
    </font>
    <font>
      <i/>
      <u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9">
    <xf numFmtId="0" fontId="0" fillId="0" borderId="0" xfId="0"/>
    <xf numFmtId="49" fontId="2" fillId="0" borderId="5" xfId="1" applyNumberFormat="1" applyFont="1" applyFill="1" applyBorder="1" applyAlignment="1">
      <alignment horizontal="center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center"/>
    </xf>
    <xf numFmtId="2" fontId="2" fillId="0" borderId="1" xfId="1" applyNumberFormat="1" applyFont="1" applyFill="1" applyBorder="1"/>
    <xf numFmtId="165" fontId="1" fillId="0" borderId="2" xfId="1" applyNumberFormat="1" applyFill="1" applyBorder="1"/>
    <xf numFmtId="0" fontId="1" fillId="0" borderId="0" xfId="1" applyFill="1"/>
    <xf numFmtId="49" fontId="2" fillId="0" borderId="6" xfId="1" applyNumberFormat="1" applyFont="1" applyFill="1" applyBorder="1"/>
    <xf numFmtId="49" fontId="2" fillId="0" borderId="6" xfId="1" applyNumberFormat="1" applyFont="1" applyFill="1" applyBorder="1" applyAlignment="1">
      <alignment horizontal="center"/>
    </xf>
    <xf numFmtId="0" fontId="1" fillId="0" borderId="6" xfId="1" applyFill="1" applyBorder="1"/>
    <xf numFmtId="2" fontId="2" fillId="0" borderId="7" xfId="1" applyNumberFormat="1" applyFont="1" applyFill="1" applyBorder="1" applyAlignment="1">
      <alignment horizontal="center"/>
    </xf>
    <xf numFmtId="165" fontId="2" fillId="0" borderId="7" xfId="1" applyNumberFormat="1" applyFont="1" applyFill="1" applyBorder="1" applyAlignment="1">
      <alignment horizontal="center"/>
    </xf>
    <xf numFmtId="49" fontId="2" fillId="0" borderId="0" xfId="1" applyNumberFormat="1" applyFont="1" applyFill="1" applyBorder="1"/>
    <xf numFmtId="49" fontId="2" fillId="0" borderId="0" xfId="1" applyNumberFormat="1" applyFont="1" applyFill="1" applyBorder="1" applyAlignment="1">
      <alignment horizontal="center"/>
    </xf>
    <xf numFmtId="0" fontId="1" fillId="0" borderId="0" xfId="1" applyFill="1" applyBorder="1"/>
    <xf numFmtId="0" fontId="1" fillId="0" borderId="0" xfId="1" applyBorder="1" applyAlignment="1">
      <alignment wrapText="1"/>
    </xf>
    <xf numFmtId="49" fontId="2" fillId="2" borderId="1" xfId="1" applyNumberFormat="1" applyFont="1" applyFill="1" applyBorder="1" applyAlignment="1">
      <alignment vertical="center" wrapText="1"/>
    </xf>
    <xf numFmtId="49" fontId="1" fillId="2" borderId="9" xfId="1" applyNumberFormat="1" applyFont="1" applyFill="1" applyBorder="1" applyAlignment="1">
      <alignment vertical="center" wrapText="1"/>
    </xf>
    <xf numFmtId="0" fontId="1" fillId="2" borderId="0" xfId="1" applyFont="1" applyFill="1" applyBorder="1"/>
    <xf numFmtId="49" fontId="2" fillId="0" borderId="0" xfId="1" applyNumberFormat="1" applyFont="1" applyFill="1" applyBorder="1" applyAlignment="1">
      <alignment vertical="top" wrapText="1"/>
    </xf>
    <xf numFmtId="49" fontId="1" fillId="0" borderId="0" xfId="1" applyNumberFormat="1" applyFont="1" applyFill="1" applyAlignment="1">
      <alignment vertical="top" wrapText="1"/>
    </xf>
    <xf numFmtId="0" fontId="1" fillId="0" borderId="0" xfId="1" applyFont="1" applyFill="1" applyAlignment="1">
      <alignment vertical="top" wrapText="1"/>
    </xf>
    <xf numFmtId="0" fontId="1" fillId="0" borderId="0" xfId="1" applyFill="1" applyAlignment="1">
      <alignment vertical="top" wrapText="1"/>
    </xf>
    <xf numFmtId="1" fontId="5" fillId="0" borderId="0" xfId="1" applyNumberFormat="1" applyFont="1" applyFill="1" applyAlignment="1">
      <alignment vertical="top" wrapText="1"/>
    </xf>
    <xf numFmtId="3" fontId="1" fillId="0" borderId="0" xfId="1" applyNumberFormat="1" applyFont="1" applyFill="1" applyBorder="1" applyAlignment="1">
      <alignment horizontal="right" vertical="justify" wrapText="1"/>
    </xf>
    <xf numFmtId="3" fontId="1" fillId="0" borderId="0" xfId="1" applyNumberFormat="1" applyFill="1" applyBorder="1" applyAlignment="1">
      <alignment horizontal="right" vertical="justify" wrapText="1"/>
    </xf>
    <xf numFmtId="2" fontId="1" fillId="0" borderId="0" xfId="1" applyNumberFormat="1" applyFill="1" applyAlignment="1">
      <alignment vertical="top" wrapText="1"/>
    </xf>
    <xf numFmtId="165" fontId="1" fillId="0" borderId="3" xfId="1" applyNumberFormat="1" applyFill="1" applyBorder="1" applyAlignment="1">
      <alignment vertical="top" wrapText="1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1" fillId="0" borderId="0" xfId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1" fillId="0" borderId="0" xfId="1" applyFont="1" applyFill="1" applyAlignment="1">
      <alignment wrapText="1"/>
    </xf>
    <xf numFmtId="0" fontId="6" fillId="0" borderId="8" xfId="1" applyFont="1" applyFill="1" applyBorder="1"/>
    <xf numFmtId="0" fontId="1" fillId="0" borderId="8" xfId="1" applyFill="1" applyBorder="1" applyAlignment="1">
      <alignment vertical="top" wrapText="1"/>
    </xf>
    <xf numFmtId="1" fontId="5" fillId="0" borderId="8" xfId="1" applyNumberFormat="1" applyFont="1" applyFill="1" applyBorder="1" applyAlignment="1">
      <alignment vertical="top" wrapText="1"/>
    </xf>
    <xf numFmtId="3" fontId="1" fillId="0" borderId="8" xfId="1" applyNumberFormat="1" applyFont="1" applyFill="1" applyBorder="1" applyAlignment="1">
      <alignment horizontal="right" vertical="justify" wrapText="1"/>
    </xf>
    <xf numFmtId="3" fontId="6" fillId="0" borderId="8" xfId="1" applyNumberFormat="1" applyFont="1" applyFill="1" applyBorder="1" applyAlignment="1">
      <alignment horizontal="right" vertical="justify" wrapText="1"/>
    </xf>
    <xf numFmtId="2" fontId="1" fillId="0" borderId="8" xfId="1" applyNumberFormat="1" applyFill="1" applyBorder="1" applyAlignment="1">
      <alignment vertical="top" wrapText="1"/>
    </xf>
    <xf numFmtId="165" fontId="1" fillId="0" borderId="4" xfId="1" applyNumberFormat="1" applyFill="1" applyBorder="1" applyAlignment="1">
      <alignment vertical="top" wrapText="1"/>
    </xf>
    <xf numFmtId="0" fontId="6" fillId="0" borderId="0" xfId="1" applyFont="1" applyFill="1" applyBorder="1"/>
    <xf numFmtId="1" fontId="5" fillId="0" borderId="0" xfId="1" applyNumberFormat="1" applyFont="1" applyFill="1" applyBorder="1" applyAlignment="1">
      <alignment vertical="top" wrapText="1"/>
    </xf>
    <xf numFmtId="3" fontId="6" fillId="0" borderId="0" xfId="1" applyNumberFormat="1" applyFont="1" applyFill="1" applyBorder="1" applyAlignment="1">
      <alignment horizontal="right" vertical="justify" wrapText="1"/>
    </xf>
    <xf numFmtId="2" fontId="1" fillId="0" borderId="0" xfId="1" applyNumberFormat="1" applyFill="1" applyBorder="1" applyAlignment="1">
      <alignment vertical="top" wrapText="1"/>
    </xf>
    <xf numFmtId="0" fontId="7" fillId="0" borderId="0" xfId="1" applyFont="1" applyFill="1" applyBorder="1" applyAlignment="1">
      <alignment vertical="top"/>
    </xf>
    <xf numFmtId="0" fontId="1" fillId="0" borderId="0" xfId="1" applyFont="1" applyFill="1" applyBorder="1" applyAlignment="1">
      <alignment vertical="top" wrapText="1"/>
    </xf>
    <xf numFmtId="1" fontId="1" fillId="0" borderId="0" xfId="1" applyNumberFormat="1" applyFont="1" applyFill="1" applyBorder="1" applyAlignment="1">
      <alignment vertical="top" wrapText="1"/>
    </xf>
    <xf numFmtId="165" fontId="1" fillId="0" borderId="0" xfId="1" applyNumberFormat="1" applyFill="1" applyBorder="1" applyAlignment="1">
      <alignment vertical="top" wrapText="1"/>
    </xf>
    <xf numFmtId="2" fontId="1" fillId="0" borderId="0" xfId="1" applyNumberFormat="1" applyFill="1"/>
    <xf numFmtId="165" fontId="1" fillId="0" borderId="0" xfId="1" applyNumberFormat="1" applyFill="1" applyBorder="1"/>
    <xf numFmtId="49" fontId="2" fillId="0" borderId="0" xfId="1" applyNumberFormat="1" applyFont="1" applyFill="1"/>
    <xf numFmtId="49" fontId="1" fillId="0" borderId="0" xfId="1" applyNumberFormat="1" applyFill="1"/>
    <xf numFmtId="43" fontId="1" fillId="0" borderId="0" xfId="1" applyNumberFormat="1" applyFill="1" applyAlignment="1">
      <alignment horizontal="right" vertical="justify"/>
    </xf>
    <xf numFmtId="0" fontId="2" fillId="2" borderId="9" xfId="1" applyFont="1" applyFill="1" applyBorder="1" applyAlignment="1">
      <alignment vertical="top" wrapText="1"/>
    </xf>
    <xf numFmtId="3" fontId="2" fillId="2" borderId="9" xfId="1" applyNumberFormat="1" applyFont="1" applyFill="1" applyBorder="1" applyAlignment="1">
      <alignment vertical="top" wrapText="1"/>
    </xf>
    <xf numFmtId="0" fontId="2" fillId="2" borderId="2" xfId="1" applyFont="1" applyFill="1" applyBorder="1" applyAlignment="1">
      <alignment vertical="top" wrapText="1"/>
    </xf>
    <xf numFmtId="49" fontId="2" fillId="0" borderId="9" xfId="1" applyNumberFormat="1" applyFont="1" applyFill="1" applyBorder="1" applyAlignment="1">
      <alignment vertical="center" wrapText="1"/>
    </xf>
    <xf numFmtId="49" fontId="1" fillId="0" borderId="9" xfId="1" applyNumberFormat="1" applyFont="1" applyFill="1" applyBorder="1" applyAlignment="1">
      <alignment vertical="center" wrapText="1"/>
    </xf>
    <xf numFmtId="0" fontId="1" fillId="0" borderId="10" xfId="1" applyFont="1" applyFill="1" applyBorder="1"/>
    <xf numFmtId="165" fontId="1" fillId="0" borderId="3" xfId="1" applyNumberFormat="1" applyFill="1" applyBorder="1"/>
    <xf numFmtId="49" fontId="2" fillId="0" borderId="0" xfId="1" applyNumberFormat="1" applyFont="1" applyFill="1" applyAlignment="1">
      <alignment vertical="center" wrapText="1"/>
    </xf>
    <xf numFmtId="49" fontId="1" fillId="0" borderId="0" xfId="1" applyNumberFormat="1" applyFont="1" applyFill="1" applyAlignment="1">
      <alignment vertical="center" wrapText="1"/>
    </xf>
    <xf numFmtId="0" fontId="2" fillId="0" borderId="8" xfId="1" applyFont="1" applyFill="1" applyBorder="1" applyAlignment="1">
      <alignment vertical="top" wrapText="1"/>
    </xf>
    <xf numFmtId="0" fontId="2" fillId="0" borderId="8" xfId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horizontal="right" vertical="justify" wrapText="1"/>
    </xf>
    <xf numFmtId="2" fontId="1" fillId="0" borderId="8" xfId="1" applyNumberFormat="1" applyFont="1" applyFill="1" applyBorder="1" applyAlignment="1">
      <alignment vertical="center" wrapText="1"/>
    </xf>
    <xf numFmtId="2" fontId="2" fillId="0" borderId="4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vertical="center" wrapText="1"/>
    </xf>
    <xf numFmtId="3" fontId="2" fillId="0" borderId="0" xfId="1" applyNumberFormat="1" applyFont="1" applyFill="1" applyBorder="1" applyAlignment="1">
      <alignment horizontal="right" vertical="justify" wrapText="1"/>
    </xf>
    <xf numFmtId="2" fontId="1" fillId="0" borderId="0" xfId="1" applyNumberFormat="1" applyFont="1" applyFill="1" applyBorder="1" applyAlignment="1">
      <alignment vertical="center" wrapText="1"/>
    </xf>
    <xf numFmtId="2" fontId="2" fillId="0" borderId="3" xfId="1" applyNumberFormat="1" applyFont="1" applyFill="1" applyBorder="1" applyAlignment="1">
      <alignment vertical="center" wrapText="1"/>
    </xf>
    <xf numFmtId="49" fontId="1" fillId="0" borderId="0" xfId="1" applyNumberFormat="1" applyFill="1" applyBorder="1"/>
    <xf numFmtId="43" fontId="1" fillId="0" borderId="0" xfId="1" applyNumberFormat="1" applyFill="1" applyBorder="1" applyAlignment="1">
      <alignment horizontal="right" vertical="justify"/>
    </xf>
    <xf numFmtId="2" fontId="1" fillId="0" borderId="0" xfId="1" applyNumberFormat="1" applyFill="1" applyBorder="1"/>
    <xf numFmtId="0" fontId="2" fillId="0" borderId="9" xfId="1" applyFont="1" applyFill="1" applyBorder="1" applyAlignment="1">
      <alignment vertical="center" wrapText="1"/>
    </xf>
    <xf numFmtId="0" fontId="1" fillId="0" borderId="9" xfId="1" applyFont="1" applyFill="1" applyBorder="1" applyAlignment="1">
      <alignment vertical="center" wrapText="1"/>
    </xf>
    <xf numFmtId="3" fontId="1" fillId="0" borderId="9" xfId="1" applyNumberFormat="1" applyFont="1" applyFill="1" applyBorder="1" applyAlignment="1">
      <alignment horizontal="right" vertical="justify" wrapText="1"/>
    </xf>
    <xf numFmtId="3" fontId="1" fillId="0" borderId="9" xfId="1" applyNumberFormat="1" applyFill="1" applyBorder="1" applyAlignment="1">
      <alignment horizontal="right" vertical="justify" wrapText="1"/>
    </xf>
    <xf numFmtId="2" fontId="1" fillId="0" borderId="9" xfId="1" applyNumberFormat="1" applyFont="1" applyFill="1" applyBorder="1" applyAlignment="1">
      <alignment vertical="center" wrapText="1"/>
    </xf>
    <xf numFmtId="165" fontId="1" fillId="0" borderId="9" xfId="1" applyNumberFormat="1" applyFont="1" applyFill="1" applyBorder="1" applyAlignment="1">
      <alignment vertical="center" wrapText="1"/>
    </xf>
    <xf numFmtId="0" fontId="1" fillId="0" borderId="0" xfId="1" applyFont="1" applyFill="1" applyBorder="1"/>
    <xf numFmtId="0" fontId="1" fillId="0" borderId="0" xfId="1" applyFont="1" applyFill="1" applyAlignment="1">
      <alignment vertical="center" wrapText="1"/>
    </xf>
    <xf numFmtId="3" fontId="1" fillId="0" borderId="0" xfId="1" applyNumberFormat="1" applyFont="1" applyFill="1" applyAlignment="1">
      <alignment horizontal="right" vertical="justify" wrapText="1"/>
    </xf>
    <xf numFmtId="2" fontId="1" fillId="0" borderId="0" xfId="1" applyNumberFormat="1" applyFont="1" applyFill="1" applyAlignment="1">
      <alignment vertical="center" wrapText="1"/>
    </xf>
    <xf numFmtId="165" fontId="1" fillId="0" borderId="3" xfId="1" applyNumberFormat="1" applyFont="1" applyFill="1" applyBorder="1" applyAlignment="1">
      <alignment vertical="center" wrapText="1"/>
    </xf>
    <xf numFmtId="0" fontId="1" fillId="0" borderId="0" xfId="1" applyFont="1" applyFill="1"/>
    <xf numFmtId="49" fontId="2" fillId="0" borderId="0" xfId="1" applyNumberFormat="1" applyFont="1" applyFill="1" applyBorder="1" applyAlignment="1">
      <alignment vertical="center" wrapText="1"/>
    </xf>
    <xf numFmtId="49" fontId="1" fillId="0" borderId="0" xfId="1" applyNumberFormat="1" applyFont="1" applyFill="1" applyBorder="1" applyAlignment="1">
      <alignment vertical="center" wrapText="1"/>
    </xf>
    <xf numFmtId="2" fontId="2" fillId="0" borderId="8" xfId="1" applyNumberFormat="1" applyFont="1" applyFill="1" applyBorder="1" applyAlignment="1">
      <alignment vertical="center" wrapText="1"/>
    </xf>
    <xf numFmtId="2" fontId="2" fillId="0" borderId="0" xfId="1" applyNumberFormat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top" wrapText="1"/>
    </xf>
    <xf numFmtId="165" fontId="1" fillId="0" borderId="2" xfId="1" applyNumberFormat="1" applyFont="1" applyFill="1" applyBorder="1" applyAlignment="1">
      <alignment vertical="center" wrapText="1"/>
    </xf>
    <xf numFmtId="0" fontId="1" fillId="0" borderId="9" xfId="1" applyFont="1" applyFill="1" applyBorder="1"/>
    <xf numFmtId="49" fontId="2" fillId="0" borderId="0" xfId="1" applyNumberFormat="1" applyFont="1" applyFill="1" applyAlignment="1">
      <alignment vertical="top" wrapText="1"/>
    </xf>
    <xf numFmtId="1" fontId="1" fillId="0" borderId="0" xfId="1" applyNumberFormat="1" applyFont="1" applyFill="1" applyAlignment="1" applyProtection="1">
      <alignment vertical="top" wrapText="1"/>
    </xf>
    <xf numFmtId="2" fontId="1" fillId="0" borderId="0" xfId="1" applyNumberFormat="1" applyFont="1" applyFill="1" applyAlignment="1">
      <alignment vertical="top" wrapText="1"/>
    </xf>
    <xf numFmtId="165" fontId="1" fillId="0" borderId="3" xfId="1" applyNumberFormat="1" applyFont="1" applyFill="1" applyBorder="1" applyAlignment="1">
      <alignment vertical="top" wrapText="1"/>
    </xf>
    <xf numFmtId="0" fontId="1" fillId="0" borderId="0" xfId="1" applyFont="1" applyFill="1" applyAlignment="1">
      <alignment vertical="top"/>
    </xf>
    <xf numFmtId="49" fontId="1" fillId="0" borderId="9" xfId="1" applyNumberFormat="1" applyFill="1" applyBorder="1" applyAlignment="1">
      <alignment vertical="center" wrapText="1"/>
    </xf>
    <xf numFmtId="0" fontId="1" fillId="0" borderId="9" xfId="1" applyFill="1" applyBorder="1" applyAlignment="1">
      <alignment vertical="center" wrapText="1"/>
    </xf>
    <xf numFmtId="2" fontId="1" fillId="0" borderId="9" xfId="1" applyNumberFormat="1" applyFill="1" applyBorder="1" applyAlignment="1">
      <alignment vertical="center" wrapText="1"/>
    </xf>
    <xf numFmtId="165" fontId="1" fillId="0" borderId="2" xfId="1" applyNumberFormat="1" applyFill="1" applyBorder="1" applyAlignment="1">
      <alignment vertical="center" wrapText="1"/>
    </xf>
    <xf numFmtId="0" fontId="1" fillId="0" borderId="9" xfId="1" applyFill="1" applyBorder="1"/>
    <xf numFmtId="49" fontId="1" fillId="0" borderId="0" xfId="1" applyNumberFormat="1" applyFill="1" applyAlignment="1">
      <alignment vertical="top" wrapText="1"/>
    </xf>
    <xf numFmtId="3" fontId="1" fillId="0" borderId="0" xfId="1" applyNumberFormat="1" applyFill="1" applyAlignment="1">
      <alignment horizontal="right" vertical="justify" wrapText="1"/>
    </xf>
    <xf numFmtId="3" fontId="1" fillId="0" borderId="8" xfId="1" applyNumberFormat="1" applyFill="1" applyBorder="1" applyAlignment="1">
      <alignment horizontal="right" vertical="justify" wrapText="1"/>
    </xf>
    <xf numFmtId="0" fontId="1" fillId="2" borderId="0" xfId="1" applyFont="1" applyFill="1"/>
    <xf numFmtId="0" fontId="8" fillId="0" borderId="0" xfId="1" applyFont="1" applyFill="1"/>
    <xf numFmtId="0" fontId="8" fillId="0" borderId="0" xfId="1" applyFont="1" applyFill="1" applyAlignment="1">
      <alignment vertical="top"/>
    </xf>
    <xf numFmtId="1" fontId="1" fillId="0" borderId="0" xfId="1" applyNumberFormat="1" applyFont="1" applyFill="1" applyAlignment="1">
      <alignment vertical="top" wrapText="1"/>
    </xf>
    <xf numFmtId="49" fontId="3" fillId="0" borderId="0" xfId="1" applyNumberFormat="1" applyFont="1" applyFill="1" applyBorder="1" applyAlignment="1">
      <alignment vertical="top" wrapText="1"/>
    </xf>
    <xf numFmtId="49" fontId="1" fillId="0" borderId="0" xfId="1" applyNumberFormat="1" applyFont="1" applyFill="1"/>
    <xf numFmtId="0" fontId="2" fillId="0" borderId="8" xfId="1" applyFont="1" applyFill="1" applyBorder="1"/>
    <xf numFmtId="0" fontId="3" fillId="0" borderId="0" xfId="1" applyFont="1" applyFill="1" applyBorder="1" applyAlignment="1">
      <alignment vertical="top" wrapText="1"/>
    </xf>
    <xf numFmtId="0" fontId="2" fillId="0" borderId="0" xfId="1" applyFont="1" applyFill="1" applyBorder="1"/>
    <xf numFmtId="49" fontId="1" fillId="0" borderId="0" xfId="2" applyNumberFormat="1" applyFont="1" applyFill="1" applyAlignment="1">
      <alignment vertical="top" wrapText="1"/>
    </xf>
    <xf numFmtId="0" fontId="4" fillId="0" borderId="0" xfId="2" applyFill="1" applyAlignment="1">
      <alignment vertical="top" wrapText="1"/>
    </xf>
    <xf numFmtId="1" fontId="5" fillId="0" borderId="0" xfId="2" applyNumberFormat="1" applyFont="1" applyFill="1" applyAlignment="1">
      <alignment vertical="top" wrapText="1"/>
    </xf>
    <xf numFmtId="3" fontId="1" fillId="0" borderId="0" xfId="2" applyNumberFormat="1" applyFont="1" applyFill="1" applyBorder="1" applyAlignment="1">
      <alignment horizontal="right" vertical="justify" wrapText="1"/>
    </xf>
    <xf numFmtId="0" fontId="1" fillId="0" borderId="0" xfId="1" applyFill="1" applyAlignment="1">
      <alignment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49" fontId="1" fillId="0" borderId="0" xfId="1" applyNumberFormat="1" applyFont="1" applyFill="1" applyBorder="1" applyAlignment="1">
      <alignment vertical="top" wrapText="1"/>
    </xf>
    <xf numFmtId="1" fontId="1" fillId="0" borderId="0" xfId="1" applyNumberFormat="1" applyFont="1" applyFill="1" applyAlignment="1" applyProtection="1">
      <alignment vertical="center" wrapText="1"/>
    </xf>
    <xf numFmtId="3" fontId="1" fillId="0" borderId="0" xfId="1" applyNumberFormat="1" applyFont="1" applyFill="1" applyAlignment="1">
      <alignment horizontal="right" vertical="center" wrapText="1"/>
    </xf>
    <xf numFmtId="3" fontId="1" fillId="0" borderId="0" xfId="1" applyNumberFormat="1" applyFill="1" applyBorder="1" applyAlignment="1">
      <alignment horizontal="right" vertical="center" wrapText="1"/>
    </xf>
    <xf numFmtId="0" fontId="9" fillId="0" borderId="11" xfId="0" applyFont="1" applyBorder="1" applyAlignment="1" applyProtection="1">
      <alignment horizontal="center" vertical="center" wrapText="1"/>
    </xf>
    <xf numFmtId="166" fontId="9" fillId="0" borderId="11" xfId="0" applyNumberFormat="1" applyFont="1" applyBorder="1" applyAlignment="1" applyProtection="1">
      <alignment vertical="center"/>
    </xf>
    <xf numFmtId="4" fontId="9" fillId="0" borderId="11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 wrapText="1"/>
    </xf>
    <xf numFmtId="166" fontId="9" fillId="0" borderId="0" xfId="0" applyNumberFormat="1" applyFont="1" applyBorder="1" applyAlignment="1" applyProtection="1">
      <alignment vertical="center"/>
    </xf>
    <xf numFmtId="4" fontId="9" fillId="0" borderId="0" xfId="0" applyNumberFormat="1" applyFont="1" applyBorder="1" applyAlignment="1" applyProtection="1">
      <alignment vertical="center"/>
    </xf>
    <xf numFmtId="0" fontId="9" fillId="0" borderId="11" xfId="0" applyFont="1" applyBorder="1" applyAlignment="1" applyProtection="1">
      <alignment horizontal="center" vertical="top" wrapText="1"/>
    </xf>
    <xf numFmtId="166" fontId="9" fillId="0" borderId="11" xfId="0" applyNumberFormat="1" applyFont="1" applyBorder="1" applyAlignment="1" applyProtection="1">
      <alignment vertical="top"/>
    </xf>
    <xf numFmtId="4" fontId="9" fillId="0" borderId="11" xfId="0" applyNumberFormat="1" applyFont="1" applyBorder="1" applyAlignment="1" applyProtection="1">
      <alignment vertical="top"/>
    </xf>
    <xf numFmtId="0" fontId="9" fillId="0" borderId="12" xfId="0" applyFont="1" applyBorder="1" applyAlignment="1" applyProtection="1">
      <alignment horizontal="left" vertical="center" wrapText="1"/>
    </xf>
    <xf numFmtId="0" fontId="1" fillId="0" borderId="0" xfId="1" applyFill="1" applyBorder="1" applyAlignment="1">
      <alignment vertical="top"/>
    </xf>
    <xf numFmtId="0" fontId="3" fillId="0" borderId="0" xfId="1" applyFont="1" applyFill="1" applyBorder="1"/>
    <xf numFmtId="49" fontId="1" fillId="0" borderId="0" xfId="1" applyNumberFormat="1" applyFont="1" applyFill="1" applyBorder="1"/>
    <xf numFmtId="0" fontId="1" fillId="0" borderId="0" xfId="1" applyFont="1" applyFill="1" applyBorder="1" applyAlignment="1">
      <alignment wrapText="1"/>
    </xf>
    <xf numFmtId="0" fontId="10" fillId="0" borderId="11" xfId="0" applyFont="1" applyBorder="1" applyAlignment="1" applyProtection="1">
      <alignment horizontal="left" vertical="center" wrapText="1"/>
    </xf>
    <xf numFmtId="49" fontId="2" fillId="0" borderId="0" xfId="1" applyNumberFormat="1" applyFont="1" applyFill="1" applyAlignment="1">
      <alignment horizontal="left"/>
    </xf>
    <xf numFmtId="0" fontId="2" fillId="2" borderId="9" xfId="1" applyFont="1" applyFill="1" applyBorder="1" applyAlignment="1">
      <alignment horizontal="left" vertical="top" wrapText="1"/>
    </xf>
    <xf numFmtId="0" fontId="1" fillId="0" borderId="0" xfId="1" applyFill="1" applyBorder="1" applyAlignment="1"/>
    <xf numFmtId="2" fontId="2" fillId="0" borderId="0" xfId="1" applyNumberFormat="1" applyFont="1" applyFill="1" applyBorder="1" applyAlignment="1" applyProtection="1">
      <alignment horizontal="center"/>
      <protection locked="0"/>
    </xf>
    <xf numFmtId="165" fontId="2" fillId="0" borderId="3" xfId="1" applyNumberFormat="1" applyFont="1" applyFill="1" applyBorder="1" applyAlignment="1" applyProtection="1">
      <alignment horizontal="center"/>
      <protection locked="0"/>
    </xf>
    <xf numFmtId="0" fontId="2" fillId="2" borderId="9" xfId="1" applyFont="1" applyFill="1" applyBorder="1" applyAlignment="1" applyProtection="1">
      <alignment horizontal="left" vertical="top" wrapText="1"/>
      <protection locked="0"/>
    </xf>
    <xf numFmtId="0" fontId="2" fillId="2" borderId="2" xfId="1" applyFont="1" applyFill="1" applyBorder="1" applyAlignment="1" applyProtection="1">
      <alignment horizontal="left" vertical="top" wrapText="1"/>
      <protection locked="0"/>
    </xf>
    <xf numFmtId="2" fontId="1" fillId="0" borderId="0" xfId="1" applyNumberFormat="1" applyFill="1" applyAlignment="1" applyProtection="1">
      <alignment vertical="top" wrapText="1"/>
      <protection locked="0"/>
    </xf>
    <xf numFmtId="165" fontId="1" fillId="0" borderId="3" xfId="1" applyNumberFormat="1" applyFill="1" applyBorder="1" applyAlignment="1" applyProtection="1">
      <alignment vertical="top" wrapText="1"/>
      <protection locked="0"/>
    </xf>
    <xf numFmtId="2" fontId="1" fillId="0" borderId="8" xfId="1" applyNumberFormat="1" applyFill="1" applyBorder="1" applyAlignment="1" applyProtection="1">
      <alignment vertical="top" wrapText="1"/>
      <protection locked="0"/>
    </xf>
    <xf numFmtId="165" fontId="1" fillId="0" borderId="4" xfId="1" applyNumberFormat="1" applyFill="1" applyBorder="1" applyAlignment="1" applyProtection="1">
      <alignment vertical="top" wrapText="1"/>
      <protection locked="0"/>
    </xf>
    <xf numFmtId="2" fontId="1" fillId="0" borderId="0" xfId="1" applyNumberFormat="1" applyFill="1" applyBorder="1" applyAlignment="1" applyProtection="1">
      <alignment vertical="top" wrapText="1"/>
      <protection locked="0"/>
    </xf>
    <xf numFmtId="165" fontId="1" fillId="0" borderId="0" xfId="1" applyNumberFormat="1" applyFill="1" applyBorder="1" applyAlignment="1" applyProtection="1">
      <alignment vertical="top" wrapText="1"/>
      <protection locked="0"/>
    </xf>
    <xf numFmtId="2" fontId="1" fillId="0" borderId="0" xfId="1" applyNumberFormat="1" applyFill="1" applyProtection="1">
      <protection locked="0"/>
    </xf>
    <xf numFmtId="165" fontId="1" fillId="0" borderId="0" xfId="1" applyNumberFormat="1" applyFill="1" applyBorder="1" applyProtection="1">
      <protection locked="0"/>
    </xf>
    <xf numFmtId="0" fontId="2" fillId="2" borderId="9" xfId="1" applyFont="1" applyFill="1" applyBorder="1" applyAlignment="1" applyProtection="1">
      <alignment vertical="top" wrapText="1"/>
      <protection locked="0"/>
    </xf>
    <xf numFmtId="0" fontId="2" fillId="2" borderId="2" xfId="1" applyFont="1" applyFill="1" applyBorder="1" applyAlignment="1" applyProtection="1">
      <alignment vertical="top" wrapText="1"/>
      <protection locked="0"/>
    </xf>
    <xf numFmtId="2" fontId="1" fillId="0" borderId="0" xfId="1" applyNumberFormat="1" applyFont="1" applyFill="1" applyProtection="1">
      <protection locked="0"/>
    </xf>
    <xf numFmtId="165" fontId="8" fillId="0" borderId="0" xfId="1" applyNumberFormat="1" applyFont="1" applyFill="1" applyBorder="1" applyProtection="1">
      <protection locked="0"/>
    </xf>
    <xf numFmtId="2" fontId="1" fillId="0" borderId="0" xfId="1" applyNumberFormat="1" applyFont="1" applyFill="1" applyAlignment="1" applyProtection="1">
      <alignment vertical="top" wrapText="1"/>
      <protection locked="0"/>
    </xf>
    <xf numFmtId="165" fontId="8" fillId="0" borderId="3" xfId="1" applyNumberFormat="1" applyFont="1" applyFill="1" applyBorder="1" applyAlignment="1" applyProtection="1">
      <alignment vertical="top" wrapText="1"/>
      <protection locked="0"/>
    </xf>
    <xf numFmtId="165" fontId="8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center" wrapText="1"/>
    </xf>
    <xf numFmtId="0" fontId="1" fillId="0" borderId="6" xfId="1" applyBorder="1" applyAlignment="1">
      <alignment wrapText="1"/>
    </xf>
    <xf numFmtId="0" fontId="2" fillId="2" borderId="2" xfId="1" applyFont="1" applyFill="1" applyBorder="1" applyAlignment="1">
      <alignment horizontal="left" vertical="top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E30613"/>
      <color rgb="FFE532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6"/>
  <sheetViews>
    <sheetView tabSelected="1" topLeftCell="A82" zoomScaleNormal="100" zoomScalePageLayoutView="90" workbookViewId="0">
      <selection activeCell="C86" sqref="C86"/>
    </sheetView>
  </sheetViews>
  <sheetFormatPr defaultColWidth="0" defaultRowHeight="12.75" x14ac:dyDescent="0.2"/>
  <cols>
    <col min="1" max="1" width="8.7109375" style="50" customWidth="1"/>
    <col min="2" max="2" width="9.7109375" style="51" customWidth="1"/>
    <col min="3" max="3" width="48.85546875" style="6" customWidth="1"/>
    <col min="4" max="4" width="5.7109375" style="6" customWidth="1"/>
    <col min="5" max="5" width="7.7109375" style="6" customWidth="1"/>
    <col min="6" max="7" width="12.7109375" style="52" customWidth="1"/>
    <col min="8" max="8" width="8.7109375" style="48" customWidth="1"/>
    <col min="9" max="9" width="10.7109375" style="59" customWidth="1"/>
    <col min="10" max="16384" width="0" style="6" hidden="1"/>
  </cols>
  <sheetData>
    <row r="1" spans="1:9" x14ac:dyDescent="0.2">
      <c r="A1" s="1" t="s">
        <v>1</v>
      </c>
      <c r="B1" s="1" t="s">
        <v>2</v>
      </c>
      <c r="C1" s="2" t="s">
        <v>3</v>
      </c>
      <c r="D1" s="3" t="s">
        <v>4</v>
      </c>
      <c r="E1" s="3" t="s">
        <v>5</v>
      </c>
      <c r="F1" s="166" t="s">
        <v>6</v>
      </c>
      <c r="G1" s="166" t="s">
        <v>7</v>
      </c>
      <c r="H1" s="4" t="s">
        <v>8</v>
      </c>
      <c r="I1" s="5"/>
    </row>
    <row r="2" spans="1:9" x14ac:dyDescent="0.2">
      <c r="A2" s="7"/>
      <c r="B2" s="8" t="s">
        <v>9</v>
      </c>
      <c r="C2" s="9"/>
      <c r="D2" s="9"/>
      <c r="E2" s="9"/>
      <c r="F2" s="167"/>
      <c r="G2" s="167"/>
      <c r="H2" s="10" t="s">
        <v>4</v>
      </c>
      <c r="I2" s="11" t="s">
        <v>10</v>
      </c>
    </row>
    <row r="3" spans="1:9" ht="60" x14ac:dyDescent="0.2">
      <c r="A3" s="12"/>
      <c r="B3" s="13"/>
      <c r="C3" s="141" t="s">
        <v>201</v>
      </c>
      <c r="D3" s="14"/>
      <c r="E3" s="14"/>
      <c r="F3" s="15"/>
      <c r="G3" s="15"/>
      <c r="H3" s="145"/>
      <c r="I3" s="146"/>
    </row>
    <row r="4" spans="1:9" ht="48" x14ac:dyDescent="0.2">
      <c r="A4" s="12"/>
      <c r="B4" s="13"/>
      <c r="C4" s="141" t="s">
        <v>202</v>
      </c>
      <c r="D4" s="144"/>
      <c r="E4" s="144"/>
      <c r="F4" s="15"/>
      <c r="G4" s="15"/>
      <c r="H4" s="145"/>
      <c r="I4" s="146"/>
    </row>
    <row r="5" spans="1:9" s="18" customFormat="1" ht="12.75" customHeight="1" x14ac:dyDescent="0.2">
      <c r="A5" s="16"/>
      <c r="B5" s="17"/>
      <c r="C5" s="143" t="s">
        <v>71</v>
      </c>
      <c r="D5" s="143"/>
      <c r="E5" s="143"/>
      <c r="F5" s="143"/>
      <c r="G5" s="143"/>
      <c r="H5" s="147"/>
      <c r="I5" s="148"/>
    </row>
    <row r="6" spans="1:9" s="22" customFormat="1" ht="168" customHeight="1" x14ac:dyDescent="0.2">
      <c r="A6" s="19" t="s">
        <v>11</v>
      </c>
      <c r="B6" s="116" t="s">
        <v>29</v>
      </c>
      <c r="C6" s="120" t="s">
        <v>73</v>
      </c>
      <c r="D6" s="117" t="s">
        <v>12</v>
      </c>
      <c r="E6" s="118">
        <v>1</v>
      </c>
      <c r="F6" s="119">
        <v>0</v>
      </c>
      <c r="G6" s="25">
        <f>E6*F6</f>
        <v>0</v>
      </c>
      <c r="H6" s="149"/>
      <c r="I6" s="150"/>
    </row>
    <row r="7" spans="1:9" s="31" customFormat="1" x14ac:dyDescent="0.2">
      <c r="A7" s="142" t="s">
        <v>13</v>
      </c>
      <c r="B7" s="20"/>
      <c r="C7" s="86" t="s">
        <v>208</v>
      </c>
      <c r="D7" s="31" t="s">
        <v>12</v>
      </c>
      <c r="E7" s="31">
        <v>1</v>
      </c>
      <c r="F7" s="24">
        <v>0</v>
      </c>
      <c r="G7" s="25">
        <f>E7*F7</f>
        <v>0</v>
      </c>
      <c r="H7" s="149"/>
      <c r="I7" s="150"/>
    </row>
    <row r="8" spans="1:9" s="31" customFormat="1" x14ac:dyDescent="0.2">
      <c r="A8" s="19" t="s">
        <v>14</v>
      </c>
      <c r="B8" s="20"/>
      <c r="C8" s="86" t="s">
        <v>72</v>
      </c>
      <c r="D8" s="31" t="s">
        <v>12</v>
      </c>
      <c r="E8" s="31">
        <v>1</v>
      </c>
      <c r="F8" s="24">
        <v>0</v>
      </c>
      <c r="G8" s="25">
        <f t="shared" ref="G8:G22" si="0">E8*F8</f>
        <v>0</v>
      </c>
      <c r="H8" s="149"/>
      <c r="I8" s="150"/>
    </row>
    <row r="9" spans="1:9" s="31" customFormat="1" ht="24" x14ac:dyDescent="0.25">
      <c r="A9" s="19" t="s">
        <v>15</v>
      </c>
      <c r="B9" s="20"/>
      <c r="C9" s="136" t="s">
        <v>75</v>
      </c>
      <c r="D9" s="31" t="s">
        <v>19</v>
      </c>
      <c r="E9" s="31">
        <v>1</v>
      </c>
      <c r="F9" s="24">
        <v>0</v>
      </c>
      <c r="G9" s="25">
        <f t="shared" si="0"/>
        <v>0</v>
      </c>
      <c r="H9" s="149"/>
      <c r="I9" s="150"/>
    </row>
    <row r="10" spans="1:9" s="31" customFormat="1" ht="24" x14ac:dyDescent="0.25">
      <c r="A10" s="19" t="s">
        <v>16</v>
      </c>
      <c r="B10" s="20"/>
      <c r="C10" s="122" t="s">
        <v>76</v>
      </c>
      <c r="D10" s="137" t="s">
        <v>19</v>
      </c>
      <c r="E10" s="137">
        <v>1</v>
      </c>
      <c r="F10" s="24">
        <v>0</v>
      </c>
      <c r="G10" s="25">
        <f t="shared" si="0"/>
        <v>0</v>
      </c>
      <c r="H10" s="149"/>
      <c r="I10" s="150"/>
    </row>
    <row r="11" spans="1:9" s="31" customFormat="1" ht="24" x14ac:dyDescent="0.25">
      <c r="A11" s="19" t="s">
        <v>18</v>
      </c>
      <c r="B11" s="20"/>
      <c r="C11" s="122" t="s">
        <v>77</v>
      </c>
      <c r="D11" s="137" t="s">
        <v>19</v>
      </c>
      <c r="E11" s="137">
        <v>2</v>
      </c>
      <c r="F11" s="24">
        <v>0</v>
      </c>
      <c r="G11" s="25">
        <f t="shared" si="0"/>
        <v>0</v>
      </c>
      <c r="H11" s="149"/>
      <c r="I11" s="150"/>
    </row>
    <row r="12" spans="1:9" s="31" customFormat="1" x14ac:dyDescent="0.25">
      <c r="A12" s="19" t="s">
        <v>47</v>
      </c>
      <c r="B12" s="20"/>
      <c r="C12" s="122" t="s">
        <v>83</v>
      </c>
      <c r="D12" s="137" t="s">
        <v>12</v>
      </c>
      <c r="E12" s="137">
        <v>3</v>
      </c>
      <c r="F12" s="24">
        <v>0</v>
      </c>
      <c r="G12" s="25">
        <f t="shared" si="0"/>
        <v>0</v>
      </c>
      <c r="H12" s="149"/>
      <c r="I12" s="150"/>
    </row>
    <row r="13" spans="1:9" s="31" customFormat="1" x14ac:dyDescent="0.25">
      <c r="A13" s="19" t="s">
        <v>74</v>
      </c>
      <c r="B13" s="20"/>
      <c r="C13" s="122" t="s">
        <v>84</v>
      </c>
      <c r="D13" s="137" t="s">
        <v>12</v>
      </c>
      <c r="E13" s="137">
        <v>1</v>
      </c>
      <c r="F13" s="24">
        <v>0</v>
      </c>
      <c r="G13" s="25">
        <f t="shared" si="0"/>
        <v>0</v>
      </c>
      <c r="H13" s="149"/>
      <c r="I13" s="150"/>
    </row>
    <row r="14" spans="1:9" s="31" customFormat="1" x14ac:dyDescent="0.25">
      <c r="A14" s="19" t="s">
        <v>78</v>
      </c>
      <c r="B14" s="20"/>
      <c r="C14" s="122" t="s">
        <v>85</v>
      </c>
      <c r="D14" s="137" t="s">
        <v>12</v>
      </c>
      <c r="E14" s="137">
        <v>2</v>
      </c>
      <c r="F14" s="24">
        <v>0</v>
      </c>
      <c r="G14" s="25">
        <f t="shared" si="0"/>
        <v>0</v>
      </c>
      <c r="H14" s="149"/>
      <c r="I14" s="150"/>
    </row>
    <row r="15" spans="1:9" s="31" customFormat="1" x14ac:dyDescent="0.25">
      <c r="A15" s="19" t="s">
        <v>79</v>
      </c>
      <c r="B15" s="20"/>
      <c r="C15" s="122" t="s">
        <v>86</v>
      </c>
      <c r="D15" s="137" t="s">
        <v>12</v>
      </c>
      <c r="E15" s="137">
        <v>2</v>
      </c>
      <c r="F15" s="24">
        <v>0</v>
      </c>
      <c r="G15" s="25">
        <f t="shared" si="0"/>
        <v>0</v>
      </c>
      <c r="H15" s="149"/>
      <c r="I15" s="150"/>
    </row>
    <row r="16" spans="1:9" s="31" customFormat="1" x14ac:dyDescent="0.25">
      <c r="A16" s="111" t="s">
        <v>80</v>
      </c>
      <c r="B16" s="20"/>
      <c r="C16" s="122" t="s">
        <v>205</v>
      </c>
      <c r="D16" s="137" t="s">
        <v>12</v>
      </c>
      <c r="E16" s="137">
        <v>2</v>
      </c>
      <c r="F16" s="24">
        <v>0</v>
      </c>
      <c r="G16" s="25">
        <f t="shared" ref="G16" si="1">E16*F16</f>
        <v>0</v>
      </c>
      <c r="H16" s="149"/>
      <c r="I16" s="150"/>
    </row>
    <row r="17" spans="1:9" s="31" customFormat="1" ht="24" x14ac:dyDescent="0.25">
      <c r="A17" s="19" t="s">
        <v>81</v>
      </c>
      <c r="B17" s="20"/>
      <c r="C17" s="122" t="s">
        <v>90</v>
      </c>
      <c r="D17" s="137" t="s">
        <v>12</v>
      </c>
      <c r="E17" s="137">
        <v>5</v>
      </c>
      <c r="F17" s="24">
        <v>0</v>
      </c>
      <c r="G17" s="25">
        <f t="shared" si="0"/>
        <v>0</v>
      </c>
      <c r="H17" s="149"/>
      <c r="I17" s="150"/>
    </row>
    <row r="18" spans="1:9" s="31" customFormat="1" ht="24" x14ac:dyDescent="0.25">
      <c r="A18" s="19" t="s">
        <v>82</v>
      </c>
      <c r="B18" s="20"/>
      <c r="C18" s="122" t="s">
        <v>91</v>
      </c>
      <c r="D18" s="137" t="s">
        <v>12</v>
      </c>
      <c r="E18" s="137">
        <v>10</v>
      </c>
      <c r="F18" s="24">
        <v>0</v>
      </c>
      <c r="G18" s="25">
        <f t="shared" si="0"/>
        <v>0</v>
      </c>
      <c r="H18" s="149"/>
      <c r="I18" s="150"/>
    </row>
    <row r="19" spans="1:9" s="31" customFormat="1" ht="24" x14ac:dyDescent="0.25">
      <c r="A19" s="19" t="s">
        <v>87</v>
      </c>
      <c r="B19" s="20"/>
      <c r="C19" s="122" t="s">
        <v>92</v>
      </c>
      <c r="D19" s="137" t="s">
        <v>12</v>
      </c>
      <c r="E19" s="137">
        <v>3</v>
      </c>
      <c r="F19" s="24">
        <v>0</v>
      </c>
      <c r="G19" s="25">
        <f t="shared" si="0"/>
        <v>0</v>
      </c>
      <c r="H19" s="149"/>
      <c r="I19" s="150"/>
    </row>
    <row r="20" spans="1:9" s="31" customFormat="1" ht="24" x14ac:dyDescent="0.25">
      <c r="A20" s="19" t="s">
        <v>88</v>
      </c>
      <c r="B20" s="20"/>
      <c r="C20" s="122" t="s">
        <v>93</v>
      </c>
      <c r="D20" s="137" t="s">
        <v>12</v>
      </c>
      <c r="E20" s="137">
        <v>2</v>
      </c>
      <c r="F20" s="24">
        <v>0</v>
      </c>
      <c r="G20" s="25">
        <f t="shared" si="0"/>
        <v>0</v>
      </c>
      <c r="H20" s="149"/>
      <c r="I20" s="150"/>
    </row>
    <row r="21" spans="1:9" s="31" customFormat="1" ht="24" x14ac:dyDescent="0.25">
      <c r="A21" s="19" t="s">
        <v>89</v>
      </c>
      <c r="B21" s="20"/>
      <c r="C21" s="122" t="s">
        <v>95</v>
      </c>
      <c r="D21" s="137" t="s">
        <v>12</v>
      </c>
      <c r="E21" s="137">
        <v>1</v>
      </c>
      <c r="F21" s="24">
        <v>0</v>
      </c>
      <c r="G21" s="25">
        <f t="shared" si="0"/>
        <v>0</v>
      </c>
      <c r="H21" s="149"/>
      <c r="I21" s="150"/>
    </row>
    <row r="22" spans="1:9" s="31" customFormat="1" ht="24" x14ac:dyDescent="0.25">
      <c r="A22" s="19" t="s">
        <v>96</v>
      </c>
      <c r="B22" s="20"/>
      <c r="C22" s="122" t="s">
        <v>94</v>
      </c>
      <c r="D22" s="137" t="s">
        <v>12</v>
      </c>
      <c r="E22" s="137">
        <v>1</v>
      </c>
      <c r="F22" s="24">
        <v>0</v>
      </c>
      <c r="G22" s="25">
        <f t="shared" si="0"/>
        <v>0</v>
      </c>
      <c r="H22" s="149"/>
      <c r="I22" s="150"/>
    </row>
    <row r="23" spans="1:9" s="31" customFormat="1" x14ac:dyDescent="0.25">
      <c r="A23" s="19" t="s">
        <v>97</v>
      </c>
      <c r="B23" s="20"/>
      <c r="C23" s="122" t="s">
        <v>211</v>
      </c>
      <c r="D23" s="30" t="s">
        <v>12</v>
      </c>
      <c r="E23" s="41">
        <v>4</v>
      </c>
      <c r="F23" s="24">
        <v>0</v>
      </c>
      <c r="G23" s="25">
        <v>0</v>
      </c>
      <c r="H23" s="149"/>
      <c r="I23" s="150"/>
    </row>
    <row r="24" spans="1:9" s="22" customFormat="1" x14ac:dyDescent="0.2">
      <c r="A24" s="19" t="s">
        <v>98</v>
      </c>
      <c r="B24" s="20"/>
      <c r="C24" s="32" t="s">
        <v>99</v>
      </c>
      <c r="D24" s="22" t="s">
        <v>19</v>
      </c>
      <c r="E24" s="23">
        <v>1</v>
      </c>
      <c r="F24" s="24">
        <f>SUM(G6:G23)*0.15</f>
        <v>0</v>
      </c>
      <c r="G24" s="25">
        <f>E24*F24</f>
        <v>0</v>
      </c>
      <c r="H24" s="149"/>
      <c r="I24" s="150"/>
    </row>
    <row r="25" spans="1:9" s="22" customFormat="1" x14ac:dyDescent="0.2">
      <c r="A25" s="19"/>
      <c r="B25" s="20"/>
      <c r="C25" s="32"/>
      <c r="E25" s="23"/>
      <c r="F25" s="24"/>
      <c r="G25" s="25"/>
      <c r="H25" s="149"/>
      <c r="I25" s="150"/>
    </row>
    <row r="26" spans="1:9" s="31" customFormat="1" x14ac:dyDescent="0.2">
      <c r="A26" s="19"/>
      <c r="B26" s="20"/>
      <c r="C26" s="33" t="s">
        <v>30</v>
      </c>
      <c r="D26" s="34"/>
      <c r="E26" s="35"/>
      <c r="F26" s="36"/>
      <c r="G26" s="37">
        <f>SUM(G6:G25)</f>
        <v>0</v>
      </c>
      <c r="H26" s="151"/>
      <c r="I26" s="152"/>
    </row>
    <row r="27" spans="1:9" s="31" customFormat="1" x14ac:dyDescent="0.2">
      <c r="A27" s="19"/>
      <c r="B27" s="20"/>
      <c r="C27" s="40"/>
      <c r="D27" s="30"/>
      <c r="E27" s="41"/>
      <c r="F27" s="24"/>
      <c r="G27" s="42"/>
      <c r="H27" s="153"/>
      <c r="I27" s="150"/>
    </row>
    <row r="28" spans="1:9" s="31" customFormat="1" x14ac:dyDescent="0.2">
      <c r="A28" s="19"/>
      <c r="B28" s="20"/>
      <c r="C28" s="40"/>
      <c r="D28" s="30"/>
      <c r="E28" s="41"/>
      <c r="F28" s="24"/>
      <c r="G28" s="42"/>
      <c r="H28" s="153"/>
      <c r="I28" s="150"/>
    </row>
    <row r="29" spans="1:9" s="31" customFormat="1" x14ac:dyDescent="0.25">
      <c r="A29" s="19"/>
      <c r="B29" s="20"/>
      <c r="C29" s="44" t="s">
        <v>31</v>
      </c>
      <c r="D29" s="45"/>
      <c r="E29" s="46"/>
      <c r="F29" s="24"/>
      <c r="G29" s="25"/>
      <c r="H29" s="149"/>
      <c r="I29" s="150"/>
    </row>
    <row r="30" spans="1:9" s="31" customFormat="1" ht="25.5" x14ac:dyDescent="0.25">
      <c r="A30" s="19" t="s">
        <v>100</v>
      </c>
      <c r="B30" s="20"/>
      <c r="C30" s="21" t="s">
        <v>101</v>
      </c>
      <c r="D30" s="82" t="s">
        <v>17</v>
      </c>
      <c r="E30" s="124">
        <v>8</v>
      </c>
      <c r="F30" s="125">
        <v>0</v>
      </c>
      <c r="G30" s="126">
        <f>E30*F30</f>
        <v>0</v>
      </c>
      <c r="H30" s="149"/>
      <c r="I30" s="150"/>
    </row>
    <row r="31" spans="1:9" s="31" customFormat="1" ht="25.5" x14ac:dyDescent="0.25">
      <c r="A31" s="19" t="s">
        <v>102</v>
      </c>
      <c r="B31" s="20"/>
      <c r="C31" s="21" t="s">
        <v>105</v>
      </c>
      <c r="D31" s="82" t="s">
        <v>17</v>
      </c>
      <c r="E31" s="124">
        <v>30</v>
      </c>
      <c r="F31" s="24">
        <v>0</v>
      </c>
      <c r="G31" s="126">
        <f t="shared" ref="G31:G32" si="2">E31*F31</f>
        <v>0</v>
      </c>
      <c r="H31" s="149"/>
      <c r="I31" s="150"/>
    </row>
    <row r="32" spans="1:9" s="31" customFormat="1" ht="25.5" x14ac:dyDescent="0.25">
      <c r="A32" s="19" t="s">
        <v>103</v>
      </c>
      <c r="B32" s="20"/>
      <c r="C32" s="21" t="s">
        <v>106</v>
      </c>
      <c r="D32" s="82" t="s">
        <v>17</v>
      </c>
      <c r="E32" s="124">
        <v>12</v>
      </c>
      <c r="F32" s="24">
        <v>0</v>
      </c>
      <c r="G32" s="126">
        <f t="shared" si="2"/>
        <v>0</v>
      </c>
      <c r="H32" s="149"/>
      <c r="I32" s="150"/>
    </row>
    <row r="33" spans="1:9" s="31" customFormat="1" x14ac:dyDescent="0.2">
      <c r="A33" s="28" t="s">
        <v>104</v>
      </c>
      <c r="B33" s="20"/>
      <c r="C33" s="29" t="s">
        <v>20</v>
      </c>
      <c r="D33" s="30"/>
      <c r="E33" s="23"/>
      <c r="F33" s="24"/>
      <c r="G33" s="25"/>
      <c r="H33" s="149"/>
      <c r="I33" s="150"/>
    </row>
    <row r="34" spans="1:9" s="31" customFormat="1" x14ac:dyDescent="0.2">
      <c r="A34" s="19"/>
      <c r="B34" s="20"/>
      <c r="C34" s="33" t="s">
        <v>32</v>
      </c>
      <c r="D34" s="34"/>
      <c r="E34" s="35"/>
      <c r="F34" s="36"/>
      <c r="G34" s="37">
        <f>SUM(G30:G33)</f>
        <v>0</v>
      </c>
      <c r="H34" s="151"/>
      <c r="I34" s="152"/>
    </row>
    <row r="35" spans="1:9" s="31" customFormat="1" x14ac:dyDescent="0.2">
      <c r="A35" s="19"/>
      <c r="B35" s="20"/>
      <c r="C35" s="40"/>
      <c r="D35" s="30"/>
      <c r="E35" s="41"/>
      <c r="F35" s="24"/>
      <c r="G35" s="42"/>
      <c r="H35" s="43"/>
      <c r="I35" s="27"/>
    </row>
    <row r="36" spans="1:9" s="31" customFormat="1" x14ac:dyDescent="0.25">
      <c r="A36" s="87"/>
      <c r="B36" s="87"/>
      <c r="C36" s="44" t="s">
        <v>107</v>
      </c>
      <c r="D36" s="67"/>
      <c r="E36" s="67"/>
      <c r="F36" s="24"/>
      <c r="G36" s="42"/>
      <c r="H36" s="153"/>
      <c r="I36" s="150"/>
    </row>
    <row r="37" spans="1:9" s="31" customFormat="1" ht="38.25" x14ac:dyDescent="0.25">
      <c r="A37" s="94" t="s">
        <v>127</v>
      </c>
      <c r="B37" s="20"/>
      <c r="C37" s="21" t="s">
        <v>108</v>
      </c>
      <c r="D37" s="82" t="s">
        <v>17</v>
      </c>
      <c r="E37" s="95">
        <v>7</v>
      </c>
      <c r="F37" s="83">
        <v>0</v>
      </c>
      <c r="G37" s="24">
        <f>E37*F37</f>
        <v>0</v>
      </c>
      <c r="H37" s="153"/>
      <c r="I37" s="150"/>
    </row>
    <row r="38" spans="1:9" s="31" customFormat="1" ht="38.25" x14ac:dyDescent="0.25">
      <c r="A38" s="94" t="s">
        <v>128</v>
      </c>
      <c r="B38" s="20"/>
      <c r="C38" s="21" t="s">
        <v>111</v>
      </c>
      <c r="D38" s="82" t="s">
        <v>17</v>
      </c>
      <c r="E38" s="95">
        <v>1</v>
      </c>
      <c r="F38" s="83">
        <v>0</v>
      </c>
      <c r="G38" s="24">
        <f t="shared" ref="G38:G41" si="3">E38*F38</f>
        <v>0</v>
      </c>
      <c r="H38" s="153"/>
      <c r="I38" s="150"/>
    </row>
    <row r="39" spans="1:9" s="31" customFormat="1" ht="38.25" x14ac:dyDescent="0.25">
      <c r="A39" s="94" t="s">
        <v>129</v>
      </c>
      <c r="B39" s="20"/>
      <c r="C39" s="21" t="s">
        <v>109</v>
      </c>
      <c r="D39" s="82" t="s">
        <v>17</v>
      </c>
      <c r="E39" s="95">
        <v>3</v>
      </c>
      <c r="F39" s="83">
        <v>0</v>
      </c>
      <c r="G39" s="24">
        <f t="shared" si="3"/>
        <v>0</v>
      </c>
      <c r="H39" s="153"/>
      <c r="I39" s="150"/>
    </row>
    <row r="40" spans="1:9" s="31" customFormat="1" ht="38.25" x14ac:dyDescent="0.25">
      <c r="A40" s="94" t="s">
        <v>130</v>
      </c>
      <c r="B40" s="20"/>
      <c r="C40" s="21" t="s">
        <v>112</v>
      </c>
      <c r="D40" s="82" t="s">
        <v>17</v>
      </c>
      <c r="E40" s="95">
        <v>4</v>
      </c>
      <c r="F40" s="83">
        <v>0</v>
      </c>
      <c r="G40" s="24">
        <f t="shared" si="3"/>
        <v>0</v>
      </c>
      <c r="H40" s="153"/>
      <c r="I40" s="150"/>
    </row>
    <row r="41" spans="1:9" s="31" customFormat="1" ht="38.25" x14ac:dyDescent="0.25">
      <c r="A41" s="94" t="s">
        <v>131</v>
      </c>
      <c r="B41" s="20"/>
      <c r="C41" s="21" t="s">
        <v>113</v>
      </c>
      <c r="D41" s="82" t="s">
        <v>17</v>
      </c>
      <c r="E41" s="95">
        <v>6</v>
      </c>
      <c r="F41" s="83">
        <v>0</v>
      </c>
      <c r="G41" s="24">
        <f t="shared" si="3"/>
        <v>0</v>
      </c>
      <c r="H41" s="153"/>
      <c r="I41" s="150"/>
    </row>
    <row r="42" spans="1:9" x14ac:dyDescent="0.2">
      <c r="C42" s="113" t="s">
        <v>110</v>
      </c>
      <c r="D42" s="34"/>
      <c r="E42" s="35"/>
      <c r="F42" s="36"/>
      <c r="G42" s="37">
        <f>SUM(G37:G40)</f>
        <v>0</v>
      </c>
      <c r="H42" s="151"/>
      <c r="I42" s="152"/>
    </row>
    <row r="43" spans="1:9" x14ac:dyDescent="0.2">
      <c r="C43" s="115"/>
      <c r="D43" s="30"/>
      <c r="E43" s="41"/>
      <c r="F43" s="24"/>
      <c r="G43" s="42"/>
      <c r="H43" s="153"/>
      <c r="I43" s="154"/>
    </row>
    <row r="44" spans="1:9" x14ac:dyDescent="0.2">
      <c r="C44" s="44" t="s">
        <v>168</v>
      </c>
      <c r="D44" s="67"/>
      <c r="E44" s="67"/>
      <c r="F44" s="24"/>
      <c r="G44" s="42"/>
      <c r="H44" s="153"/>
      <c r="I44" s="154"/>
    </row>
    <row r="45" spans="1:9" ht="36" x14ac:dyDescent="0.2">
      <c r="A45" s="50" t="s">
        <v>169</v>
      </c>
      <c r="C45" s="122" t="s">
        <v>170</v>
      </c>
      <c r="D45" s="137" t="s">
        <v>12</v>
      </c>
      <c r="E45" s="137">
        <v>1</v>
      </c>
      <c r="F45" s="24">
        <v>0</v>
      </c>
      <c r="G45" s="25">
        <f t="shared" ref="G45:G59" si="4">E45*F45</f>
        <v>0</v>
      </c>
      <c r="H45" s="153"/>
      <c r="I45" s="154"/>
    </row>
    <row r="46" spans="1:9" x14ac:dyDescent="0.2">
      <c r="A46" s="50" t="s">
        <v>171</v>
      </c>
      <c r="C46" s="122" t="s">
        <v>176</v>
      </c>
      <c r="D46" s="137" t="s">
        <v>12</v>
      </c>
      <c r="E46" s="137">
        <v>6</v>
      </c>
      <c r="F46" s="24">
        <v>0</v>
      </c>
      <c r="G46" s="25">
        <f t="shared" si="4"/>
        <v>0</v>
      </c>
      <c r="H46" s="153"/>
      <c r="I46" s="154"/>
    </row>
    <row r="47" spans="1:9" x14ac:dyDescent="0.2">
      <c r="A47" s="50" t="s">
        <v>172</v>
      </c>
      <c r="C47" s="122" t="s">
        <v>177</v>
      </c>
      <c r="D47" s="137" t="s">
        <v>12</v>
      </c>
      <c r="E47" s="137">
        <v>3</v>
      </c>
      <c r="F47" s="24">
        <v>0</v>
      </c>
      <c r="G47" s="25">
        <f t="shared" si="4"/>
        <v>0</v>
      </c>
      <c r="H47" s="153"/>
      <c r="I47" s="154"/>
    </row>
    <row r="48" spans="1:9" x14ac:dyDescent="0.2">
      <c r="A48" s="50" t="s">
        <v>173</v>
      </c>
      <c r="C48" s="122" t="s">
        <v>178</v>
      </c>
      <c r="D48" s="137" t="s">
        <v>12</v>
      </c>
      <c r="E48" s="137">
        <v>1</v>
      </c>
      <c r="F48" s="24">
        <v>0</v>
      </c>
      <c r="G48" s="25">
        <f t="shared" si="4"/>
        <v>0</v>
      </c>
      <c r="H48" s="153"/>
      <c r="I48" s="154"/>
    </row>
    <row r="49" spans="1:9" x14ac:dyDescent="0.2">
      <c r="A49" s="50" t="s">
        <v>174</v>
      </c>
      <c r="C49" s="122" t="s">
        <v>179</v>
      </c>
      <c r="D49" s="137" t="s">
        <v>12</v>
      </c>
      <c r="E49" s="137">
        <v>4</v>
      </c>
      <c r="F49" s="24">
        <v>0</v>
      </c>
      <c r="G49" s="25">
        <f t="shared" si="4"/>
        <v>0</v>
      </c>
      <c r="H49" s="153"/>
      <c r="I49" s="154"/>
    </row>
    <row r="50" spans="1:9" x14ac:dyDescent="0.2">
      <c r="A50" s="50" t="s">
        <v>175</v>
      </c>
      <c r="C50" s="122" t="s">
        <v>183</v>
      </c>
      <c r="D50" s="122" t="s">
        <v>12</v>
      </c>
      <c r="E50" s="137">
        <v>1</v>
      </c>
      <c r="F50" s="24">
        <v>0</v>
      </c>
      <c r="G50" s="25">
        <f t="shared" si="4"/>
        <v>0</v>
      </c>
      <c r="H50" s="153"/>
      <c r="I50" s="154"/>
    </row>
    <row r="51" spans="1:9" ht="24" x14ac:dyDescent="0.2">
      <c r="A51" s="50" t="s">
        <v>180</v>
      </c>
      <c r="C51" s="122" t="s">
        <v>184</v>
      </c>
      <c r="D51" s="122" t="s">
        <v>19</v>
      </c>
      <c r="E51" s="137">
        <v>1</v>
      </c>
      <c r="F51" s="24">
        <v>0</v>
      </c>
      <c r="G51" s="25">
        <f t="shared" si="4"/>
        <v>0</v>
      </c>
      <c r="H51" s="153"/>
      <c r="I51" s="154"/>
    </row>
    <row r="52" spans="1:9" ht="24" x14ac:dyDescent="0.2">
      <c r="A52" s="50" t="s">
        <v>181</v>
      </c>
      <c r="C52" s="122" t="s">
        <v>185</v>
      </c>
      <c r="D52" s="122" t="s">
        <v>19</v>
      </c>
      <c r="E52" s="137">
        <v>2</v>
      </c>
      <c r="F52" s="24">
        <v>0</v>
      </c>
      <c r="G52" s="25">
        <f t="shared" si="4"/>
        <v>0</v>
      </c>
      <c r="H52" s="153"/>
      <c r="I52" s="154"/>
    </row>
    <row r="53" spans="1:9" x14ac:dyDescent="0.2">
      <c r="A53" s="50" t="s">
        <v>182</v>
      </c>
      <c r="C53" s="122" t="s">
        <v>186</v>
      </c>
      <c r="D53" s="122" t="s">
        <v>12</v>
      </c>
      <c r="E53" s="137">
        <v>1</v>
      </c>
      <c r="F53" s="24">
        <v>0</v>
      </c>
      <c r="G53" s="25">
        <f t="shared" si="4"/>
        <v>0</v>
      </c>
      <c r="H53" s="153"/>
      <c r="I53" s="154"/>
    </row>
    <row r="54" spans="1:9" x14ac:dyDescent="0.2">
      <c r="A54" s="50" t="s">
        <v>187</v>
      </c>
      <c r="C54" s="122" t="s">
        <v>188</v>
      </c>
      <c r="D54" s="122" t="s">
        <v>12</v>
      </c>
      <c r="E54" s="137">
        <v>1</v>
      </c>
      <c r="F54" s="24">
        <v>0</v>
      </c>
      <c r="G54" s="25">
        <f t="shared" si="4"/>
        <v>0</v>
      </c>
      <c r="H54" s="153"/>
      <c r="I54" s="154"/>
    </row>
    <row r="55" spans="1:9" x14ac:dyDescent="0.2">
      <c r="A55" s="50" t="s">
        <v>189</v>
      </c>
      <c r="C55" s="122" t="s">
        <v>193</v>
      </c>
      <c r="D55" s="122" t="s">
        <v>12</v>
      </c>
      <c r="E55" s="137">
        <v>2</v>
      </c>
      <c r="F55" s="24">
        <v>0</v>
      </c>
      <c r="G55" s="25">
        <f t="shared" si="4"/>
        <v>0</v>
      </c>
      <c r="H55" s="153"/>
      <c r="I55" s="154"/>
    </row>
    <row r="56" spans="1:9" x14ac:dyDescent="0.2">
      <c r="A56" s="50" t="s">
        <v>190</v>
      </c>
      <c r="C56" s="122" t="s">
        <v>194</v>
      </c>
      <c r="D56" s="122" t="s">
        <v>12</v>
      </c>
      <c r="E56" s="137">
        <v>1</v>
      </c>
      <c r="F56" s="24">
        <v>0</v>
      </c>
      <c r="G56" s="25">
        <f t="shared" si="4"/>
        <v>0</v>
      </c>
      <c r="H56" s="153"/>
      <c r="I56" s="154"/>
    </row>
    <row r="57" spans="1:9" x14ac:dyDescent="0.2">
      <c r="A57" s="50" t="s">
        <v>191</v>
      </c>
      <c r="C57" s="122" t="s">
        <v>195</v>
      </c>
      <c r="D57" s="122" t="s">
        <v>17</v>
      </c>
      <c r="E57" s="137">
        <v>8</v>
      </c>
      <c r="F57" s="24">
        <v>0</v>
      </c>
      <c r="G57" s="25">
        <f t="shared" si="4"/>
        <v>0</v>
      </c>
      <c r="H57" s="153"/>
      <c r="I57" s="154"/>
    </row>
    <row r="58" spans="1:9" x14ac:dyDescent="0.2">
      <c r="A58" s="50" t="s">
        <v>192</v>
      </c>
      <c r="C58" s="122" t="s">
        <v>196</v>
      </c>
      <c r="D58" s="122" t="s">
        <v>197</v>
      </c>
      <c r="E58" s="137">
        <v>150</v>
      </c>
      <c r="F58" s="24">
        <v>0</v>
      </c>
      <c r="G58" s="25">
        <f t="shared" si="4"/>
        <v>0</v>
      </c>
      <c r="H58" s="153"/>
      <c r="I58" s="154"/>
    </row>
    <row r="59" spans="1:9" x14ac:dyDescent="0.2">
      <c r="A59" s="50" t="s">
        <v>199</v>
      </c>
      <c r="C59" s="122" t="s">
        <v>200</v>
      </c>
      <c r="D59" s="122" t="s">
        <v>19</v>
      </c>
      <c r="E59" s="137">
        <v>1</v>
      </c>
      <c r="F59" s="24">
        <v>0</v>
      </c>
      <c r="G59" s="25">
        <f t="shared" si="4"/>
        <v>0</v>
      </c>
      <c r="H59" s="153"/>
      <c r="I59" s="154"/>
    </row>
    <row r="60" spans="1:9" x14ac:dyDescent="0.2">
      <c r="C60" s="122"/>
      <c r="D60" s="122"/>
      <c r="E60" s="137"/>
      <c r="F60" s="24"/>
      <c r="G60" s="25"/>
      <c r="H60" s="153"/>
      <c r="I60" s="154"/>
    </row>
    <row r="61" spans="1:9" x14ac:dyDescent="0.2">
      <c r="C61" s="33" t="s">
        <v>198</v>
      </c>
      <c r="D61" s="34"/>
      <c r="E61" s="35"/>
      <c r="F61" s="36"/>
      <c r="G61" s="37">
        <f>SUM(G45:G60)</f>
        <v>0</v>
      </c>
      <c r="H61" s="151"/>
      <c r="I61" s="152"/>
    </row>
    <row r="62" spans="1:9" x14ac:dyDescent="0.2">
      <c r="C62" s="122"/>
      <c r="D62" s="122"/>
      <c r="E62" s="137"/>
      <c r="F62" s="24"/>
      <c r="G62" s="25"/>
      <c r="H62" s="153"/>
      <c r="I62" s="154"/>
    </row>
    <row r="63" spans="1:9" x14ac:dyDescent="0.2">
      <c r="C63" s="122"/>
      <c r="D63" s="122"/>
      <c r="E63" s="137"/>
      <c r="F63" s="24"/>
      <c r="G63" s="25"/>
      <c r="H63" s="155"/>
      <c r="I63" s="156"/>
    </row>
    <row r="64" spans="1:9" s="18" customFormat="1" ht="12.75" customHeight="1" x14ac:dyDescent="0.2">
      <c r="A64" s="16"/>
      <c r="B64" s="17"/>
      <c r="C64" s="165" t="s">
        <v>34</v>
      </c>
      <c r="D64" s="165"/>
      <c r="E64" s="165"/>
      <c r="F64" s="53"/>
      <c r="G64" s="54">
        <f>G34+G26+G42+G61</f>
        <v>0</v>
      </c>
      <c r="H64" s="157"/>
      <c r="I64" s="158"/>
    </row>
    <row r="65" spans="1:9" x14ac:dyDescent="0.2">
      <c r="I65" s="49"/>
    </row>
    <row r="66" spans="1:9" s="18" customFormat="1" ht="12.75" customHeight="1" x14ac:dyDescent="0.2">
      <c r="A66" s="16"/>
      <c r="B66" s="17"/>
      <c r="C66" s="165" t="s">
        <v>114</v>
      </c>
      <c r="D66" s="165"/>
      <c r="E66" s="165"/>
      <c r="F66" s="165"/>
      <c r="G66" s="165"/>
      <c r="H66" s="165"/>
      <c r="I66" s="168"/>
    </row>
    <row r="67" spans="1:9" s="108" customFormat="1" ht="58.5" customHeight="1" x14ac:dyDescent="0.2">
      <c r="A67" s="19" t="s">
        <v>36</v>
      </c>
      <c r="B67" s="20" t="s">
        <v>29</v>
      </c>
      <c r="C67" s="21" t="s">
        <v>115</v>
      </c>
      <c r="D67" s="45" t="s">
        <v>12</v>
      </c>
      <c r="E67" s="46">
        <v>1</v>
      </c>
      <c r="F67" s="24">
        <v>0</v>
      </c>
      <c r="G67" s="24">
        <f t="shared" ref="G67:G69" si="5">E67*F67</f>
        <v>0</v>
      </c>
      <c r="H67" s="159"/>
      <c r="I67" s="160"/>
    </row>
    <row r="68" spans="1:9" s="108" customFormat="1" x14ac:dyDescent="0.2">
      <c r="A68" s="111" t="s">
        <v>48</v>
      </c>
      <c r="B68" s="123"/>
      <c r="C68" s="138" t="s">
        <v>20</v>
      </c>
      <c r="D68" s="45"/>
      <c r="E68" s="46"/>
      <c r="F68" s="24"/>
      <c r="G68" s="24"/>
      <c r="H68" s="159"/>
      <c r="I68" s="160"/>
    </row>
    <row r="69" spans="1:9" s="109" customFormat="1" ht="24" x14ac:dyDescent="0.25">
      <c r="A69" s="19" t="s">
        <v>49</v>
      </c>
      <c r="B69" s="123"/>
      <c r="C69" s="122" t="s">
        <v>116</v>
      </c>
      <c r="D69" s="137" t="s">
        <v>19</v>
      </c>
      <c r="E69" s="137">
        <v>1</v>
      </c>
      <c r="F69" s="24">
        <v>0</v>
      </c>
      <c r="G69" s="24">
        <f t="shared" si="5"/>
        <v>0</v>
      </c>
      <c r="H69" s="161"/>
      <c r="I69" s="162"/>
    </row>
    <row r="70" spans="1:9" s="108" customFormat="1" ht="24" x14ac:dyDescent="0.2">
      <c r="A70" s="19" t="s">
        <v>50</v>
      </c>
      <c r="B70" s="123"/>
      <c r="C70" s="122" t="s">
        <v>117</v>
      </c>
      <c r="D70" s="137" t="s">
        <v>19</v>
      </c>
      <c r="E70" s="137">
        <v>1</v>
      </c>
      <c r="F70" s="24">
        <v>0</v>
      </c>
      <c r="G70" s="24">
        <f t="shared" ref="G70:G71" si="6">E70*F70</f>
        <v>0</v>
      </c>
      <c r="H70" s="159"/>
      <c r="I70" s="160"/>
    </row>
    <row r="71" spans="1:9" s="108" customFormat="1" x14ac:dyDescent="0.2">
      <c r="A71" s="19" t="s">
        <v>51</v>
      </c>
      <c r="B71" s="123"/>
      <c r="C71" s="45" t="s">
        <v>118</v>
      </c>
      <c r="D71" s="45" t="s">
        <v>12</v>
      </c>
      <c r="E71" s="46">
        <v>1</v>
      </c>
      <c r="F71" s="24">
        <v>0</v>
      </c>
      <c r="G71" s="24">
        <f t="shared" si="6"/>
        <v>0</v>
      </c>
      <c r="H71" s="159"/>
      <c r="I71" s="160"/>
    </row>
    <row r="72" spans="1:9" s="108" customFormat="1" x14ac:dyDescent="0.2">
      <c r="A72" s="19" t="s">
        <v>52</v>
      </c>
      <c r="B72" s="123"/>
      <c r="C72" s="45" t="s">
        <v>119</v>
      </c>
      <c r="D72" s="45" t="s">
        <v>12</v>
      </c>
      <c r="E72" s="46">
        <v>2</v>
      </c>
      <c r="F72" s="24">
        <v>0</v>
      </c>
      <c r="G72" s="24">
        <f>E72*F72</f>
        <v>0</v>
      </c>
      <c r="H72" s="159"/>
      <c r="I72" s="160"/>
    </row>
    <row r="73" spans="1:9" s="108" customFormat="1" x14ac:dyDescent="0.2">
      <c r="A73" s="19" t="s">
        <v>53</v>
      </c>
      <c r="B73" s="123"/>
      <c r="C73" s="81" t="s">
        <v>120</v>
      </c>
      <c r="D73" s="45" t="s">
        <v>12</v>
      </c>
      <c r="E73" s="46">
        <v>1</v>
      </c>
      <c r="F73" s="24">
        <v>0</v>
      </c>
      <c r="G73" s="24">
        <f>E73*F73</f>
        <v>0</v>
      </c>
      <c r="H73" s="159"/>
      <c r="I73" s="160"/>
    </row>
    <row r="74" spans="1:9" s="108" customFormat="1" x14ac:dyDescent="0.2">
      <c r="A74" s="19" t="s">
        <v>54</v>
      </c>
      <c r="B74" s="123"/>
      <c r="C74" s="81" t="s">
        <v>121</v>
      </c>
      <c r="D74" s="45" t="s">
        <v>12</v>
      </c>
      <c r="E74" s="46">
        <v>1</v>
      </c>
      <c r="F74" s="24">
        <v>0</v>
      </c>
      <c r="G74" s="24">
        <f t="shared" ref="G74:G79" si="7">E74*F74</f>
        <v>0</v>
      </c>
      <c r="H74" s="159"/>
      <c r="I74" s="160"/>
    </row>
    <row r="75" spans="1:9" s="108" customFormat="1" ht="24" x14ac:dyDescent="0.2">
      <c r="A75" s="19" t="s">
        <v>55</v>
      </c>
      <c r="B75" s="123"/>
      <c r="C75" s="122" t="s">
        <v>122</v>
      </c>
      <c r="D75" s="137" t="s">
        <v>12</v>
      </c>
      <c r="E75" s="137">
        <v>4</v>
      </c>
      <c r="F75" s="24">
        <v>0</v>
      </c>
      <c r="G75" s="24">
        <f t="shared" si="7"/>
        <v>0</v>
      </c>
      <c r="H75" s="159"/>
      <c r="I75" s="160"/>
    </row>
    <row r="76" spans="1:9" s="108" customFormat="1" ht="24" x14ac:dyDescent="0.2">
      <c r="A76" s="19" t="s">
        <v>56</v>
      </c>
      <c r="B76" s="123"/>
      <c r="C76" s="122" t="s">
        <v>123</v>
      </c>
      <c r="D76" s="137" t="s">
        <v>12</v>
      </c>
      <c r="E76" s="137">
        <v>3</v>
      </c>
      <c r="F76" s="24">
        <v>0</v>
      </c>
      <c r="G76" s="24">
        <f t="shared" si="7"/>
        <v>0</v>
      </c>
      <c r="H76" s="159"/>
      <c r="I76" s="160"/>
    </row>
    <row r="77" spans="1:9" s="108" customFormat="1" ht="24" x14ac:dyDescent="0.2">
      <c r="A77" s="19" t="s">
        <v>57</v>
      </c>
      <c r="B77" s="123"/>
      <c r="C77" s="122" t="s">
        <v>124</v>
      </c>
      <c r="D77" s="137" t="s">
        <v>12</v>
      </c>
      <c r="E77" s="137">
        <v>3</v>
      </c>
      <c r="F77" s="24">
        <v>0</v>
      </c>
      <c r="G77" s="24">
        <f t="shared" si="7"/>
        <v>0</v>
      </c>
      <c r="H77" s="159"/>
      <c r="I77" s="160"/>
    </row>
    <row r="78" spans="1:9" s="108" customFormat="1" ht="24" x14ac:dyDescent="0.2">
      <c r="A78" s="19" t="s">
        <v>58</v>
      </c>
      <c r="B78" s="123"/>
      <c r="C78" s="122" t="s">
        <v>125</v>
      </c>
      <c r="D78" s="137" t="s">
        <v>12</v>
      </c>
      <c r="E78" s="137">
        <v>1</v>
      </c>
      <c r="F78" s="24">
        <v>0</v>
      </c>
      <c r="G78" s="24">
        <f t="shared" si="7"/>
        <v>0</v>
      </c>
      <c r="H78" s="159"/>
      <c r="I78" s="160"/>
    </row>
    <row r="79" spans="1:9" s="108" customFormat="1" ht="24" x14ac:dyDescent="0.2">
      <c r="A79" s="19" t="s">
        <v>59</v>
      </c>
      <c r="B79" s="123"/>
      <c r="C79" s="122" t="s">
        <v>126</v>
      </c>
      <c r="D79" s="137" t="s">
        <v>12</v>
      </c>
      <c r="E79" s="46">
        <v>1</v>
      </c>
      <c r="F79" s="24">
        <v>0</v>
      </c>
      <c r="G79" s="24">
        <f t="shared" si="7"/>
        <v>0</v>
      </c>
      <c r="H79" s="159"/>
      <c r="I79" s="160"/>
    </row>
    <row r="80" spans="1:9" s="108" customFormat="1" x14ac:dyDescent="0.2">
      <c r="A80" s="19" t="s">
        <v>60</v>
      </c>
      <c r="B80" s="139"/>
      <c r="C80" s="122" t="s">
        <v>205</v>
      </c>
      <c r="D80" s="137" t="s">
        <v>12</v>
      </c>
      <c r="E80" s="137">
        <v>8</v>
      </c>
      <c r="F80" s="24">
        <v>0</v>
      </c>
      <c r="G80" s="24">
        <f>E80*F80</f>
        <v>0</v>
      </c>
      <c r="H80" s="159"/>
      <c r="I80" s="160"/>
    </row>
    <row r="81" spans="1:9" s="108" customFormat="1" x14ac:dyDescent="0.2">
      <c r="A81" s="19" t="s">
        <v>61</v>
      </c>
      <c r="B81" s="139"/>
      <c r="C81" s="140" t="s">
        <v>206</v>
      </c>
      <c r="D81" s="30" t="s">
        <v>19</v>
      </c>
      <c r="E81" s="41">
        <v>1</v>
      </c>
      <c r="F81" s="24">
        <f>SUM(G67:G80)*0.15</f>
        <v>0</v>
      </c>
      <c r="G81" s="24">
        <f>E81*F81</f>
        <v>0</v>
      </c>
      <c r="H81" s="159"/>
      <c r="I81" s="160"/>
    </row>
    <row r="82" spans="1:9" s="109" customFormat="1" x14ac:dyDescent="0.2">
      <c r="A82" s="19"/>
      <c r="B82" s="20"/>
      <c r="C82" s="86"/>
      <c r="D82" s="45"/>
      <c r="E82" s="110"/>
      <c r="F82" s="24"/>
      <c r="G82" s="24"/>
      <c r="H82" s="161"/>
      <c r="I82" s="163"/>
    </row>
    <row r="83" spans="1:9" s="31" customFormat="1" x14ac:dyDescent="0.2">
      <c r="A83" s="19"/>
      <c r="B83" s="20"/>
      <c r="C83" s="113" t="s">
        <v>65</v>
      </c>
      <c r="D83" s="34"/>
      <c r="E83" s="35"/>
      <c r="F83" s="36"/>
      <c r="G83" s="37">
        <f>SUM(G67:G82)</f>
        <v>0</v>
      </c>
      <c r="H83" s="151"/>
      <c r="I83" s="152"/>
    </row>
    <row r="84" spans="1:9" s="31" customFormat="1" x14ac:dyDescent="0.2">
      <c r="A84" s="19"/>
      <c r="B84" s="20"/>
      <c r="C84" s="115"/>
      <c r="D84" s="30"/>
      <c r="E84" s="41"/>
      <c r="F84" s="24"/>
      <c r="G84" s="42"/>
      <c r="H84" s="153"/>
      <c r="I84" s="154"/>
    </row>
    <row r="85" spans="1:9" s="31" customFormat="1" x14ac:dyDescent="0.25">
      <c r="A85" s="19"/>
      <c r="B85" s="20"/>
      <c r="C85" s="44" t="s">
        <v>31</v>
      </c>
      <c r="D85" s="45"/>
      <c r="E85" s="46"/>
      <c r="F85" s="24"/>
      <c r="G85" s="25"/>
      <c r="H85" s="149"/>
      <c r="I85" s="150"/>
    </row>
    <row r="86" spans="1:9" s="31" customFormat="1" ht="25.5" x14ac:dyDescent="0.25">
      <c r="A86" s="19" t="s">
        <v>100</v>
      </c>
      <c r="B86" s="20"/>
      <c r="C86" s="21" t="s">
        <v>133</v>
      </c>
      <c r="D86" s="82" t="s">
        <v>17</v>
      </c>
      <c r="E86" s="124">
        <v>8</v>
      </c>
      <c r="F86" s="125">
        <v>0</v>
      </c>
      <c r="G86" s="126">
        <f>E86*F86</f>
        <v>0</v>
      </c>
      <c r="H86" s="149"/>
      <c r="I86" s="150"/>
    </row>
    <row r="87" spans="1:9" s="31" customFormat="1" x14ac:dyDescent="0.2">
      <c r="A87" s="28" t="s">
        <v>104</v>
      </c>
      <c r="B87" s="20"/>
      <c r="C87" s="29" t="s">
        <v>20</v>
      </c>
      <c r="D87" s="30"/>
      <c r="E87" s="23"/>
      <c r="F87" s="24"/>
      <c r="G87" s="25"/>
      <c r="H87" s="149"/>
      <c r="I87" s="150"/>
    </row>
    <row r="88" spans="1:9" s="31" customFormat="1" x14ac:dyDescent="0.2">
      <c r="A88" s="19"/>
      <c r="B88" s="20"/>
      <c r="C88" s="113" t="s">
        <v>132</v>
      </c>
      <c r="D88" s="34"/>
      <c r="E88" s="35"/>
      <c r="F88" s="36"/>
      <c r="G88" s="37">
        <f>SUM(G84:G87)</f>
        <v>0</v>
      </c>
      <c r="H88" s="151"/>
      <c r="I88" s="152"/>
    </row>
    <row r="89" spans="1:9" s="31" customFormat="1" x14ac:dyDescent="0.2">
      <c r="A89" s="19"/>
      <c r="B89" s="20"/>
      <c r="C89" s="115"/>
      <c r="D89" s="30"/>
      <c r="E89" s="41"/>
      <c r="F89" s="24"/>
      <c r="G89" s="42"/>
      <c r="H89" s="153"/>
      <c r="I89" s="154"/>
    </row>
    <row r="90" spans="1:9" s="31" customFormat="1" x14ac:dyDescent="0.25">
      <c r="A90" s="19"/>
      <c r="B90" s="20"/>
      <c r="C90" s="44" t="s">
        <v>33</v>
      </c>
      <c r="D90" s="45"/>
      <c r="E90" s="46"/>
      <c r="F90" s="24"/>
      <c r="G90" s="25"/>
      <c r="H90" s="153"/>
      <c r="I90" s="154"/>
    </row>
    <row r="91" spans="1:9" s="31" customFormat="1" ht="25.5" x14ac:dyDescent="0.25">
      <c r="A91" s="19" t="s">
        <v>56</v>
      </c>
      <c r="B91" s="20"/>
      <c r="C91" s="22" t="s">
        <v>134</v>
      </c>
      <c r="D91" s="22" t="s">
        <v>17</v>
      </c>
      <c r="E91" s="23">
        <v>57</v>
      </c>
      <c r="F91" s="24">
        <v>0</v>
      </c>
      <c r="G91" s="25">
        <f t="shared" ref="G91:G92" si="8">E91*F91</f>
        <v>0</v>
      </c>
      <c r="H91" s="153"/>
      <c r="I91" s="154"/>
    </row>
    <row r="92" spans="1:9" s="31" customFormat="1" ht="25.5" x14ac:dyDescent="0.25">
      <c r="A92" s="19" t="s">
        <v>57</v>
      </c>
      <c r="B92" s="20"/>
      <c r="C92" s="22" t="s">
        <v>67</v>
      </c>
      <c r="D92" s="22" t="s">
        <v>17</v>
      </c>
      <c r="E92" s="23">
        <v>4</v>
      </c>
      <c r="F92" s="24">
        <v>0</v>
      </c>
      <c r="G92" s="25">
        <f t="shared" si="8"/>
        <v>0</v>
      </c>
      <c r="H92" s="153"/>
      <c r="I92" s="154"/>
    </row>
    <row r="93" spans="1:9" s="31" customFormat="1" x14ac:dyDescent="0.2">
      <c r="A93" s="28" t="s">
        <v>70</v>
      </c>
      <c r="B93" s="20"/>
      <c r="C93" s="29" t="s">
        <v>20</v>
      </c>
      <c r="D93" s="30"/>
      <c r="E93" s="23"/>
      <c r="F93" s="24"/>
      <c r="G93" s="25"/>
      <c r="H93" s="153"/>
      <c r="I93" s="154"/>
    </row>
    <row r="94" spans="1:9" s="31" customFormat="1" x14ac:dyDescent="0.25">
      <c r="A94" s="19"/>
      <c r="B94" s="20"/>
      <c r="C94" s="22"/>
      <c r="D94" s="22"/>
      <c r="E94" s="23"/>
      <c r="F94" s="24"/>
      <c r="G94" s="25"/>
      <c r="H94" s="153"/>
      <c r="I94" s="154"/>
    </row>
    <row r="95" spans="1:9" x14ac:dyDescent="0.2">
      <c r="A95" s="19"/>
      <c r="B95" s="20"/>
      <c r="C95" s="113" t="s">
        <v>66</v>
      </c>
      <c r="D95" s="34"/>
      <c r="E95" s="35"/>
      <c r="F95" s="36"/>
      <c r="G95" s="37">
        <f>SUM(G89:G92)</f>
        <v>0</v>
      </c>
      <c r="H95" s="155"/>
      <c r="I95" s="156"/>
    </row>
    <row r="96" spans="1:9" s="18" customFormat="1" ht="12.75" customHeight="1" x14ac:dyDescent="0.2">
      <c r="A96" s="16"/>
      <c r="B96" s="17"/>
      <c r="C96" s="165" t="s">
        <v>68</v>
      </c>
      <c r="D96" s="165"/>
      <c r="E96" s="165"/>
      <c r="F96" s="53"/>
      <c r="G96" s="54">
        <f>G95+G83+G88</f>
        <v>0</v>
      </c>
      <c r="H96" s="157"/>
      <c r="I96" s="158"/>
    </row>
    <row r="97" spans="1:9" x14ac:dyDescent="0.2">
      <c r="A97" s="19"/>
      <c r="B97" s="20"/>
      <c r="C97" s="40"/>
      <c r="D97" s="30"/>
      <c r="E97" s="41"/>
      <c r="F97" s="24"/>
      <c r="G97" s="42"/>
      <c r="I97" s="49"/>
    </row>
    <row r="98" spans="1:9" s="18" customFormat="1" ht="12.75" customHeight="1" x14ac:dyDescent="0.2">
      <c r="A98" s="16"/>
      <c r="B98" s="17"/>
      <c r="C98" s="165" t="s">
        <v>143</v>
      </c>
      <c r="D98" s="165"/>
      <c r="E98" s="165"/>
      <c r="F98" s="165"/>
      <c r="G98" s="165"/>
      <c r="H98" s="165"/>
      <c r="I98" s="168"/>
    </row>
    <row r="99" spans="1:9" s="18" customFormat="1" ht="12.75" customHeight="1" x14ac:dyDescent="0.2">
      <c r="A99" s="19"/>
      <c r="B99" s="19"/>
      <c r="C99" s="19"/>
      <c r="D99" s="19"/>
      <c r="E99" s="19"/>
      <c r="F99" s="19"/>
      <c r="G99" s="19"/>
      <c r="H99" s="19"/>
      <c r="I99" s="19"/>
    </row>
    <row r="100" spans="1:9" s="18" customFormat="1" ht="12.75" customHeight="1" x14ac:dyDescent="0.2">
      <c r="A100" s="19" t="s">
        <v>25</v>
      </c>
      <c r="B100" s="19"/>
      <c r="C100" s="121" t="s">
        <v>135</v>
      </c>
      <c r="D100" s="31" t="s">
        <v>12</v>
      </c>
      <c r="E100" s="31">
        <v>2</v>
      </c>
      <c r="F100" s="24">
        <v>0</v>
      </c>
      <c r="G100" s="24">
        <f t="shared" ref="G100" si="9">E100*F100</f>
        <v>0</v>
      </c>
      <c r="H100" s="19"/>
      <c r="I100" s="19"/>
    </row>
    <row r="101" spans="1:9" s="18" customFormat="1" ht="12.75" customHeight="1" x14ac:dyDescent="0.2">
      <c r="A101" s="19" t="s">
        <v>138</v>
      </c>
      <c r="B101" s="19"/>
      <c r="C101" s="45" t="s">
        <v>136</v>
      </c>
      <c r="D101" s="31" t="s">
        <v>12</v>
      </c>
      <c r="E101" s="31">
        <v>2</v>
      </c>
      <c r="F101" s="24">
        <v>0</v>
      </c>
      <c r="G101" s="24">
        <f t="shared" ref="G101:G104" si="10">E101*F101</f>
        <v>0</v>
      </c>
      <c r="H101" s="19"/>
      <c r="I101" s="19"/>
    </row>
    <row r="102" spans="1:9" s="18" customFormat="1" ht="12.75" customHeight="1" x14ac:dyDescent="0.2">
      <c r="A102" s="19" t="s">
        <v>139</v>
      </c>
      <c r="B102" s="19"/>
      <c r="C102" s="86" t="s">
        <v>137</v>
      </c>
      <c r="D102" s="31" t="s">
        <v>12</v>
      </c>
      <c r="E102" s="31">
        <v>2</v>
      </c>
      <c r="F102" s="24">
        <v>0</v>
      </c>
      <c r="G102" s="24">
        <f t="shared" si="10"/>
        <v>0</v>
      </c>
      <c r="H102" s="19"/>
      <c r="I102" s="19"/>
    </row>
    <row r="103" spans="1:9" s="18" customFormat="1" ht="26.25" customHeight="1" x14ac:dyDescent="0.2">
      <c r="A103" s="19" t="s">
        <v>140</v>
      </c>
      <c r="B103" s="19"/>
      <c r="C103" s="121" t="s">
        <v>93</v>
      </c>
      <c r="D103" s="31" t="s">
        <v>12</v>
      </c>
      <c r="E103" s="31">
        <v>6</v>
      </c>
      <c r="F103" s="24">
        <v>0</v>
      </c>
      <c r="G103" s="24">
        <f t="shared" si="10"/>
        <v>0</v>
      </c>
      <c r="H103" s="19"/>
      <c r="I103" s="19"/>
    </row>
    <row r="104" spans="1:9" s="18" customFormat="1" ht="12.75" customHeight="1" x14ac:dyDescent="0.2">
      <c r="A104" s="19" t="s">
        <v>141</v>
      </c>
      <c r="B104" s="112"/>
      <c r="C104" s="45" t="s">
        <v>210</v>
      </c>
      <c r="D104" s="21" t="s">
        <v>12</v>
      </c>
      <c r="E104" s="110">
        <v>2</v>
      </c>
      <c r="F104" s="24">
        <v>0</v>
      </c>
      <c r="G104" s="24">
        <f t="shared" si="10"/>
        <v>0</v>
      </c>
      <c r="H104" s="19"/>
      <c r="I104" s="19"/>
    </row>
    <row r="105" spans="1:9" s="18" customFormat="1" ht="12.75" customHeight="1" x14ac:dyDescent="0.2">
      <c r="A105" s="19" t="s">
        <v>142</v>
      </c>
      <c r="B105" s="112"/>
      <c r="C105" s="32" t="s">
        <v>209</v>
      </c>
      <c r="D105" s="22" t="s">
        <v>19</v>
      </c>
      <c r="E105" s="23">
        <v>1</v>
      </c>
      <c r="F105" s="24">
        <f>SUM(G100:G103)*0.15</f>
        <v>0</v>
      </c>
      <c r="G105" s="24">
        <f>E105*F105</f>
        <v>0</v>
      </c>
      <c r="H105" s="19"/>
      <c r="I105" s="19"/>
    </row>
    <row r="106" spans="1:9" s="18" customFormat="1" ht="12.75" customHeight="1" x14ac:dyDescent="0.2">
      <c r="A106" s="19"/>
      <c r="B106" s="112"/>
      <c r="C106" s="32"/>
      <c r="D106" s="22"/>
      <c r="E106" s="23"/>
      <c r="F106" s="24"/>
      <c r="G106" s="24"/>
      <c r="H106" s="19"/>
      <c r="I106" s="19"/>
    </row>
    <row r="107" spans="1:9" s="18" customFormat="1" ht="12.75" customHeight="1" x14ac:dyDescent="0.2">
      <c r="A107" s="19"/>
      <c r="B107" s="112"/>
      <c r="C107" s="113" t="s">
        <v>144</v>
      </c>
      <c r="D107" s="34"/>
      <c r="E107" s="35"/>
      <c r="F107" s="36"/>
      <c r="G107" s="37">
        <f>SUM(G100:G106)</f>
        <v>0</v>
      </c>
      <c r="H107" s="19"/>
      <c r="I107" s="19"/>
    </row>
    <row r="108" spans="1:9" s="18" customFormat="1" ht="12.75" customHeight="1" x14ac:dyDescent="0.2">
      <c r="A108" s="19"/>
      <c r="B108" s="19"/>
      <c r="C108" s="19"/>
      <c r="D108" s="19"/>
      <c r="E108" s="19"/>
      <c r="F108" s="19"/>
      <c r="G108" s="19"/>
      <c r="H108" s="19"/>
      <c r="I108" s="19"/>
    </row>
    <row r="109" spans="1:9" s="18" customFormat="1" ht="12.75" customHeight="1" x14ac:dyDescent="0.2">
      <c r="A109" s="19"/>
      <c r="B109" s="19"/>
      <c r="C109" s="44" t="s">
        <v>33</v>
      </c>
      <c r="D109" s="45"/>
      <c r="E109" s="46"/>
      <c r="F109" s="24"/>
      <c r="G109" s="25"/>
      <c r="H109" s="19"/>
      <c r="I109" s="19"/>
    </row>
    <row r="110" spans="1:9" s="18" customFormat="1" ht="29.25" customHeight="1" x14ac:dyDescent="0.2">
      <c r="A110" s="19" t="s">
        <v>145</v>
      </c>
      <c r="B110" s="19"/>
      <c r="C110" s="21" t="s">
        <v>113</v>
      </c>
      <c r="D110" s="82" t="s">
        <v>17</v>
      </c>
      <c r="E110" s="95">
        <v>14</v>
      </c>
      <c r="F110" s="83">
        <v>0</v>
      </c>
      <c r="G110" s="24">
        <f t="shared" ref="G110" si="11">E110*F110</f>
        <v>0</v>
      </c>
      <c r="H110" s="19"/>
      <c r="I110" s="19"/>
    </row>
    <row r="111" spans="1:9" s="18" customFormat="1" ht="16.5" customHeight="1" x14ac:dyDescent="0.2">
      <c r="A111" s="19"/>
      <c r="B111" s="19"/>
      <c r="C111" s="113" t="s">
        <v>146</v>
      </c>
      <c r="D111" s="34"/>
      <c r="E111" s="35"/>
      <c r="F111" s="36"/>
      <c r="G111" s="37">
        <f>SUM(G106:G109)</f>
        <v>0</v>
      </c>
      <c r="H111" s="38"/>
      <c r="I111" s="39"/>
    </row>
    <row r="112" spans="1:9" s="18" customFormat="1" ht="16.5" customHeight="1" x14ac:dyDescent="0.2">
      <c r="A112" s="19"/>
      <c r="B112" s="19"/>
      <c r="C112" s="115"/>
      <c r="D112" s="30"/>
      <c r="E112" s="41"/>
      <c r="F112" s="24"/>
      <c r="G112" s="42"/>
      <c r="H112" s="43"/>
      <c r="I112" s="47"/>
    </row>
    <row r="113" spans="1:9" s="18" customFormat="1" ht="14.25" customHeight="1" x14ac:dyDescent="0.2">
      <c r="A113" s="16"/>
      <c r="B113" s="17"/>
      <c r="C113" s="165" t="s">
        <v>147</v>
      </c>
      <c r="D113" s="165"/>
      <c r="E113" s="165"/>
      <c r="F113" s="53"/>
      <c r="G113" s="54">
        <f>G111+G107</f>
        <v>0</v>
      </c>
      <c r="H113" s="53"/>
      <c r="I113" s="55"/>
    </row>
    <row r="114" spans="1:9" s="18" customFormat="1" ht="16.5" customHeight="1" x14ac:dyDescent="0.2">
      <c r="A114" s="19"/>
      <c r="B114" s="19"/>
      <c r="C114" s="115"/>
      <c r="D114" s="30"/>
      <c r="E114" s="41"/>
      <c r="F114" s="24"/>
      <c r="G114" s="42"/>
      <c r="H114" s="43"/>
      <c r="I114" s="47"/>
    </row>
    <row r="115" spans="1:9" s="18" customFormat="1" ht="13.5" customHeight="1" x14ac:dyDescent="0.2">
      <c r="A115" s="16"/>
      <c r="B115" s="17"/>
      <c r="C115" s="165" t="s">
        <v>155</v>
      </c>
      <c r="D115" s="165"/>
      <c r="E115" s="165"/>
      <c r="F115" s="165"/>
      <c r="G115" s="165"/>
      <c r="H115" s="165"/>
      <c r="I115" s="168"/>
    </row>
    <row r="116" spans="1:9" s="18" customFormat="1" ht="16.5" customHeight="1" x14ac:dyDescent="0.2">
      <c r="A116" s="19"/>
      <c r="B116" s="19"/>
      <c r="C116" s="115"/>
      <c r="D116" s="30"/>
      <c r="E116" s="41"/>
      <c r="F116" s="24"/>
      <c r="G116" s="42"/>
      <c r="H116" s="43"/>
      <c r="I116" s="47"/>
    </row>
    <row r="117" spans="1:9" ht="24" x14ac:dyDescent="0.2">
      <c r="A117" s="19" t="s">
        <v>26</v>
      </c>
      <c r="B117" s="19"/>
      <c r="C117" s="121" t="s">
        <v>148</v>
      </c>
      <c r="D117" s="31" t="s">
        <v>12</v>
      </c>
      <c r="E117" s="31">
        <v>2</v>
      </c>
      <c r="F117" s="24">
        <v>0</v>
      </c>
      <c r="G117" s="24">
        <f t="shared" ref="G117:G118" si="12">E117*F117</f>
        <v>0</v>
      </c>
      <c r="I117" s="49"/>
    </row>
    <row r="118" spans="1:9" x14ac:dyDescent="0.2">
      <c r="A118" s="19" t="s">
        <v>63</v>
      </c>
      <c r="B118" s="20"/>
      <c r="C118" s="86" t="s">
        <v>149</v>
      </c>
      <c r="D118" s="30" t="s">
        <v>12</v>
      </c>
      <c r="E118" s="41">
        <v>2</v>
      </c>
      <c r="F118" s="24">
        <v>0</v>
      </c>
      <c r="G118" s="24">
        <f t="shared" si="12"/>
        <v>0</v>
      </c>
      <c r="I118" s="49"/>
    </row>
    <row r="119" spans="1:9" ht="38.25" x14ac:dyDescent="0.2">
      <c r="A119" s="19" t="s">
        <v>152</v>
      </c>
      <c r="B119" s="20"/>
      <c r="C119" s="21" t="s">
        <v>150</v>
      </c>
      <c r="D119" s="82" t="s">
        <v>17</v>
      </c>
      <c r="E119" s="95">
        <v>1</v>
      </c>
      <c r="F119" s="83">
        <v>0</v>
      </c>
      <c r="G119" s="24">
        <f>E119*F119</f>
        <v>0</v>
      </c>
      <c r="I119" s="49"/>
    </row>
    <row r="120" spans="1:9" x14ac:dyDescent="0.2">
      <c r="A120" s="111" t="s">
        <v>153</v>
      </c>
      <c r="B120" s="112"/>
      <c r="C120" s="114" t="s">
        <v>20</v>
      </c>
      <c r="D120" s="21"/>
      <c r="E120" s="110"/>
      <c r="F120" s="24"/>
      <c r="G120" s="24"/>
      <c r="I120" s="49"/>
    </row>
    <row r="121" spans="1:9" x14ac:dyDescent="0.2">
      <c r="A121" s="19" t="s">
        <v>154</v>
      </c>
      <c r="B121" s="112"/>
      <c r="C121" s="32" t="s">
        <v>151</v>
      </c>
      <c r="D121" s="22" t="s">
        <v>19</v>
      </c>
      <c r="E121" s="23">
        <v>1</v>
      </c>
      <c r="F121" s="24">
        <f>SUM(G116:G119)*0.15</f>
        <v>0</v>
      </c>
      <c r="G121" s="24">
        <f>E121*F121</f>
        <v>0</v>
      </c>
      <c r="I121" s="49"/>
    </row>
    <row r="122" spans="1:9" x14ac:dyDescent="0.2">
      <c r="A122" s="19"/>
      <c r="B122" s="20"/>
      <c r="C122" s="40"/>
      <c r="D122" s="30"/>
      <c r="E122" s="41"/>
      <c r="F122" s="24"/>
      <c r="G122" s="42"/>
      <c r="I122" s="49"/>
    </row>
    <row r="123" spans="1:9" x14ac:dyDescent="0.2">
      <c r="A123" s="19"/>
      <c r="B123" s="20"/>
      <c r="C123" s="113" t="s">
        <v>156</v>
      </c>
      <c r="D123" s="34"/>
      <c r="E123" s="35"/>
      <c r="F123" s="36"/>
      <c r="G123" s="37">
        <f>SUM(G117:G122)</f>
        <v>0</v>
      </c>
      <c r="I123" s="49"/>
    </row>
    <row r="124" spans="1:9" x14ac:dyDescent="0.2">
      <c r="A124" s="19"/>
      <c r="B124" s="20"/>
      <c r="C124" s="40"/>
      <c r="D124" s="30"/>
      <c r="E124" s="41"/>
      <c r="F124" s="24"/>
      <c r="G124" s="42"/>
      <c r="I124" s="49"/>
    </row>
    <row r="125" spans="1:9" x14ac:dyDescent="0.2">
      <c r="A125" s="19"/>
      <c r="B125" s="20"/>
      <c r="C125" s="33"/>
      <c r="D125" s="34"/>
      <c r="E125" s="35"/>
      <c r="F125" s="36"/>
      <c r="G125" s="37"/>
      <c r="I125" s="49"/>
    </row>
    <row r="126" spans="1:9" s="58" customFormat="1" ht="12.75" customHeight="1" x14ac:dyDescent="0.2">
      <c r="A126" s="56"/>
      <c r="B126" s="57"/>
      <c r="C126" s="164" t="s">
        <v>35</v>
      </c>
      <c r="D126" s="164"/>
      <c r="E126" s="164"/>
      <c r="F126" s="164"/>
      <c r="G126" s="164"/>
      <c r="H126" s="164"/>
      <c r="I126" s="164"/>
    </row>
    <row r="127" spans="1:9" s="31" customFormat="1" ht="51.75" customHeight="1" x14ac:dyDescent="0.25">
      <c r="A127" s="19" t="s">
        <v>27</v>
      </c>
      <c r="B127" s="20" t="s">
        <v>29</v>
      </c>
      <c r="C127" s="21" t="s">
        <v>203</v>
      </c>
      <c r="D127" s="22" t="s">
        <v>19</v>
      </c>
      <c r="E127" s="23">
        <v>1</v>
      </c>
      <c r="F127" s="24">
        <v>0</v>
      </c>
      <c r="G127" s="25">
        <f t="shared" ref="G127" si="13">E127*F127</f>
        <v>0</v>
      </c>
      <c r="H127" s="26"/>
      <c r="I127" s="27"/>
    </row>
    <row r="128" spans="1:9" s="31" customFormat="1" ht="53.25" customHeight="1" x14ac:dyDescent="0.25">
      <c r="A128" s="19" t="s">
        <v>157</v>
      </c>
      <c r="B128" s="20" t="s">
        <v>29</v>
      </c>
      <c r="C128" s="21" t="s">
        <v>204</v>
      </c>
      <c r="D128" s="22" t="s">
        <v>19</v>
      </c>
      <c r="E128" s="23">
        <v>1</v>
      </c>
      <c r="F128" s="24">
        <v>0</v>
      </c>
      <c r="G128" s="25">
        <f t="shared" ref="G128" si="14">E128*F128</f>
        <v>0</v>
      </c>
      <c r="H128" s="26"/>
      <c r="I128" s="27"/>
    </row>
    <row r="129" spans="1:9" x14ac:dyDescent="0.2">
      <c r="F129" s="24"/>
    </row>
    <row r="130" spans="1:9" x14ac:dyDescent="0.2">
      <c r="A130" s="60"/>
      <c r="B130" s="61"/>
      <c r="C130" s="62" t="s">
        <v>37</v>
      </c>
      <c r="D130" s="63"/>
      <c r="E130" s="63"/>
      <c r="F130" s="64"/>
      <c r="G130" s="64">
        <f>SUM(G127:G129)</f>
        <v>0</v>
      </c>
      <c r="H130" s="65"/>
      <c r="I130" s="66"/>
    </row>
    <row r="131" spans="1:9" x14ac:dyDescent="0.2">
      <c r="A131" s="60"/>
      <c r="B131" s="61"/>
      <c r="C131" s="67"/>
      <c r="D131" s="68"/>
      <c r="E131" s="68"/>
      <c r="F131" s="69"/>
      <c r="G131" s="69"/>
      <c r="H131" s="70"/>
      <c r="I131" s="71"/>
    </row>
    <row r="132" spans="1:9" x14ac:dyDescent="0.2">
      <c r="A132" s="60"/>
      <c r="B132" s="61"/>
      <c r="C132" s="67"/>
      <c r="D132" s="68"/>
      <c r="E132" s="68"/>
      <c r="F132" s="69"/>
      <c r="G132" s="69"/>
      <c r="H132" s="70"/>
      <c r="I132" s="71"/>
    </row>
    <row r="133" spans="1:9" x14ac:dyDescent="0.2">
      <c r="A133" s="12"/>
      <c r="B133" s="72"/>
      <c r="C133" s="14"/>
      <c r="D133" s="14"/>
      <c r="E133" s="14"/>
      <c r="F133" s="73"/>
      <c r="G133" s="25"/>
      <c r="H133" s="74"/>
    </row>
    <row r="134" spans="1:9" s="81" customFormat="1" x14ac:dyDescent="0.2">
      <c r="A134" s="56"/>
      <c r="B134" s="57"/>
      <c r="C134" s="75" t="s">
        <v>21</v>
      </c>
      <c r="D134" s="76"/>
      <c r="E134" s="76"/>
      <c r="F134" s="77"/>
      <c r="G134" s="78"/>
      <c r="H134" s="79"/>
      <c r="I134" s="80"/>
    </row>
    <row r="135" spans="1:9" s="86" customFormat="1" x14ac:dyDescent="0.2">
      <c r="A135" s="60" t="s">
        <v>28</v>
      </c>
      <c r="B135" s="20"/>
      <c r="C135" s="82" t="s">
        <v>22</v>
      </c>
      <c r="D135" s="82" t="s">
        <v>0</v>
      </c>
      <c r="E135" s="82">
        <v>160</v>
      </c>
      <c r="F135" s="83">
        <v>0</v>
      </c>
      <c r="G135" s="25">
        <f>E135*F135</f>
        <v>0</v>
      </c>
      <c r="H135" s="84"/>
      <c r="I135" s="85"/>
    </row>
    <row r="136" spans="1:9" s="86" customFormat="1" x14ac:dyDescent="0.2">
      <c r="A136" s="60" t="s">
        <v>69</v>
      </c>
      <c r="B136" s="20"/>
      <c r="C136" s="82" t="s">
        <v>38</v>
      </c>
      <c r="D136" s="82" t="s">
        <v>0</v>
      </c>
      <c r="E136" s="82">
        <v>50</v>
      </c>
      <c r="F136" s="83">
        <v>0</v>
      </c>
      <c r="G136" s="25">
        <f>E136*F136</f>
        <v>0</v>
      </c>
      <c r="H136" s="84"/>
      <c r="I136" s="85"/>
    </row>
    <row r="137" spans="1:9" s="86" customFormat="1" x14ac:dyDescent="0.2">
      <c r="A137" s="60"/>
      <c r="B137" s="20"/>
      <c r="C137" s="82"/>
      <c r="D137" s="82"/>
      <c r="E137" s="82"/>
      <c r="F137" s="83"/>
      <c r="G137" s="25"/>
      <c r="H137" s="84"/>
      <c r="I137" s="85"/>
    </row>
    <row r="138" spans="1:9" s="81" customFormat="1" ht="12.75" customHeight="1" x14ac:dyDescent="0.2">
      <c r="A138" s="87"/>
      <c r="B138" s="88"/>
      <c r="C138" s="63" t="s">
        <v>39</v>
      </c>
      <c r="D138" s="63"/>
      <c r="E138" s="63"/>
      <c r="F138" s="64"/>
      <c r="G138" s="64">
        <f>SUM(G135:G136)</f>
        <v>0</v>
      </c>
      <c r="H138" s="89"/>
      <c r="I138" s="66"/>
    </row>
    <row r="139" spans="1:9" s="81" customFormat="1" ht="12.75" customHeight="1" x14ac:dyDescent="0.2">
      <c r="A139" s="87"/>
      <c r="B139" s="88"/>
      <c r="C139" s="68"/>
      <c r="D139" s="68"/>
      <c r="E139" s="68"/>
      <c r="F139" s="69"/>
      <c r="G139" s="69"/>
      <c r="H139" s="90"/>
      <c r="I139" s="71"/>
    </row>
    <row r="140" spans="1:9" s="81" customFormat="1" x14ac:dyDescent="0.2">
      <c r="A140" s="87"/>
      <c r="B140" s="88"/>
      <c r="C140" s="68"/>
      <c r="D140" s="68"/>
      <c r="E140" s="68"/>
      <c r="F140" s="69"/>
      <c r="G140" s="69"/>
      <c r="H140" s="90"/>
      <c r="I140" s="71"/>
    </row>
    <row r="141" spans="1:9" s="93" customFormat="1" x14ac:dyDescent="0.2">
      <c r="A141" s="56"/>
      <c r="B141" s="57"/>
      <c r="C141" s="91" t="s">
        <v>40</v>
      </c>
      <c r="D141" s="76"/>
      <c r="E141" s="76"/>
      <c r="F141" s="77"/>
      <c r="G141" s="78"/>
      <c r="H141" s="79"/>
      <c r="I141" s="92"/>
    </row>
    <row r="142" spans="1:9" s="98" customFormat="1" ht="25.5" x14ac:dyDescent="0.25">
      <c r="A142" s="94" t="s">
        <v>64</v>
      </c>
      <c r="B142" s="20"/>
      <c r="C142" s="21" t="s">
        <v>62</v>
      </c>
      <c r="D142" s="21" t="s">
        <v>41</v>
      </c>
      <c r="E142" s="95">
        <v>126</v>
      </c>
      <c r="F142" s="83">
        <v>0</v>
      </c>
      <c r="G142" s="25">
        <f>E142*F142</f>
        <v>0</v>
      </c>
      <c r="H142" s="96"/>
      <c r="I142" s="97"/>
    </row>
    <row r="143" spans="1:9" s="98" customFormat="1" x14ac:dyDescent="0.25">
      <c r="A143" s="94"/>
      <c r="B143" s="20"/>
      <c r="C143" s="21"/>
      <c r="D143" s="21"/>
      <c r="E143" s="95"/>
      <c r="F143" s="83"/>
      <c r="G143" s="25"/>
      <c r="H143" s="96"/>
      <c r="I143" s="97"/>
    </row>
    <row r="144" spans="1:9" s="86" customFormat="1" x14ac:dyDescent="0.2">
      <c r="A144" s="60"/>
      <c r="B144" s="61"/>
      <c r="C144" s="62" t="s">
        <v>42</v>
      </c>
      <c r="D144" s="63"/>
      <c r="E144" s="63"/>
      <c r="F144" s="64"/>
      <c r="G144" s="64">
        <f>SUM(G142:G142)</f>
        <v>0</v>
      </c>
      <c r="H144" s="65"/>
      <c r="I144" s="66"/>
    </row>
    <row r="145" spans="1:9" s="86" customFormat="1" x14ac:dyDescent="0.2">
      <c r="A145" s="60"/>
      <c r="B145" s="61"/>
      <c r="C145" s="67"/>
      <c r="D145" s="68"/>
      <c r="E145" s="68"/>
      <c r="F145" s="69"/>
      <c r="G145" s="69"/>
      <c r="H145" s="70"/>
      <c r="I145" s="90"/>
    </row>
    <row r="146" spans="1:9" s="86" customFormat="1" x14ac:dyDescent="0.2">
      <c r="A146" s="56"/>
      <c r="B146" s="56"/>
      <c r="C146" s="91" t="s">
        <v>159</v>
      </c>
      <c r="D146" s="91"/>
      <c r="E146" s="91"/>
      <c r="F146" s="77"/>
      <c r="G146" s="78"/>
      <c r="H146" s="79"/>
      <c r="I146" s="92"/>
    </row>
    <row r="147" spans="1:9" s="86" customFormat="1" x14ac:dyDescent="0.2">
      <c r="A147" s="94" t="s">
        <v>158</v>
      </c>
      <c r="B147" s="20"/>
      <c r="C147" s="121" t="s">
        <v>160</v>
      </c>
      <c r="D147" s="127" t="s">
        <v>19</v>
      </c>
      <c r="E147" s="128">
        <v>1</v>
      </c>
      <c r="F147" s="129">
        <v>0</v>
      </c>
      <c r="G147" s="126">
        <f>E147*F147</f>
        <v>0</v>
      </c>
      <c r="H147" s="96"/>
      <c r="I147" s="97"/>
    </row>
    <row r="148" spans="1:9" s="86" customFormat="1" x14ac:dyDescent="0.2">
      <c r="A148" s="94"/>
      <c r="B148" s="20"/>
      <c r="C148" s="122"/>
      <c r="D148" s="130"/>
      <c r="E148" s="131"/>
      <c r="F148" s="132"/>
      <c r="G148" s="126"/>
      <c r="H148" s="96"/>
      <c r="I148" s="97"/>
    </row>
    <row r="149" spans="1:9" s="86" customFormat="1" x14ac:dyDescent="0.2">
      <c r="A149" s="94"/>
      <c r="B149" s="20"/>
      <c r="C149" s="62" t="s">
        <v>161</v>
      </c>
      <c r="D149" s="63"/>
      <c r="E149" s="63"/>
      <c r="F149" s="64"/>
      <c r="G149" s="64">
        <f>SUM(G147:G147)</f>
        <v>0</v>
      </c>
      <c r="H149" s="65"/>
      <c r="I149" s="66"/>
    </row>
    <row r="150" spans="1:9" s="86" customFormat="1" x14ac:dyDescent="0.2">
      <c r="A150" s="94"/>
      <c r="B150" s="20"/>
      <c r="C150" s="122"/>
      <c r="D150" s="130"/>
      <c r="E150" s="131"/>
      <c r="F150" s="132"/>
      <c r="G150" s="126"/>
      <c r="H150" s="96"/>
      <c r="I150" s="97"/>
    </row>
    <row r="151" spans="1:9" s="93" customFormat="1" x14ac:dyDescent="0.2">
      <c r="A151" s="56"/>
      <c r="B151" s="57"/>
      <c r="C151" s="91" t="s">
        <v>43</v>
      </c>
      <c r="D151" s="76"/>
      <c r="E151" s="76"/>
      <c r="F151" s="77"/>
      <c r="G151" s="78"/>
      <c r="H151" s="79"/>
      <c r="I151" s="92"/>
    </row>
    <row r="152" spans="1:9" s="98" customFormat="1" ht="24" x14ac:dyDescent="0.25">
      <c r="A152" s="94" t="s">
        <v>162</v>
      </c>
      <c r="B152" s="20"/>
      <c r="C152" s="121" t="s">
        <v>163</v>
      </c>
      <c r="D152" s="133" t="s">
        <v>19</v>
      </c>
      <c r="E152" s="134">
        <v>12</v>
      </c>
      <c r="F152" s="135">
        <v>0</v>
      </c>
      <c r="G152" s="25">
        <f>E152*F152</f>
        <v>0</v>
      </c>
      <c r="H152" s="96"/>
      <c r="I152" s="97"/>
    </row>
    <row r="153" spans="1:9" s="98" customFormat="1" ht="24" x14ac:dyDescent="0.25">
      <c r="A153" s="94" t="s">
        <v>162</v>
      </c>
      <c r="B153" s="20"/>
      <c r="C153" s="121" t="s">
        <v>207</v>
      </c>
      <c r="D153" s="133" t="s">
        <v>19</v>
      </c>
      <c r="E153" s="134">
        <v>3</v>
      </c>
      <c r="F153" s="135">
        <v>0</v>
      </c>
      <c r="G153" s="25">
        <f>E153*F153</f>
        <v>0</v>
      </c>
      <c r="H153" s="96"/>
      <c r="I153" s="97"/>
    </row>
    <row r="154" spans="1:9" s="86" customFormat="1" x14ac:dyDescent="0.2">
      <c r="A154" s="60"/>
      <c r="B154" s="61"/>
      <c r="C154" s="62" t="s">
        <v>44</v>
      </c>
      <c r="D154" s="63"/>
      <c r="E154" s="63"/>
      <c r="F154" s="64"/>
      <c r="G154" s="64">
        <f>SUM(G152:G152)</f>
        <v>0</v>
      </c>
      <c r="H154" s="65"/>
      <c r="I154" s="66"/>
    </row>
    <row r="155" spans="1:9" s="86" customFormat="1" x14ac:dyDescent="0.2">
      <c r="A155" s="60"/>
      <c r="B155" s="61"/>
      <c r="C155" s="67"/>
      <c r="D155" s="68"/>
      <c r="E155" s="68"/>
      <c r="F155" s="69"/>
      <c r="G155" s="69"/>
      <c r="H155" s="70"/>
      <c r="I155" s="90"/>
    </row>
    <row r="156" spans="1:9" s="86" customFormat="1" x14ac:dyDescent="0.2">
      <c r="A156" s="60"/>
      <c r="B156" s="61"/>
      <c r="C156" s="67"/>
      <c r="D156" s="68"/>
      <c r="E156" s="68"/>
      <c r="F156" s="69"/>
      <c r="G156" s="69"/>
      <c r="H156" s="70"/>
      <c r="I156" s="90"/>
    </row>
    <row r="157" spans="1:9" s="86" customFormat="1" x14ac:dyDescent="0.2">
      <c r="A157" s="60"/>
      <c r="B157" s="61"/>
      <c r="C157" s="67"/>
      <c r="D157" s="68"/>
      <c r="E157" s="68"/>
      <c r="F157" s="69"/>
      <c r="G157" s="69"/>
      <c r="H157" s="70"/>
      <c r="I157" s="90"/>
    </row>
    <row r="158" spans="1:9" s="103" customFormat="1" x14ac:dyDescent="0.2">
      <c r="A158" s="56"/>
      <c r="B158" s="99"/>
      <c r="C158" s="75" t="s">
        <v>23</v>
      </c>
      <c r="D158" s="100"/>
      <c r="E158" s="100"/>
      <c r="F158" s="78"/>
      <c r="G158" s="78"/>
      <c r="H158" s="101"/>
      <c r="I158" s="102"/>
    </row>
    <row r="159" spans="1:9" s="31" customFormat="1" ht="27.75" customHeight="1" x14ac:dyDescent="0.25">
      <c r="A159" s="94" t="s">
        <v>166</v>
      </c>
      <c r="B159" s="20"/>
      <c r="C159" s="121" t="s">
        <v>164</v>
      </c>
      <c r="D159" s="127" t="s">
        <v>24</v>
      </c>
      <c r="E159" s="128">
        <v>20</v>
      </c>
      <c r="F159" s="129">
        <v>0</v>
      </c>
      <c r="G159" s="126">
        <f>E159*F159</f>
        <v>0</v>
      </c>
      <c r="H159" s="26"/>
      <c r="I159" s="27"/>
    </row>
    <row r="160" spans="1:9" s="31" customFormat="1" x14ac:dyDescent="0.25">
      <c r="A160" s="94" t="s">
        <v>167</v>
      </c>
      <c r="B160" s="20"/>
      <c r="C160" s="121" t="s">
        <v>165</v>
      </c>
      <c r="D160" s="127" t="s">
        <v>24</v>
      </c>
      <c r="E160" s="128">
        <v>16</v>
      </c>
      <c r="F160" s="129">
        <v>0</v>
      </c>
      <c r="G160" s="126">
        <f>E160*F160</f>
        <v>0</v>
      </c>
      <c r="H160" s="26"/>
      <c r="I160" s="27"/>
    </row>
    <row r="161" spans="1:9" s="31" customFormat="1" x14ac:dyDescent="0.25">
      <c r="A161" s="94"/>
      <c r="B161" s="104"/>
      <c r="C161" s="22"/>
      <c r="D161" s="22"/>
      <c r="E161" s="22"/>
      <c r="F161" s="105"/>
      <c r="G161" s="25"/>
      <c r="H161" s="26"/>
      <c r="I161" s="27"/>
    </row>
    <row r="162" spans="1:9" s="31" customFormat="1" x14ac:dyDescent="0.25">
      <c r="A162" s="94"/>
      <c r="B162" s="104"/>
      <c r="C162" s="63" t="s">
        <v>45</v>
      </c>
      <c r="D162" s="34"/>
      <c r="E162" s="34"/>
      <c r="F162" s="106"/>
      <c r="G162" s="64">
        <f>SUM(G159:G160)</f>
        <v>0</v>
      </c>
      <c r="H162" s="38"/>
      <c r="I162" s="39"/>
    </row>
    <row r="166" spans="1:9" s="107" customFormat="1" ht="12.75" customHeight="1" x14ac:dyDescent="0.2">
      <c r="A166" s="16"/>
      <c r="B166" s="17"/>
      <c r="C166" s="165" t="s">
        <v>46</v>
      </c>
      <c r="D166" s="165"/>
      <c r="E166" s="165"/>
      <c r="F166" s="53"/>
      <c r="G166" s="54">
        <f>G64+G130+G138+G144+G154+G162+G96+G149</f>
        <v>0</v>
      </c>
      <c r="H166" s="53"/>
      <c r="I166" s="55"/>
    </row>
  </sheetData>
  <sheetProtection password="DD0B" sheet="1" objects="1" scenarios="1"/>
  <mergeCells count="10">
    <mergeCell ref="C126:I126"/>
    <mergeCell ref="C166:E166"/>
    <mergeCell ref="F1:F2"/>
    <mergeCell ref="G1:G2"/>
    <mergeCell ref="C64:E64"/>
    <mergeCell ref="C66:I66"/>
    <mergeCell ref="C96:E96"/>
    <mergeCell ref="C98:I98"/>
    <mergeCell ref="C113:E113"/>
    <mergeCell ref="C115:I115"/>
  </mergeCells>
  <pageMargins left="0.98425196850393704" right="0.59055118110236227" top="1.3779527559055118" bottom="0.98425196850393704" header="0.51181102362204722" footer="0.51181102362204722"/>
  <pageSetup paperSize="9" fitToHeight="0" orientation="landscape" r:id="rId1"/>
  <headerFooter>
    <oddHeader>&amp;R&amp;12&amp;G</oddHeader>
    <oddFooter>&amp;L&amp;12 21-4763&amp;C&amp;12&amp;G
&amp;P / &amp;N&amp;R&amp;12
 BKB-SM-7082</oddFooter>
  </headerFooter>
  <rowBreaks count="8" manualBreakCount="8">
    <brk id="34" max="16383" man="1"/>
    <brk id="42" max="16383" man="1"/>
    <brk id="64" max="16383" man="1"/>
    <brk id="83" max="16383" man="1"/>
    <brk id="96" max="16383" man="1"/>
    <brk id="113" max="16383" man="1"/>
    <brk id="132" max="16383" man="1"/>
    <brk id="156" max="16383" man="1"/>
  </rowBreaks>
  <ignoredErrors>
    <ignoredError sqref="A133:XFD134 A82:XFD82 A126:XFD126 A83:B83 D83:F83 H95:XFD95 A129:XFD129 B127 G127:XFD127 D127:E127 A131:XFD132 A130:F130 H130:XFD130 H83:XFD83" twoDigitTextYear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SM-7082</vt:lpstr>
      <vt:lpstr>'SM-7082'!Názvy_tisku</vt:lpstr>
      <vt:lpstr>'SM-7082'!Oblast_tisku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</dc:creator>
  <cp:lastModifiedBy>Kišová Jana Ing.</cp:lastModifiedBy>
  <cp:lastPrinted>2022-01-03T10:37:54Z</cp:lastPrinted>
  <dcterms:created xsi:type="dcterms:W3CDTF">2015-06-05T18:19:34Z</dcterms:created>
  <dcterms:modified xsi:type="dcterms:W3CDTF">2022-01-10T13:02:37Z</dcterms:modified>
</cp:coreProperties>
</file>